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codeName="{8C4F1C90-05EB-6A55-5F09-09C24B55AC0B}"/>
  <workbookPr codeName="ThisWorkbook" defaultThemeVersion="124226"/>
  <bookViews>
    <workbookView xWindow="0" yWindow="0" windowWidth="21600" windowHeight="8835" firstSheet="1" activeTab="2"/>
  </bookViews>
  <sheets>
    <sheet name="IDENTIFICACION DEL CONTEXTO " sheetId="6" r:id="rId1"/>
    <sheet name="INSTRUCTIVO MATRIZ RIESGOS" sheetId="5" r:id="rId2"/>
    <sheet name="MATRIZ DE RIESGOS Y OPORTUNIDAD" sheetId="4" r:id="rId3"/>
    <sheet name="IMPACTO_corrupción" sheetId="3" state="hidden" r:id="rId4"/>
    <sheet name="CONTROLES" sheetId="2" state="hidden" r:id="rId5"/>
    <sheet name="4_Controles" sheetId="7" state="hidden" r:id="rId6"/>
  </sheets>
  <functionGroups builtInGroupCount="17"/>
  <externalReferences>
    <externalReference r:id="rId7"/>
    <externalReference r:id="rId8"/>
    <externalReference r:id="rId9"/>
    <externalReference r:id="rId10"/>
    <externalReference r:id="rId11"/>
    <externalReference r:id="rId12"/>
    <externalReference r:id="rId13"/>
  </externalReferences>
  <definedNames>
    <definedName name="_1_SE">#REF!</definedName>
    <definedName name="_xlnm._FilterDatabase" localSheetId="2" hidden="1">'MATRIZ DE RIESGOS Y OPORTUNIDAD'!$A$7:$U$695</definedName>
    <definedName name="A">#REF!</definedName>
    <definedName name="AA">#REF!</definedName>
    <definedName name="accion">#REF!</definedName>
    <definedName name="ACCIONES">#REF!</definedName>
    <definedName name="ACTIVIDADES_DE_GESTION_Y_CONTROL">#REF!</definedName>
    <definedName name="Activos">#REF!</definedName>
    <definedName name="AGENTE">#REF!</definedName>
    <definedName name="Amenazas">#REF!</definedName>
    <definedName name="AREA_IMPACTO">#REF!</definedName>
    <definedName name="AREAS_IMPACTO">#REF!</definedName>
    <definedName name="ASUNTOS_TECNICOS">#REF!</definedName>
    <definedName name="ASUNTOS_TECNOLOGICOS">#REF!</definedName>
    <definedName name="Atributos">[1]CriteriosEvaluacion!$E$25:$E$26</definedName>
    <definedName name="B">#REF!</definedName>
    <definedName name="BASE_DE_ACTIVOS_Y_RECURSOS_DE_LA_ORGANIZACIÓN">#REF!</definedName>
    <definedName name="CALIFICACION">#REF!</definedName>
    <definedName name="CANAL_DE_DISTRIBUCION">[2]DATOS!$C$16:$C$27</definedName>
    <definedName name="CAUSA">#REF!</definedName>
    <definedName name="CAUSAS">[3]CAUSAS!$C$6:$O$11</definedName>
    <definedName name="CAUSASDERIESGO">#REF!</definedName>
    <definedName name="CAUSASDERIESGO1">#REF!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VE">#REF!</definedName>
    <definedName name="CLAVECAUSA">[3]CAUSAS!$C$12:$O$12</definedName>
    <definedName name="CLAVECONT">#REF!</definedName>
    <definedName name="CLAVECONTROL">'[3]NO BORRAR'!$B$41:$B$57</definedName>
    <definedName name="CLAVEOBJ">#REF!</definedName>
    <definedName name="CLAVEPOL">#REF!</definedName>
    <definedName name="CLAVEPOLITICA">'[3]NO BORRAR'!$B$3:$B$17</definedName>
    <definedName name="CLAVEPROC">#REF!</definedName>
    <definedName name="CLAVEPROCEDIMIENTO">'[3]NO BORRAR'!$B$22:$B$38</definedName>
    <definedName name="CLAVERIESGO">#REF!</definedName>
    <definedName name="CLIENTE">#REF!</definedName>
    <definedName name="CLIENTES">#REF!</definedName>
    <definedName name="CODIGO">#REF!</definedName>
    <definedName name="CODIGO_RIESGO">#REF!</definedName>
    <definedName name="CODIGO1">#REF!</definedName>
    <definedName name="COMPORTAMIENTO_HUMANO">#REF!</definedName>
    <definedName name="COMPORTAMIENTO_ORGANIZACIONAL">#REF!</definedName>
    <definedName name="CONFLICTOS_SOCIALES">#REF!</definedName>
    <definedName name="CONTEXTO_ECONOMICO_DE_MERCADO">#REF!</definedName>
    <definedName name="CONTEXTO_POLITICO">#REF!</definedName>
    <definedName name="CONTROL">'[3]NO BORRAR'!$C$41:$C$53</definedName>
    <definedName name="CONTROLES">#REF!</definedName>
    <definedName name="COSTO_DE_ACTIVIDADES">#REF!</definedName>
    <definedName name="CR">#REF!</definedName>
    <definedName name="CRITICIDAD">#REF!</definedName>
    <definedName name="CriticidadResidual">'[4]Matriz de Riesgos'!#REF!</definedName>
    <definedName name="CriticidadRiesgo">#REF!</definedName>
    <definedName name="CRONOGRAMA_DE_ACTIVIDADES">#REF!</definedName>
    <definedName name="Cual_serà_el_nombre_del_procedimiento?">#REF!</definedName>
    <definedName name="DAÑOS_A_ACTIVOS">#REF!</definedName>
    <definedName name="DESEMPEÑO">#REF!</definedName>
    <definedName name="DIRECCION_ACTIVIDADES_MARITIMAS">#REF!</definedName>
    <definedName name="EFECTORIESGO1">#REF!</definedName>
    <definedName name="EJECUCION_Y__ADMINISTRACION_DEL_PROCESO">#REF!</definedName>
    <definedName name="EJECUCION_Y_ADMINISTRACION_DEL_PROCESO">#REF!</definedName>
    <definedName name="ENTORNO">#REF!</definedName>
    <definedName name="ESTABILIDAD_POLITICA">#REF!</definedName>
    <definedName name="EVENTOS">#REF!</definedName>
    <definedName name="EVENTOS_NATUALES">#REF!</definedName>
    <definedName name="EVENTOS_NATURALES">#REF!</definedName>
    <definedName name="EVENTOS_NATURALES_">#REF!</definedName>
    <definedName name="FACTOR">[2]DATOS!$A$16:$E$16</definedName>
    <definedName name="FACTOR_DEL_RIESGO">#REF!</definedName>
    <definedName name="FACTORES">#REF!</definedName>
    <definedName name="FALLAS_TECNOLOGICAS">#REF!</definedName>
    <definedName name="FRAUD_EXTERNO">#REF!</definedName>
    <definedName name="FRAUDE_EXTERNO">#REF!</definedName>
    <definedName name="FRAUDE_INTERNO">#REF!</definedName>
    <definedName name="FRECUENCIA">#REF!</definedName>
    <definedName name="FUENTE">#REF!</definedName>
    <definedName name="FUENTES">[5]FUENTES!#REF!</definedName>
    <definedName name="FUENTES_DE_RIESGO">#REF!</definedName>
    <definedName name="FUENTES_RIESGO">#REF!</definedName>
    <definedName name="GENTE">#REF!</definedName>
    <definedName name="GESTION">#REF!</definedName>
    <definedName name="GESTION_CONTROL">#REF!</definedName>
    <definedName name="GESTION_TECNICA">#REF!</definedName>
    <definedName name="GRAVEDAD">#REF!</definedName>
    <definedName name="IMPACTO">#REF!</definedName>
    <definedName name="IMPACTORIESGO">#REF!</definedName>
    <definedName name="Impactos">'[1]Consecuencias(Impacto)'!$B$1:$F$1</definedName>
    <definedName name="INGRESOS_Y_DERECHOS">#REF!</definedName>
    <definedName name="INSTALACIONES">#REF!</definedName>
    <definedName name="INSTALACIONES_">#REF!</definedName>
    <definedName name="INTANGIBLES">#REF!</definedName>
    <definedName name="LET">#REF!</definedName>
    <definedName name="MACROPROCESO">#REF!</definedName>
    <definedName name="Matriz">#REF!</definedName>
    <definedName name="MERCADO">#REF!</definedName>
    <definedName name="NAR">#REF!</definedName>
    <definedName name="NOMBRE">[5]FUENTES!#REF!</definedName>
    <definedName name="NOMBRE_RIESGO">#REF!</definedName>
    <definedName name="NUM">#REF!</definedName>
    <definedName name="OBJETIVOS">#REF!</definedName>
    <definedName name="OPERACIÓN">[2]DATOS!$E$16:$E$27</definedName>
    <definedName name="OPORTUNIDAD">'MATRIZ DE RIESGOS Y OPORTUNIDAD'!$H$667:$H$671</definedName>
    <definedName name="OTROS">#REF!</definedName>
    <definedName name="PERSONA">#REF!</definedName>
    <definedName name="PERSONAS">#REF!</definedName>
    <definedName name="PESO">#REF!</definedName>
    <definedName name="POLITICA">'[3]NO BORRAR'!$C$3:$C$17</definedName>
    <definedName name="POLITICAS_GUBERNAMENTALES">#REF!</definedName>
    <definedName name="Privilegios">[1]CriteriosEvaluacion!$A$45:$A$49</definedName>
    <definedName name="PROCEDIMIENTO">#REF!</definedName>
    <definedName name="PROCESO">#REF!</definedName>
    <definedName name="PROCESOS">[2]DATOS!$A$4:$A$7</definedName>
    <definedName name="PRODUCTO">[2]DATOS!$D$16:$D$27</definedName>
    <definedName name="PUNTAJE">#REF!</definedName>
    <definedName name="PUNTAJEF">#REF!</definedName>
    <definedName name="PUNTAJEG">#REF!</definedName>
    <definedName name="q">#REF!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SPUESTA">'[3]NO BORRAR'!$G$1:$G$5</definedName>
    <definedName name="RIESGO">'MATRIZ DE RIESGOS Y OPORTUNIDAD'!$H$661:$H$666</definedName>
    <definedName name="RIESGO_ASOCIADO">#REF!</definedName>
    <definedName name="RIESGO_ASOCIADO_POR_CAUSA">#REF!</definedName>
    <definedName name="RIESGO_ASOCIADO_POR_IMPACTO">#REF!</definedName>
    <definedName name="RIESGO_CORRUPCIÓN">'MATRIZ DE RIESGOS Y OPORTUNIDAD'!$H$675:$H$677</definedName>
    <definedName name="RIESGOESPECIFICO">#REF!</definedName>
    <definedName name="RIESGOESPECIFICO2">#REF!</definedName>
    <definedName name="RIESGOS">#REF!</definedName>
    <definedName name="RiesgosBrutos">'[4]Matriz de Riesgos'!#REF!</definedName>
    <definedName name="RIESGOTODOS">#REF!</definedName>
    <definedName name="SE">#REF!</definedName>
    <definedName name="SI_NO">'[6]NO BORRAR'!$F$1:$F$2</definedName>
    <definedName name="SINO">#REF!</definedName>
    <definedName name="SISTEMAS">#REF!</definedName>
    <definedName name="SISTEMAS_DE_INFORMACION">#REF!</definedName>
    <definedName name="TECNOLOGIA">#REF!</definedName>
    <definedName name="TECNOLOGIA_">#REF!</definedName>
    <definedName name="TIPOACCION">'[3]NO BORRAR'!$I$1:$I$9</definedName>
    <definedName name="TipoActivo">[1]TipologiaActivos!$A$4:$A$9</definedName>
    <definedName name="TOTACTIVOS">#REF!</definedName>
    <definedName name="TOTAL_PUNTAJE_RIESGO">#REF!</definedName>
    <definedName name="TotalActivos">#REF!</definedName>
    <definedName name="TRATAMIENTO">#REF!</definedName>
    <definedName name="TRATAMIENTO_RIESGO">'[6]NO BORRAR'!$G$1:$G$5</definedName>
    <definedName name="USUARIO">#REF!</definedName>
    <definedName name="ValCorp">[1]CriteriosEvaluacion!$A$14:$E$14</definedName>
    <definedName name="ValoracionAct.">#REF!</definedName>
    <definedName name="VALORES_ETICOS">#REF!</definedName>
    <definedName name="ValoresActivos">#REF!</definedName>
    <definedName name="Vulnerabilidades">#REF!</definedName>
    <definedName name="X">#REF!</definedName>
    <definedName name="Y">#REF!</definedName>
    <definedName name="Z">#REF!</definedName>
    <definedName name="zona">#REF!</definedName>
  </definedNames>
  <calcPr calcId="145621"/>
</workbook>
</file>

<file path=xl/calcChain.xml><?xml version="1.0" encoding="utf-8"?>
<calcChain xmlns="http://schemas.openxmlformats.org/spreadsheetml/2006/main">
  <c r="AE81" i="4" l="1"/>
  <c r="AJ81" i="4"/>
  <c r="AK81" i="4"/>
  <c r="AL81" i="4"/>
  <c r="AN81" i="4"/>
  <c r="AE26" i="4"/>
  <c r="AJ26" i="4"/>
  <c r="AK26" i="4"/>
  <c r="AL26" i="4"/>
  <c r="AN26"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AE45" i="4"/>
  <c r="AK40" i="4"/>
  <c r="AJ40" i="4"/>
  <c r="K40" i="4"/>
  <c r="L40" i="4"/>
  <c r="K41" i="4"/>
  <c r="L41" i="4"/>
  <c r="K42" i="4"/>
  <c r="L42" i="4"/>
  <c r="AL40" i="4"/>
  <c r="AN40" i="4"/>
  <c r="K10" i="4"/>
  <c r="AE9" i="4"/>
  <c r="K9" i="4"/>
  <c r="AE10" i="4"/>
  <c r="AE11" i="4"/>
  <c r="AJ11" i="4"/>
  <c r="AE12" i="4"/>
  <c r="AJ12" i="4"/>
  <c r="AE13" i="4"/>
  <c r="AE14" i="4"/>
  <c r="AE15" i="4"/>
  <c r="AE16" i="4"/>
  <c r="AE17" i="4"/>
  <c r="AE18" i="4"/>
  <c r="AE19" i="4"/>
  <c r="AE20" i="4"/>
  <c r="AE21" i="4"/>
  <c r="AE22" i="4"/>
  <c r="AE23" i="4"/>
  <c r="AE24" i="4"/>
  <c r="AE25" i="4"/>
  <c r="AE27" i="4"/>
  <c r="AE28" i="4"/>
  <c r="AE29" i="4"/>
  <c r="AE30" i="4"/>
  <c r="AE31" i="4"/>
  <c r="AE32" i="4"/>
  <c r="AE33" i="4"/>
  <c r="AE34" i="4"/>
  <c r="AE35" i="4"/>
  <c r="AE36" i="4"/>
  <c r="AE37" i="4"/>
  <c r="AE38" i="4"/>
  <c r="AE39" i="4"/>
  <c r="AE42" i="4"/>
  <c r="AE43" i="4"/>
  <c r="AE44" i="4"/>
  <c r="AE46" i="4"/>
  <c r="AE47" i="4"/>
  <c r="AE48" i="4"/>
  <c r="AE49" i="4"/>
  <c r="AE50" i="4"/>
  <c r="AE51" i="4"/>
  <c r="AE52" i="4"/>
  <c r="AE53" i="4"/>
  <c r="AK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569" i="4"/>
  <c r="AE570" i="4"/>
  <c r="AE571" i="4"/>
  <c r="AE572" i="4"/>
  <c r="AE573" i="4"/>
  <c r="AE574" i="4"/>
  <c r="AE575" i="4"/>
  <c r="AE576" i="4"/>
  <c r="AE577" i="4"/>
  <c r="AE578" i="4"/>
  <c r="AE579" i="4"/>
  <c r="AE580" i="4"/>
  <c r="AE581" i="4"/>
  <c r="AE582" i="4"/>
  <c r="AE583" i="4"/>
  <c r="AE584" i="4"/>
  <c r="AE585" i="4"/>
  <c r="AE586" i="4"/>
  <c r="AE587" i="4"/>
  <c r="AE588" i="4"/>
  <c r="AE589"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25" i="4"/>
  <c r="AE626" i="4"/>
  <c r="AE627" i="4"/>
  <c r="AE628" i="4"/>
  <c r="AE629" i="4"/>
  <c r="AE630" i="4"/>
  <c r="AE631" i="4"/>
  <c r="AE632" i="4"/>
  <c r="AE633" i="4"/>
  <c r="AE634" i="4"/>
  <c r="AE635" i="4"/>
  <c r="AE636" i="4"/>
  <c r="AE637" i="4"/>
  <c r="AE638" i="4"/>
  <c r="AE639" i="4"/>
  <c r="AE640" i="4"/>
  <c r="AE641" i="4"/>
  <c r="AE642" i="4"/>
  <c r="AE643" i="4"/>
  <c r="AE644" i="4"/>
  <c r="AE645" i="4"/>
  <c r="AE646" i="4"/>
  <c r="AE647" i="4"/>
  <c r="AE648" i="4"/>
  <c r="AE649" i="4"/>
  <c r="AE650" i="4"/>
  <c r="AE651" i="4"/>
  <c r="AE652" i="4"/>
  <c r="AE653" i="4"/>
  <c r="AE654" i="4"/>
  <c r="AJ15" i="4"/>
  <c r="AK15" i="4"/>
  <c r="D362" i="7"/>
  <c r="C362" i="7"/>
  <c r="D361" i="7"/>
  <c r="C361" i="7"/>
  <c r="D360" i="7"/>
  <c r="C360" i="7"/>
  <c r="D359" i="7"/>
  <c r="C359" i="7"/>
  <c r="D358" i="7"/>
  <c r="C358" i="7"/>
  <c r="D357" i="7"/>
  <c r="C357" i="7"/>
  <c r="D356" i="7"/>
  <c r="C356" i="7"/>
  <c r="D355" i="7"/>
  <c r="C355" i="7"/>
  <c r="D354" i="7"/>
  <c r="C354" i="7"/>
  <c r="D353" i="7"/>
  <c r="C353" i="7"/>
  <c r="D352" i="7"/>
  <c r="C352" i="7"/>
  <c r="D351" i="7"/>
  <c r="C351" i="7"/>
  <c r="D350" i="7"/>
  <c r="C350" i="7"/>
  <c r="D349" i="7"/>
  <c r="C349" i="7"/>
  <c r="D348" i="7"/>
  <c r="C348" i="7"/>
  <c r="D347" i="7"/>
  <c r="C347" i="7"/>
  <c r="D346" i="7"/>
  <c r="C346" i="7"/>
  <c r="D345" i="7"/>
  <c r="C345" i="7"/>
  <c r="D344" i="7"/>
  <c r="C344" i="7"/>
  <c r="D343" i="7"/>
  <c r="C343" i="7"/>
  <c r="E336" i="7"/>
  <c r="G336" i="7"/>
  <c r="B336" i="7"/>
  <c r="E335" i="7"/>
  <c r="G335" i="7"/>
  <c r="B335" i="7"/>
  <c r="E334" i="7"/>
  <c r="G334" i="7"/>
  <c r="B334" i="7"/>
  <c r="E333" i="7"/>
  <c r="G333" i="7"/>
  <c r="B333" i="7"/>
  <c r="E332" i="7"/>
  <c r="G332" i="7"/>
  <c r="B332" i="7"/>
  <c r="E331" i="7"/>
  <c r="G331" i="7"/>
  <c r="B331" i="7"/>
  <c r="E330" i="7"/>
  <c r="G330" i="7"/>
  <c r="I330" i="7"/>
  <c r="B330" i="7"/>
  <c r="E329" i="7"/>
  <c r="G329" i="7"/>
  <c r="B329" i="7"/>
  <c r="E328" i="7"/>
  <c r="G328" i="7"/>
  <c r="B328" i="7"/>
  <c r="E327" i="7"/>
  <c r="G327" i="7"/>
  <c r="B327" i="7"/>
  <c r="D325" i="7"/>
  <c r="E322" i="7"/>
  <c r="G322" i="7"/>
  <c r="B322" i="7"/>
  <c r="E321" i="7"/>
  <c r="G321" i="7"/>
  <c r="I321" i="7"/>
  <c r="B321" i="7"/>
  <c r="E320" i="7"/>
  <c r="G320" i="7"/>
  <c r="H320" i="7"/>
  <c r="B320" i="7"/>
  <c r="E319" i="7"/>
  <c r="G319" i="7"/>
  <c r="B319" i="7"/>
  <c r="E318" i="7"/>
  <c r="G318" i="7"/>
  <c r="B318" i="7"/>
  <c r="E317" i="7"/>
  <c r="G317" i="7"/>
  <c r="I317" i="7"/>
  <c r="B317" i="7"/>
  <c r="E316" i="7"/>
  <c r="G316" i="7"/>
  <c r="H316" i="7"/>
  <c r="B316" i="7"/>
  <c r="E315" i="7"/>
  <c r="G315" i="7"/>
  <c r="B315" i="7"/>
  <c r="E314" i="7"/>
  <c r="G314" i="7"/>
  <c r="B314" i="7"/>
  <c r="E313" i="7"/>
  <c r="G313" i="7"/>
  <c r="B313" i="7"/>
  <c r="D311" i="7"/>
  <c r="E308" i="7"/>
  <c r="G308" i="7"/>
  <c r="I308" i="7"/>
  <c r="B308" i="7"/>
  <c r="E307" i="7"/>
  <c r="G307" i="7"/>
  <c r="B307" i="7"/>
  <c r="E306" i="7"/>
  <c r="G306" i="7"/>
  <c r="B306" i="7"/>
  <c r="E305" i="7"/>
  <c r="G305" i="7"/>
  <c r="B305" i="7"/>
  <c r="E304" i="7"/>
  <c r="G304" i="7"/>
  <c r="I304" i="7"/>
  <c r="B304" i="7"/>
  <c r="E303" i="7"/>
  <c r="G303" i="7"/>
  <c r="B303" i="7"/>
  <c r="E302" i="7"/>
  <c r="G302" i="7"/>
  <c r="B302" i="7"/>
  <c r="E301" i="7"/>
  <c r="G301" i="7"/>
  <c r="B301" i="7"/>
  <c r="E300" i="7"/>
  <c r="G300" i="7"/>
  <c r="I300" i="7"/>
  <c r="B300" i="7"/>
  <c r="E299" i="7"/>
  <c r="G299" i="7"/>
  <c r="B299" i="7"/>
  <c r="D297" i="7"/>
  <c r="E294" i="7"/>
  <c r="G294" i="7"/>
  <c r="B294" i="7"/>
  <c r="E293" i="7"/>
  <c r="G293" i="7"/>
  <c r="B293" i="7"/>
  <c r="E292" i="7"/>
  <c r="G292" i="7"/>
  <c r="B292" i="7"/>
  <c r="E291" i="7"/>
  <c r="G291" i="7"/>
  <c r="I291" i="7"/>
  <c r="B291" i="7"/>
  <c r="E290" i="7"/>
  <c r="G290" i="7"/>
  <c r="B290" i="7"/>
  <c r="E289" i="7"/>
  <c r="G289" i="7"/>
  <c r="B289" i="7"/>
  <c r="E288" i="7"/>
  <c r="G288" i="7"/>
  <c r="B288" i="7"/>
  <c r="E287" i="7"/>
  <c r="G287" i="7"/>
  <c r="I287" i="7"/>
  <c r="B287" i="7"/>
  <c r="E286" i="7"/>
  <c r="G286" i="7"/>
  <c r="H286" i="7"/>
  <c r="B286" i="7"/>
  <c r="E285" i="7"/>
  <c r="G285" i="7"/>
  <c r="H285" i="7"/>
  <c r="I285" i="7"/>
  <c r="B285" i="7"/>
  <c r="D283" i="7"/>
  <c r="E280" i="7"/>
  <c r="G280" i="7"/>
  <c r="B280" i="7"/>
  <c r="E279" i="7"/>
  <c r="G279" i="7"/>
  <c r="B279" i="7"/>
  <c r="E278" i="7"/>
  <c r="G278" i="7"/>
  <c r="I278" i="7"/>
  <c r="B278" i="7"/>
  <c r="E277" i="7"/>
  <c r="G277" i="7"/>
  <c r="H277" i="7"/>
  <c r="B277" i="7"/>
  <c r="E276" i="7"/>
  <c r="G276" i="7"/>
  <c r="B276" i="7"/>
  <c r="E275" i="7"/>
  <c r="G275" i="7"/>
  <c r="B275" i="7"/>
  <c r="E274" i="7"/>
  <c r="G274" i="7"/>
  <c r="I274" i="7"/>
  <c r="B274" i="7"/>
  <c r="E273" i="7"/>
  <c r="G273" i="7"/>
  <c r="H273" i="7"/>
  <c r="B273" i="7"/>
  <c r="E272" i="7"/>
  <c r="G272" i="7"/>
  <c r="B272" i="7"/>
  <c r="E271" i="7"/>
  <c r="G271" i="7"/>
  <c r="B271" i="7"/>
  <c r="D269" i="7"/>
  <c r="E266" i="7"/>
  <c r="G266" i="7"/>
  <c r="B266" i="7"/>
  <c r="E265" i="7"/>
  <c r="G265" i="7"/>
  <c r="I265" i="7"/>
  <c r="B265" i="7"/>
  <c r="E264" i="7"/>
  <c r="G264" i="7"/>
  <c r="H264" i="7"/>
  <c r="B264" i="7"/>
  <c r="E263" i="7"/>
  <c r="G263" i="7"/>
  <c r="B263" i="7"/>
  <c r="E262" i="7"/>
  <c r="G262" i="7"/>
  <c r="B262" i="7"/>
  <c r="E261" i="7"/>
  <c r="G261" i="7"/>
  <c r="I261" i="7"/>
  <c r="B261" i="7"/>
  <c r="E260" i="7"/>
  <c r="G260" i="7"/>
  <c r="B260" i="7"/>
  <c r="E259" i="7"/>
  <c r="G259" i="7"/>
  <c r="B259" i="7"/>
  <c r="E258" i="7"/>
  <c r="G258" i="7"/>
  <c r="B258" i="7"/>
  <c r="E257" i="7"/>
  <c r="G257" i="7"/>
  <c r="H257" i="7"/>
  <c r="I257" i="7"/>
  <c r="B257" i="7"/>
  <c r="D255" i="7"/>
  <c r="E252" i="7"/>
  <c r="G252" i="7"/>
  <c r="H252" i="7"/>
  <c r="I252" i="7"/>
  <c r="B252" i="7"/>
  <c r="E251" i="7"/>
  <c r="G251" i="7"/>
  <c r="H251" i="7"/>
  <c r="B251" i="7"/>
  <c r="E250" i="7"/>
  <c r="G250" i="7"/>
  <c r="I250" i="7"/>
  <c r="B250" i="7"/>
  <c r="E249" i="7"/>
  <c r="G249" i="7"/>
  <c r="H249" i="7"/>
  <c r="B249" i="7"/>
  <c r="E248" i="7"/>
  <c r="G248" i="7"/>
  <c r="I248" i="7"/>
  <c r="B248" i="7"/>
  <c r="E247" i="7"/>
  <c r="G247" i="7"/>
  <c r="H247" i="7"/>
  <c r="B247" i="7"/>
  <c r="E246" i="7"/>
  <c r="G246" i="7"/>
  <c r="I246" i="7"/>
  <c r="B246" i="7"/>
  <c r="E245" i="7"/>
  <c r="G245" i="7"/>
  <c r="H245" i="7"/>
  <c r="B245" i="7"/>
  <c r="E244" i="7"/>
  <c r="G244" i="7"/>
  <c r="I244" i="7"/>
  <c r="B244" i="7"/>
  <c r="E243" i="7"/>
  <c r="G243" i="7"/>
  <c r="B243" i="7"/>
  <c r="D241" i="7"/>
  <c r="E238" i="7"/>
  <c r="G238" i="7"/>
  <c r="I238" i="7"/>
  <c r="B238" i="7"/>
  <c r="E237" i="7"/>
  <c r="G237" i="7"/>
  <c r="B237" i="7"/>
  <c r="E236" i="7"/>
  <c r="G236" i="7"/>
  <c r="H236" i="7"/>
  <c r="B236" i="7"/>
  <c r="E235" i="7"/>
  <c r="G235" i="7"/>
  <c r="I235" i="7"/>
  <c r="B235" i="7"/>
  <c r="E234" i="7"/>
  <c r="G234" i="7"/>
  <c r="H234" i="7"/>
  <c r="I234" i="7"/>
  <c r="B234" i="7"/>
  <c r="E233" i="7"/>
  <c r="G233" i="7"/>
  <c r="H233" i="7"/>
  <c r="B233" i="7"/>
  <c r="E232" i="7"/>
  <c r="G232" i="7"/>
  <c r="H232" i="7"/>
  <c r="B232" i="7"/>
  <c r="E231" i="7"/>
  <c r="G231" i="7"/>
  <c r="I231" i="7"/>
  <c r="B231" i="7"/>
  <c r="E230" i="7"/>
  <c r="G230" i="7"/>
  <c r="B230" i="7"/>
  <c r="E229" i="7"/>
  <c r="G229" i="7"/>
  <c r="I229" i="7"/>
  <c r="B229" i="7"/>
  <c r="D227" i="7"/>
  <c r="E224" i="7"/>
  <c r="G224" i="7"/>
  <c r="I224" i="7"/>
  <c r="B224" i="7"/>
  <c r="E223" i="7"/>
  <c r="G223" i="7"/>
  <c r="H223" i="7"/>
  <c r="B223" i="7"/>
  <c r="E222" i="7"/>
  <c r="G222" i="7"/>
  <c r="I222" i="7"/>
  <c r="B222" i="7"/>
  <c r="E221" i="7"/>
  <c r="G221" i="7"/>
  <c r="B221" i="7"/>
  <c r="E220" i="7"/>
  <c r="G220" i="7"/>
  <c r="B220" i="7"/>
  <c r="E219" i="7"/>
  <c r="G219" i="7"/>
  <c r="B219" i="7"/>
  <c r="E218" i="7"/>
  <c r="G218" i="7"/>
  <c r="B218" i="7"/>
  <c r="E217" i="7"/>
  <c r="G217" i="7"/>
  <c r="B217" i="7"/>
  <c r="E216" i="7"/>
  <c r="G216" i="7"/>
  <c r="I216" i="7"/>
  <c r="B216" i="7"/>
  <c r="E215" i="7"/>
  <c r="G215" i="7"/>
  <c r="B215" i="7"/>
  <c r="D213" i="7"/>
  <c r="E210" i="7"/>
  <c r="G210" i="7"/>
  <c r="B210" i="7"/>
  <c r="E209" i="7"/>
  <c r="G209" i="7"/>
  <c r="B209" i="7"/>
  <c r="E208" i="7"/>
  <c r="G208" i="7"/>
  <c r="B208" i="7"/>
  <c r="E207" i="7"/>
  <c r="G207" i="7"/>
  <c r="I207" i="7"/>
  <c r="B207" i="7"/>
  <c r="E206" i="7"/>
  <c r="G206" i="7"/>
  <c r="I206" i="7"/>
  <c r="B206" i="7"/>
  <c r="E205" i="7"/>
  <c r="G205" i="7"/>
  <c r="H205" i="7"/>
  <c r="B205" i="7"/>
  <c r="E204" i="7"/>
  <c r="G204" i="7"/>
  <c r="B204" i="7"/>
  <c r="E203" i="7"/>
  <c r="G203" i="7"/>
  <c r="I203" i="7"/>
  <c r="B203" i="7"/>
  <c r="E202" i="7"/>
  <c r="G202" i="7"/>
  <c r="B202" i="7"/>
  <c r="E201" i="7"/>
  <c r="G201" i="7"/>
  <c r="I201" i="7"/>
  <c r="B201" i="7"/>
  <c r="D199" i="7"/>
  <c r="E196" i="7"/>
  <c r="G196" i="7"/>
  <c r="B196" i="7"/>
  <c r="E195" i="7"/>
  <c r="G195" i="7"/>
  <c r="B195" i="7"/>
  <c r="E194" i="7"/>
  <c r="G194" i="7"/>
  <c r="I194" i="7"/>
  <c r="B194" i="7"/>
  <c r="E193" i="7"/>
  <c r="G193" i="7"/>
  <c r="I193" i="7"/>
  <c r="B193" i="7"/>
  <c r="E192" i="7"/>
  <c r="G192" i="7"/>
  <c r="B192" i="7"/>
  <c r="E191" i="7"/>
  <c r="G191" i="7"/>
  <c r="B191" i="7"/>
  <c r="E190" i="7"/>
  <c r="G190" i="7"/>
  <c r="I190" i="7"/>
  <c r="B190" i="7"/>
  <c r="E189" i="7"/>
  <c r="G189" i="7"/>
  <c r="B189" i="7"/>
  <c r="E188" i="7"/>
  <c r="G188" i="7"/>
  <c r="B188" i="7"/>
  <c r="E187" i="7"/>
  <c r="G187" i="7"/>
  <c r="B187" i="7"/>
  <c r="D185" i="7"/>
  <c r="E182" i="7"/>
  <c r="G182" i="7"/>
  <c r="B182" i="7"/>
  <c r="E181" i="7"/>
  <c r="G181" i="7"/>
  <c r="I181" i="7"/>
  <c r="B181" i="7"/>
  <c r="E180" i="7"/>
  <c r="G180" i="7"/>
  <c r="I180" i="7"/>
  <c r="B180" i="7"/>
  <c r="E179" i="7"/>
  <c r="G179" i="7"/>
  <c r="B179" i="7"/>
  <c r="E178" i="7"/>
  <c r="G178" i="7"/>
  <c r="B178" i="7"/>
  <c r="E177" i="7"/>
  <c r="G177" i="7"/>
  <c r="I177" i="7"/>
  <c r="B177" i="7"/>
  <c r="E176" i="7"/>
  <c r="G176" i="7"/>
  <c r="B176" i="7"/>
  <c r="E175" i="7"/>
  <c r="G175" i="7"/>
  <c r="I175" i="7"/>
  <c r="B175" i="7"/>
  <c r="E174" i="7"/>
  <c r="G174" i="7"/>
  <c r="B174" i="7"/>
  <c r="E173" i="7"/>
  <c r="G173" i="7"/>
  <c r="B173" i="7"/>
  <c r="D171" i="7"/>
  <c r="E168" i="7"/>
  <c r="G168" i="7"/>
  <c r="I168" i="7"/>
  <c r="B168" i="7"/>
  <c r="E167" i="7"/>
  <c r="G167" i="7"/>
  <c r="B167" i="7"/>
  <c r="E166" i="7"/>
  <c r="G166" i="7"/>
  <c r="I166" i="7"/>
  <c r="B166" i="7"/>
  <c r="E165" i="7"/>
  <c r="G165" i="7"/>
  <c r="B165" i="7"/>
  <c r="E164" i="7"/>
  <c r="G164" i="7"/>
  <c r="I164" i="7"/>
  <c r="B164" i="7"/>
  <c r="E163" i="7"/>
  <c r="G163" i="7"/>
  <c r="I163" i="7"/>
  <c r="B163" i="7"/>
  <c r="E162" i="7"/>
  <c r="G162" i="7"/>
  <c r="B162" i="7"/>
  <c r="E161" i="7"/>
  <c r="G161" i="7"/>
  <c r="B161" i="7"/>
  <c r="E160" i="7"/>
  <c r="G160" i="7"/>
  <c r="I160" i="7"/>
  <c r="B160" i="7"/>
  <c r="E159" i="7"/>
  <c r="G159" i="7"/>
  <c r="B159" i="7"/>
  <c r="D157" i="7"/>
  <c r="E154" i="7"/>
  <c r="G154" i="7"/>
  <c r="B154" i="7"/>
  <c r="E153" i="7"/>
  <c r="G153" i="7"/>
  <c r="B153" i="7"/>
  <c r="E152" i="7"/>
  <c r="G152" i="7"/>
  <c r="B152" i="7"/>
  <c r="E151" i="7"/>
  <c r="G151" i="7"/>
  <c r="I151" i="7"/>
  <c r="B151" i="7"/>
  <c r="E150" i="7"/>
  <c r="G150" i="7"/>
  <c r="I150" i="7"/>
  <c r="B150" i="7"/>
  <c r="E149" i="7"/>
  <c r="G149" i="7"/>
  <c r="B149" i="7"/>
  <c r="E148" i="7"/>
  <c r="G148" i="7"/>
  <c r="B148" i="7"/>
  <c r="E147" i="7"/>
  <c r="G147" i="7"/>
  <c r="I147" i="7"/>
  <c r="B147" i="7"/>
  <c r="E146" i="7"/>
  <c r="G146" i="7"/>
  <c r="B146" i="7"/>
  <c r="E145" i="7"/>
  <c r="G145" i="7"/>
  <c r="B145" i="7"/>
  <c r="D143" i="7"/>
  <c r="E140" i="7"/>
  <c r="G140" i="7"/>
  <c r="H140" i="7"/>
  <c r="B140" i="7"/>
  <c r="E139" i="7"/>
  <c r="G139" i="7"/>
  <c r="B139" i="7"/>
  <c r="E138" i="7"/>
  <c r="G138" i="7"/>
  <c r="B138" i="7"/>
  <c r="E137" i="7"/>
  <c r="G137" i="7"/>
  <c r="I137" i="7"/>
  <c r="B137" i="7"/>
  <c r="E136" i="7"/>
  <c r="G136" i="7"/>
  <c r="H136" i="7"/>
  <c r="B136" i="7"/>
  <c r="E135" i="7"/>
  <c r="G135" i="7"/>
  <c r="B135" i="7"/>
  <c r="E134" i="7"/>
  <c r="G134" i="7"/>
  <c r="B134" i="7"/>
  <c r="E133" i="7"/>
  <c r="G133" i="7"/>
  <c r="I133" i="7"/>
  <c r="B133" i="7"/>
  <c r="E132" i="7"/>
  <c r="G132" i="7"/>
  <c r="B132" i="7"/>
  <c r="E131" i="7"/>
  <c r="G131" i="7"/>
  <c r="B131" i="7"/>
  <c r="D129" i="7"/>
  <c r="E126" i="7"/>
  <c r="G126" i="7"/>
  <c r="B126" i="7"/>
  <c r="E125" i="7"/>
  <c r="G125" i="7"/>
  <c r="B125" i="7"/>
  <c r="E124" i="7"/>
  <c r="G124" i="7"/>
  <c r="B124" i="7"/>
  <c r="E123" i="7"/>
  <c r="G123" i="7"/>
  <c r="I123" i="7"/>
  <c r="B123" i="7"/>
  <c r="E122" i="7"/>
  <c r="G122" i="7"/>
  <c r="B122" i="7"/>
  <c r="E121" i="7"/>
  <c r="G121" i="7"/>
  <c r="B121" i="7"/>
  <c r="E120" i="7"/>
  <c r="G120" i="7"/>
  <c r="B120" i="7"/>
  <c r="E119" i="7"/>
  <c r="G119" i="7"/>
  <c r="I119" i="7"/>
  <c r="B119" i="7"/>
  <c r="E118" i="7"/>
  <c r="G118" i="7"/>
  <c r="B118" i="7"/>
  <c r="E117" i="7"/>
  <c r="G117" i="7"/>
  <c r="H117" i="7"/>
  <c r="B117" i="7"/>
  <c r="D115" i="7"/>
  <c r="E112" i="7"/>
  <c r="G112" i="7"/>
  <c r="B112" i="7"/>
  <c r="E111" i="7"/>
  <c r="G111" i="7"/>
  <c r="B111" i="7"/>
  <c r="E110" i="7"/>
  <c r="G110" i="7"/>
  <c r="I110" i="7"/>
  <c r="B110" i="7"/>
  <c r="E109" i="7"/>
  <c r="G109" i="7"/>
  <c r="B109" i="7"/>
  <c r="E108" i="7"/>
  <c r="G108" i="7"/>
  <c r="B108" i="7"/>
  <c r="E107" i="7"/>
  <c r="G107" i="7"/>
  <c r="B107" i="7"/>
  <c r="E106" i="7"/>
  <c r="G106" i="7"/>
  <c r="I106" i="7"/>
  <c r="B106" i="7"/>
  <c r="E105" i="7"/>
  <c r="G105" i="7"/>
  <c r="B105" i="7"/>
  <c r="E104" i="7"/>
  <c r="G104" i="7"/>
  <c r="B104" i="7"/>
  <c r="E103" i="7"/>
  <c r="G103" i="7"/>
  <c r="B103" i="7"/>
  <c r="D101" i="7"/>
  <c r="E98" i="7"/>
  <c r="G98" i="7"/>
  <c r="I98" i="7"/>
  <c r="B98" i="7"/>
  <c r="E97" i="7"/>
  <c r="G97" i="7"/>
  <c r="H97" i="7"/>
  <c r="B97" i="7"/>
  <c r="E96" i="7"/>
  <c r="G96" i="7"/>
  <c r="B96" i="7"/>
  <c r="E95" i="7"/>
  <c r="G95" i="7"/>
  <c r="B95" i="7"/>
  <c r="E94" i="7"/>
  <c r="G94" i="7"/>
  <c r="I94" i="7"/>
  <c r="B94" i="7"/>
  <c r="E93" i="7"/>
  <c r="G93" i="7"/>
  <c r="H93" i="7"/>
  <c r="B93" i="7"/>
  <c r="E92" i="7"/>
  <c r="G92" i="7"/>
  <c r="B92" i="7"/>
  <c r="E91" i="7"/>
  <c r="G91" i="7"/>
  <c r="B91" i="7"/>
  <c r="E90" i="7"/>
  <c r="G90" i="7"/>
  <c r="I90" i="7"/>
  <c r="B90" i="7"/>
  <c r="E89" i="7"/>
  <c r="G89" i="7"/>
  <c r="B89" i="7"/>
  <c r="D87" i="7"/>
  <c r="E84" i="7"/>
  <c r="G84" i="7"/>
  <c r="H84" i="7"/>
  <c r="B84" i="7"/>
  <c r="E83" i="7"/>
  <c r="G83" i="7"/>
  <c r="B83" i="7"/>
  <c r="E82" i="7"/>
  <c r="G82" i="7"/>
  <c r="B82" i="7"/>
  <c r="E81" i="7"/>
  <c r="G81" i="7"/>
  <c r="I81" i="7"/>
  <c r="B81" i="7"/>
  <c r="E80" i="7"/>
  <c r="G80" i="7"/>
  <c r="B80" i="7"/>
  <c r="E79" i="7"/>
  <c r="G79" i="7"/>
  <c r="B79" i="7"/>
  <c r="E78" i="7"/>
  <c r="G78" i="7"/>
  <c r="B78" i="7"/>
  <c r="E77" i="7"/>
  <c r="G77" i="7"/>
  <c r="I77" i="7"/>
  <c r="B77" i="7"/>
  <c r="E76" i="7"/>
  <c r="G76" i="7"/>
  <c r="H76" i="7"/>
  <c r="B76" i="7"/>
  <c r="E75" i="7"/>
  <c r="G75" i="7"/>
  <c r="B75" i="7"/>
  <c r="D73" i="7"/>
  <c r="E70" i="7"/>
  <c r="G70" i="7"/>
  <c r="B70" i="7"/>
  <c r="E69" i="7"/>
  <c r="G69" i="7"/>
  <c r="B69" i="7"/>
  <c r="E68" i="7"/>
  <c r="G68" i="7"/>
  <c r="B68" i="7"/>
  <c r="E67" i="7"/>
  <c r="G67" i="7"/>
  <c r="I67" i="7"/>
  <c r="B67" i="7"/>
  <c r="E66" i="7"/>
  <c r="G66" i="7"/>
  <c r="B66" i="7"/>
  <c r="E65" i="7"/>
  <c r="G65" i="7"/>
  <c r="B65" i="7"/>
  <c r="E64" i="7"/>
  <c r="G64" i="7"/>
  <c r="B64" i="7"/>
  <c r="E63" i="7"/>
  <c r="G63" i="7"/>
  <c r="I63" i="7"/>
  <c r="B63" i="7"/>
  <c r="E62" i="7"/>
  <c r="G62" i="7"/>
  <c r="H62" i="7"/>
  <c r="B62" i="7"/>
  <c r="E61" i="7"/>
  <c r="G61" i="7"/>
  <c r="B61" i="7"/>
  <c r="D59" i="7"/>
  <c r="P20" i="7"/>
  <c r="O20" i="7"/>
  <c r="N20" i="7"/>
  <c r="M20" i="7"/>
  <c r="L20" i="7"/>
  <c r="K20" i="7"/>
  <c r="J20" i="7"/>
  <c r="I20" i="7"/>
  <c r="H20" i="7"/>
  <c r="G20" i="7"/>
  <c r="I245" i="7"/>
  <c r="H98" i="7"/>
  <c r="H77" i="7"/>
  <c r="H123" i="7"/>
  <c r="AL15" i="4"/>
  <c r="AN15" i="4"/>
  <c r="H132" i="7"/>
  <c r="I132" i="7"/>
  <c r="H80" i="7"/>
  <c r="I80" i="7"/>
  <c r="H230" i="7"/>
  <c r="I230" i="7"/>
  <c r="H61" i="7"/>
  <c r="I61" i="7"/>
  <c r="H149" i="7"/>
  <c r="I149" i="7"/>
  <c r="H192" i="7"/>
  <c r="I192" i="7"/>
  <c r="H67" i="7"/>
  <c r="I76" i="7"/>
  <c r="H94" i="7"/>
  <c r="I97" i="7"/>
  <c r="H133" i="7"/>
  <c r="I136" i="7"/>
  <c r="I205" i="7"/>
  <c r="H224" i="7"/>
  <c r="I277" i="7"/>
  <c r="H317" i="7"/>
  <c r="I117" i="7"/>
  <c r="H150" i="7"/>
  <c r="H175" i="7"/>
  <c r="I233" i="7"/>
  <c r="H244" i="7"/>
  <c r="H321" i="7"/>
  <c r="E352" i="7"/>
  <c r="F352" i="7"/>
  <c r="E349" i="7"/>
  <c r="F349" i="7"/>
  <c r="E353" i="7"/>
  <c r="F353" i="7"/>
  <c r="E348" i="7"/>
  <c r="F348" i="7"/>
  <c r="E356" i="7"/>
  <c r="F356" i="7"/>
  <c r="E360" i="7"/>
  <c r="F360" i="7"/>
  <c r="E345" i="7"/>
  <c r="F345" i="7"/>
  <c r="E347" i="7"/>
  <c r="F347" i="7"/>
  <c r="I167" i="7"/>
  <c r="H167" i="7"/>
  <c r="H260" i="7"/>
  <c r="I260" i="7"/>
  <c r="H294" i="7"/>
  <c r="I294" i="7"/>
  <c r="H329" i="7"/>
  <c r="I329" i="7"/>
  <c r="H90" i="7"/>
  <c r="I93" i="7"/>
  <c r="I107" i="7"/>
  <c r="H107" i="7"/>
  <c r="H110" i="7"/>
  <c r="H119" i="7"/>
  <c r="H166" i="7"/>
  <c r="H188" i="7"/>
  <c r="I188" i="7"/>
  <c r="H196" i="7"/>
  <c r="I196" i="7"/>
  <c r="H209" i="7"/>
  <c r="I209" i="7"/>
  <c r="I218" i="7"/>
  <c r="H218" i="7"/>
  <c r="H220" i="7"/>
  <c r="I220" i="7"/>
  <c r="I232" i="7"/>
  <c r="H243" i="7"/>
  <c r="I243" i="7"/>
  <c r="I259" i="7"/>
  <c r="H259" i="7"/>
  <c r="H271" i="7"/>
  <c r="I271" i="7"/>
  <c r="H303" i="7"/>
  <c r="I303" i="7"/>
  <c r="I64" i="7"/>
  <c r="H64" i="7"/>
  <c r="I75" i="7"/>
  <c r="H75" i="7"/>
  <c r="I111" i="7"/>
  <c r="H111" i="7"/>
  <c r="I131" i="7"/>
  <c r="H131" i="7"/>
  <c r="I146" i="7"/>
  <c r="H146" i="7"/>
  <c r="I154" i="7"/>
  <c r="H154" i="7"/>
  <c r="H327" i="7"/>
  <c r="I327" i="7"/>
  <c r="H333" i="7"/>
  <c r="I333" i="7"/>
  <c r="H63" i="7"/>
  <c r="H81" i="7"/>
  <c r="I84" i="7"/>
  <c r="H106" i="7"/>
  <c r="H137" i="7"/>
  <c r="I140" i="7"/>
  <c r="H153" i="7"/>
  <c r="I153" i="7"/>
  <c r="I162" i="7"/>
  <c r="H162" i="7"/>
  <c r="I179" i="7"/>
  <c r="H179" i="7"/>
  <c r="I187" i="7"/>
  <c r="H187" i="7"/>
  <c r="H193" i="7"/>
  <c r="H206" i="7"/>
  <c r="H231" i="7"/>
  <c r="I237" i="7"/>
  <c r="H237" i="7"/>
  <c r="I264" i="7"/>
  <c r="I273" i="7"/>
  <c r="I286" i="7"/>
  <c r="H307" i="7"/>
  <c r="I307" i="7"/>
  <c r="I334" i="7"/>
  <c r="H334" i="7"/>
  <c r="I120" i="7"/>
  <c r="H120" i="7"/>
  <c r="I68" i="7"/>
  <c r="H68" i="7"/>
  <c r="I124" i="7"/>
  <c r="H124" i="7"/>
  <c r="H173" i="7"/>
  <c r="I173" i="7"/>
  <c r="I176" i="7"/>
  <c r="H176" i="7"/>
  <c r="I189" i="7"/>
  <c r="H189" i="7"/>
  <c r="I202" i="7"/>
  <c r="H202" i="7"/>
  <c r="I210" i="7"/>
  <c r="H210" i="7"/>
  <c r="H219" i="7"/>
  <c r="I219" i="7"/>
  <c r="I221" i="7"/>
  <c r="H221" i="7"/>
  <c r="H258" i="7"/>
  <c r="I258" i="7"/>
  <c r="H290" i="7"/>
  <c r="I290" i="7"/>
  <c r="E357" i="7"/>
  <c r="F357" i="7"/>
  <c r="E361" i="7"/>
  <c r="F361" i="7"/>
  <c r="H163" i="7"/>
  <c r="H180" i="7"/>
  <c r="H222" i="7"/>
  <c r="I223" i="7"/>
  <c r="H246" i="7"/>
  <c r="I247" i="7"/>
  <c r="H250" i="7"/>
  <c r="I251" i="7"/>
  <c r="H274" i="7"/>
  <c r="H278" i="7"/>
  <c r="H287" i="7"/>
  <c r="H291" i="7"/>
  <c r="H300" i="7"/>
  <c r="H304" i="7"/>
  <c r="H308" i="7"/>
  <c r="I316" i="7"/>
  <c r="I320" i="7"/>
  <c r="E344" i="7"/>
  <c r="F344" i="7"/>
  <c r="E343" i="7"/>
  <c r="F343" i="7"/>
  <c r="E359" i="7"/>
  <c r="F359" i="7"/>
  <c r="E355" i="7"/>
  <c r="F355" i="7"/>
  <c r="E351" i="7"/>
  <c r="F351" i="7"/>
  <c r="I66" i="7"/>
  <c r="H66" i="7"/>
  <c r="I69" i="7"/>
  <c r="H69" i="7"/>
  <c r="I109" i="7"/>
  <c r="H109" i="7"/>
  <c r="I118" i="7"/>
  <c r="H118" i="7"/>
  <c r="I126" i="7"/>
  <c r="H126" i="7"/>
  <c r="I174" i="7"/>
  <c r="H174" i="7"/>
  <c r="I79" i="7"/>
  <c r="H79" i="7"/>
  <c r="I82" i="7"/>
  <c r="H82" i="7"/>
  <c r="I134" i="7"/>
  <c r="H134" i="7"/>
  <c r="I139" i="7"/>
  <c r="H139" i="7"/>
  <c r="I152" i="7"/>
  <c r="H152" i="7"/>
  <c r="I159" i="7"/>
  <c r="H159" i="7"/>
  <c r="I195" i="7"/>
  <c r="H195" i="7"/>
  <c r="I208" i="7"/>
  <c r="H208" i="7"/>
  <c r="I215" i="7"/>
  <c r="H215" i="7"/>
  <c r="I91" i="7"/>
  <c r="H91" i="7"/>
  <c r="I103" i="7"/>
  <c r="H103" i="7"/>
  <c r="I104" i="7"/>
  <c r="H104" i="7"/>
  <c r="I121" i="7"/>
  <c r="H121" i="7"/>
  <c r="I62" i="7"/>
  <c r="I65" i="7"/>
  <c r="H65" i="7"/>
  <c r="I70" i="7"/>
  <c r="H70" i="7"/>
  <c r="I92" i="7"/>
  <c r="H92" i="7"/>
  <c r="I95" i="7"/>
  <c r="H95" i="7"/>
  <c r="I105" i="7"/>
  <c r="H105" i="7"/>
  <c r="I108" i="7"/>
  <c r="H108" i="7"/>
  <c r="I122" i="7"/>
  <c r="H122" i="7"/>
  <c r="I125" i="7"/>
  <c r="H125" i="7"/>
  <c r="I145" i="7"/>
  <c r="H145" i="7"/>
  <c r="I161" i="7"/>
  <c r="H161" i="7"/>
  <c r="I178" i="7"/>
  <c r="H178" i="7"/>
  <c r="I217" i="7"/>
  <c r="H217" i="7"/>
  <c r="I89" i="7"/>
  <c r="H89" i="7"/>
  <c r="I96" i="7"/>
  <c r="H96" i="7"/>
  <c r="I112" i="7"/>
  <c r="H112" i="7"/>
  <c r="I165" i="7"/>
  <c r="H165" i="7"/>
  <c r="I182" i="7"/>
  <c r="H182" i="7"/>
  <c r="I78" i="7"/>
  <c r="H78" i="7"/>
  <c r="I83" i="7"/>
  <c r="H83" i="7"/>
  <c r="I135" i="7"/>
  <c r="H135" i="7"/>
  <c r="I138" i="7"/>
  <c r="H138" i="7"/>
  <c r="I148" i="7"/>
  <c r="H148" i="7"/>
  <c r="I191" i="7"/>
  <c r="H191" i="7"/>
  <c r="I204" i="7"/>
  <c r="H204" i="7"/>
  <c r="I272" i="7"/>
  <c r="H272" i="7"/>
  <c r="I276" i="7"/>
  <c r="H276" i="7"/>
  <c r="I280" i="7"/>
  <c r="H280" i="7"/>
  <c r="I289" i="7"/>
  <c r="H289" i="7"/>
  <c r="I331" i="7"/>
  <c r="H331" i="7"/>
  <c r="H147" i="7"/>
  <c r="H151" i="7"/>
  <c r="H160" i="7"/>
  <c r="H164" i="7"/>
  <c r="H168" i="7"/>
  <c r="H177" i="7"/>
  <c r="H181" i="7"/>
  <c r="H190" i="7"/>
  <c r="H194" i="7"/>
  <c r="H201" i="7"/>
  <c r="H203" i="7"/>
  <c r="H207" i="7"/>
  <c r="H216" i="7"/>
  <c r="H229" i="7"/>
  <c r="H235" i="7"/>
  <c r="I236" i="7"/>
  <c r="J229" i="7"/>
  <c r="K229" i="7"/>
  <c r="G355" i="7"/>
  <c r="H238" i="7"/>
  <c r="H248" i="7"/>
  <c r="I249" i="7"/>
  <c r="I262" i="7"/>
  <c r="H262" i="7"/>
  <c r="I266" i="7"/>
  <c r="H266" i="7"/>
  <c r="I302" i="7"/>
  <c r="H302" i="7"/>
  <c r="I306" i="7"/>
  <c r="H306" i="7"/>
  <c r="I315" i="7"/>
  <c r="H315" i="7"/>
  <c r="I319" i="7"/>
  <c r="H319" i="7"/>
  <c r="H330" i="7"/>
  <c r="I335" i="7"/>
  <c r="H335" i="7"/>
  <c r="I293" i="7"/>
  <c r="H293" i="7"/>
  <c r="I299" i="7"/>
  <c r="H299" i="7"/>
  <c r="H261" i="7"/>
  <c r="H265" i="7"/>
  <c r="I275" i="7"/>
  <c r="H275" i="7"/>
  <c r="I279" i="7"/>
  <c r="H279" i="7"/>
  <c r="I288" i="7"/>
  <c r="H288" i="7"/>
  <c r="I292" i="7"/>
  <c r="H292" i="7"/>
  <c r="I328" i="7"/>
  <c r="H328" i="7"/>
  <c r="I332" i="7"/>
  <c r="H332" i="7"/>
  <c r="E346" i="7"/>
  <c r="F346" i="7"/>
  <c r="E350" i="7"/>
  <c r="F350" i="7"/>
  <c r="E354" i="7"/>
  <c r="F354" i="7"/>
  <c r="E358" i="7"/>
  <c r="F358" i="7"/>
  <c r="E362" i="7"/>
  <c r="F362" i="7"/>
  <c r="I263" i="7"/>
  <c r="H263" i="7"/>
  <c r="I301" i="7"/>
  <c r="H301" i="7"/>
  <c r="I305" i="7"/>
  <c r="H305" i="7"/>
  <c r="I313" i="7"/>
  <c r="H313" i="7"/>
  <c r="I314" i="7"/>
  <c r="H314" i="7"/>
  <c r="I318" i="7"/>
  <c r="H318" i="7"/>
  <c r="I322" i="7"/>
  <c r="H322" i="7"/>
  <c r="I336" i="7"/>
  <c r="H336" i="7"/>
  <c r="J285" i="7"/>
  <c r="K285" i="7"/>
  <c r="G359" i="7"/>
  <c r="J201" i="7"/>
  <c r="K201" i="7"/>
  <c r="G353" i="7"/>
  <c r="J187" i="7"/>
  <c r="K187" i="7"/>
  <c r="G352" i="7"/>
  <c r="J131" i="7"/>
  <c r="K131" i="7"/>
  <c r="G348" i="7"/>
  <c r="J117" i="7"/>
  <c r="K117" i="7"/>
  <c r="G347" i="7"/>
  <c r="J271" i="7"/>
  <c r="K271" i="7"/>
  <c r="G358" i="7"/>
  <c r="J243" i="7"/>
  <c r="K243" i="7"/>
  <c r="G356" i="7"/>
  <c r="J327" i="7"/>
  <c r="K327" i="7"/>
  <c r="G362" i="7"/>
  <c r="J61" i="7"/>
  <c r="K61" i="7"/>
  <c r="G343" i="7"/>
  <c r="J159" i="7"/>
  <c r="K159" i="7"/>
  <c r="G350" i="7"/>
  <c r="J257" i="7"/>
  <c r="K257" i="7"/>
  <c r="G357" i="7"/>
  <c r="J75" i="7"/>
  <c r="K75" i="7"/>
  <c r="G344" i="7"/>
  <c r="J173" i="7"/>
  <c r="K173" i="7"/>
  <c r="G351" i="7"/>
  <c r="J299" i="7"/>
  <c r="K299" i="7"/>
  <c r="G360" i="7"/>
  <c r="J145" i="7"/>
  <c r="K145" i="7"/>
  <c r="G349" i="7"/>
  <c r="J313" i="7"/>
  <c r="K313" i="7"/>
  <c r="G361" i="7"/>
  <c r="J89" i="7"/>
  <c r="K89" i="7"/>
  <c r="G345" i="7"/>
  <c r="J103" i="7"/>
  <c r="K103" i="7"/>
  <c r="G346" i="7"/>
  <c r="J215" i="7"/>
  <c r="K215" i="7"/>
  <c r="G354" i="7"/>
  <c r="AJ22" i="4"/>
  <c r="AJ23" i="4"/>
  <c r="AJ24" i="4"/>
  <c r="AJ25" i="4"/>
  <c r="AJ28" i="4"/>
  <c r="AJ29" i="4"/>
  <c r="AJ30" i="4"/>
  <c r="AJ31" i="4"/>
  <c r="AJ32" i="4"/>
  <c r="AJ33" i="4"/>
  <c r="AJ34" i="4"/>
  <c r="AJ35" i="4"/>
  <c r="AJ36" i="4"/>
  <c r="AJ37" i="4"/>
  <c r="AJ38" i="4"/>
  <c r="AJ39" i="4"/>
  <c r="AJ41" i="4"/>
  <c r="AJ42" i="4"/>
  <c r="AJ43" i="4"/>
  <c r="AJ44" i="4"/>
  <c r="AJ45" i="4"/>
  <c r="AJ46" i="4"/>
  <c r="AJ47" i="4"/>
  <c r="AK10"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N426" i="4"/>
  <c r="AN427" i="4"/>
  <c r="AN428" i="4"/>
  <c r="AN429" i="4"/>
  <c r="AN430" i="4"/>
  <c r="AN431" i="4"/>
  <c r="AN432"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N567" i="4"/>
  <c r="AN568" i="4"/>
  <c r="AN569" i="4"/>
  <c r="AN570" i="4"/>
  <c r="AN571" i="4"/>
  <c r="AN572" i="4"/>
  <c r="AN573" i="4"/>
  <c r="AN574" i="4"/>
  <c r="AN575" i="4"/>
  <c r="AN576" i="4"/>
  <c r="AN577" i="4"/>
  <c r="AN578" i="4"/>
  <c r="AN579" i="4"/>
  <c r="AN580" i="4"/>
  <c r="AN581" i="4"/>
  <c r="AN582" i="4"/>
  <c r="AN583" i="4"/>
  <c r="AN584" i="4"/>
  <c r="AN585" i="4"/>
  <c r="AN586" i="4"/>
  <c r="AN587" i="4"/>
  <c r="AN588" i="4"/>
  <c r="AN589" i="4"/>
  <c r="AN590" i="4"/>
  <c r="AN591" i="4"/>
  <c r="AN592" i="4"/>
  <c r="AN593" i="4"/>
  <c r="AN594" i="4"/>
  <c r="AN595" i="4"/>
  <c r="AN596" i="4"/>
  <c r="AN597" i="4"/>
  <c r="AN598" i="4"/>
  <c r="AN599" i="4"/>
  <c r="AN600" i="4"/>
  <c r="AN601" i="4"/>
  <c r="AN602" i="4"/>
  <c r="AN603" i="4"/>
  <c r="AN604" i="4"/>
  <c r="AN605" i="4"/>
  <c r="AN606" i="4"/>
  <c r="AN607" i="4"/>
  <c r="AN608" i="4"/>
  <c r="AN609" i="4"/>
  <c r="AN610" i="4"/>
  <c r="AN611" i="4"/>
  <c r="AN612" i="4"/>
  <c r="AN613" i="4"/>
  <c r="AN614" i="4"/>
  <c r="AN615" i="4"/>
  <c r="AN616" i="4"/>
  <c r="AN617" i="4"/>
  <c r="AN618" i="4"/>
  <c r="AN619" i="4"/>
  <c r="AN620" i="4"/>
  <c r="AN621" i="4"/>
  <c r="AN622" i="4"/>
  <c r="AN623" i="4"/>
  <c r="AN624" i="4"/>
  <c r="AN625" i="4"/>
  <c r="AN626" i="4"/>
  <c r="AN627" i="4"/>
  <c r="AN628" i="4"/>
  <c r="AN629" i="4"/>
  <c r="AN630" i="4"/>
  <c r="AN631" i="4"/>
  <c r="AN632" i="4"/>
  <c r="AN633" i="4"/>
  <c r="AN634" i="4"/>
  <c r="AN635" i="4"/>
  <c r="AN636" i="4"/>
  <c r="AN637" i="4"/>
  <c r="AN638" i="4"/>
  <c r="AN639" i="4"/>
  <c r="AN640" i="4"/>
  <c r="AN641" i="4"/>
  <c r="AN642" i="4"/>
  <c r="AN643" i="4"/>
  <c r="AN644" i="4"/>
  <c r="AN645" i="4"/>
  <c r="AN646" i="4"/>
  <c r="AN647" i="4"/>
  <c r="AN648" i="4"/>
  <c r="AN649" i="4"/>
  <c r="AN650" i="4"/>
  <c r="AN651" i="4"/>
  <c r="AN652" i="4"/>
  <c r="AN653" i="4"/>
  <c r="AN654" i="4"/>
  <c r="AK22" i="4"/>
  <c r="AK23" i="4"/>
  <c r="AK24" i="4"/>
  <c r="AK25" i="4"/>
  <c r="AK28" i="4"/>
  <c r="AK29" i="4"/>
  <c r="AK30" i="4"/>
  <c r="AK31" i="4"/>
  <c r="AK32" i="4"/>
  <c r="AK33" i="4"/>
  <c r="AK34" i="4"/>
  <c r="AK35" i="4"/>
  <c r="AK36" i="4"/>
  <c r="AK37" i="4"/>
  <c r="AK38" i="4"/>
  <c r="AK39" i="4"/>
  <c r="AK41" i="4"/>
  <c r="AK42" i="4"/>
  <c r="AK43" i="4"/>
  <c r="AK44" i="4"/>
  <c r="AK45" i="4"/>
  <c r="AK46" i="4"/>
  <c r="AK47" i="4"/>
  <c r="AK48" i="4"/>
  <c r="AK49" i="4"/>
  <c r="AK50" i="4"/>
  <c r="AK51" i="4"/>
  <c r="AK52"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569" i="4"/>
  <c r="AK570" i="4"/>
  <c r="AK571" i="4"/>
  <c r="AK572" i="4"/>
  <c r="AK573" i="4"/>
  <c r="AK574" i="4"/>
  <c r="AK575" i="4"/>
  <c r="AK576" i="4"/>
  <c r="AK577" i="4"/>
  <c r="AK578" i="4"/>
  <c r="AK579" i="4"/>
  <c r="AK580" i="4"/>
  <c r="AK581" i="4"/>
  <c r="AK582" i="4"/>
  <c r="AK583" i="4"/>
  <c r="AK584" i="4"/>
  <c r="AK585" i="4"/>
  <c r="AK586" i="4"/>
  <c r="AK587" i="4"/>
  <c r="AK588" i="4"/>
  <c r="AK589" i="4"/>
  <c r="AK590" i="4"/>
  <c r="AK591" i="4"/>
  <c r="AK592" i="4"/>
  <c r="AK593" i="4"/>
  <c r="AK594" i="4"/>
  <c r="AK595" i="4"/>
  <c r="AK596" i="4"/>
  <c r="AK597" i="4"/>
  <c r="AK598" i="4"/>
  <c r="AK599" i="4"/>
  <c r="AK600" i="4"/>
  <c r="AK601" i="4"/>
  <c r="AK602" i="4"/>
  <c r="AK603" i="4"/>
  <c r="AK604" i="4"/>
  <c r="AK605" i="4"/>
  <c r="AK606" i="4"/>
  <c r="AK607" i="4"/>
  <c r="AK608" i="4"/>
  <c r="AK609" i="4"/>
  <c r="AK610" i="4"/>
  <c r="AK611" i="4"/>
  <c r="AK612" i="4"/>
  <c r="AK613" i="4"/>
  <c r="AK614" i="4"/>
  <c r="AK615" i="4"/>
  <c r="AK616" i="4"/>
  <c r="AK617" i="4"/>
  <c r="AK618" i="4"/>
  <c r="AK619" i="4"/>
  <c r="AK620" i="4"/>
  <c r="AK621" i="4"/>
  <c r="AK622" i="4"/>
  <c r="AK623" i="4"/>
  <c r="AK624" i="4"/>
  <c r="AK625" i="4"/>
  <c r="AK626" i="4"/>
  <c r="AK627" i="4"/>
  <c r="AK628" i="4"/>
  <c r="AK629" i="4"/>
  <c r="AK630" i="4"/>
  <c r="AK631" i="4"/>
  <c r="AK632" i="4"/>
  <c r="AK633" i="4"/>
  <c r="AK634" i="4"/>
  <c r="AK635" i="4"/>
  <c r="AK636" i="4"/>
  <c r="AK637" i="4"/>
  <c r="AK638" i="4"/>
  <c r="AK639" i="4"/>
  <c r="AK640" i="4"/>
  <c r="AK641" i="4"/>
  <c r="AK642" i="4"/>
  <c r="AK643" i="4"/>
  <c r="AK644" i="4"/>
  <c r="AK645" i="4"/>
  <c r="AK646" i="4"/>
  <c r="AK647" i="4"/>
  <c r="AK648" i="4"/>
  <c r="AK649" i="4"/>
  <c r="AK650" i="4"/>
  <c r="AK651" i="4"/>
  <c r="AK652" i="4"/>
  <c r="AK653" i="4"/>
  <c r="AK654" i="4"/>
  <c r="AL45" i="4"/>
  <c r="AN45" i="4"/>
  <c r="AL44" i="4"/>
  <c r="AN44" i="4"/>
  <c r="AL41" i="4"/>
  <c r="AN41" i="4"/>
  <c r="AL22" i="4"/>
  <c r="AN22" i="4"/>
  <c r="AL46" i="4"/>
  <c r="AN46" i="4"/>
  <c r="AL42" i="4"/>
  <c r="AN42" i="4"/>
  <c r="AL38" i="4"/>
  <c r="AN38" i="4"/>
  <c r="AL34" i="4"/>
  <c r="AN34" i="4"/>
  <c r="AL30" i="4"/>
  <c r="AN30" i="4"/>
  <c r="AL23" i="4"/>
  <c r="AN23" i="4"/>
  <c r="AL24" i="4"/>
  <c r="AN24" i="4"/>
  <c r="AL36" i="4"/>
  <c r="AN36" i="4"/>
  <c r="AL32" i="4"/>
  <c r="AN32" i="4"/>
  <c r="AL28" i="4"/>
  <c r="AN28" i="4"/>
  <c r="AL47" i="4"/>
  <c r="AN47" i="4"/>
  <c r="AL43" i="4"/>
  <c r="AN43" i="4"/>
  <c r="AL39" i="4"/>
  <c r="AN39" i="4"/>
  <c r="AL35" i="4"/>
  <c r="AN35" i="4"/>
  <c r="AL31" i="4"/>
  <c r="AN31" i="4"/>
  <c r="AL37" i="4"/>
  <c r="AN37" i="4"/>
  <c r="AL33" i="4"/>
  <c r="AN33" i="4"/>
  <c r="AL29" i="4"/>
  <c r="AN29" i="4"/>
  <c r="AL25" i="4"/>
  <c r="AN25" i="4"/>
  <c r="AJ10" i="4"/>
  <c r="AL10" i="4"/>
  <c r="AN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L10" i="4"/>
  <c r="W42" i="3"/>
  <c r="X42" i="3"/>
  <c r="W43" i="3"/>
  <c r="X43" i="3"/>
  <c r="W44" i="3"/>
  <c r="X44" i="3"/>
  <c r="W45" i="3"/>
  <c r="X45" i="3"/>
  <c r="W46" i="3"/>
  <c r="X46" i="3"/>
  <c r="W47" i="3"/>
  <c r="X47" i="3"/>
  <c r="W48" i="3"/>
  <c r="X48" i="3"/>
  <c r="W49" i="3"/>
  <c r="X49" i="3"/>
  <c r="W50" i="3"/>
  <c r="X50" i="3"/>
  <c r="W51" i="3"/>
  <c r="X51" i="3"/>
  <c r="W52" i="3"/>
  <c r="X52" i="3"/>
  <c r="W53" i="3"/>
  <c r="X53" i="3"/>
  <c r="W54" i="3"/>
  <c r="X54" i="3"/>
  <c r="W55" i="3"/>
  <c r="X55" i="3"/>
  <c r="W56" i="3"/>
  <c r="X56" i="3"/>
  <c r="W57" i="3"/>
  <c r="X57" i="3"/>
  <c r="W58" i="3"/>
  <c r="X58" i="3"/>
  <c r="W59" i="3"/>
  <c r="X59" i="3"/>
  <c r="W60" i="3"/>
  <c r="X60" i="3"/>
  <c r="W61" i="3"/>
  <c r="X61" i="3"/>
  <c r="W62" i="3"/>
  <c r="X62" i="3"/>
  <c r="W63" i="3"/>
  <c r="X63" i="3"/>
  <c r="W64" i="3"/>
  <c r="X64" i="3"/>
  <c r="W65" i="3"/>
  <c r="X65" i="3"/>
  <c r="W66" i="3"/>
  <c r="X66" i="3"/>
  <c r="W67" i="3"/>
  <c r="X67" i="3"/>
  <c r="W68" i="3"/>
  <c r="X68" i="3"/>
  <c r="W69" i="3"/>
  <c r="X69" i="3"/>
  <c r="W70" i="3"/>
  <c r="X70" i="3"/>
  <c r="W71" i="3"/>
  <c r="X71" i="3"/>
  <c r="W72" i="3"/>
  <c r="X72" i="3"/>
  <c r="W73" i="3"/>
  <c r="X73" i="3"/>
  <c r="W74" i="3"/>
  <c r="X74" i="3"/>
  <c r="W75" i="3"/>
  <c r="X75" i="3"/>
  <c r="W76" i="3"/>
  <c r="X76" i="3"/>
  <c r="W77" i="3"/>
  <c r="X77" i="3"/>
  <c r="W78" i="3"/>
  <c r="X78" i="3"/>
  <c r="W79" i="3"/>
  <c r="X79" i="3"/>
  <c r="W80" i="3"/>
  <c r="X80" i="3"/>
  <c r="W81" i="3"/>
  <c r="X81" i="3"/>
  <c r="W82" i="3"/>
  <c r="X82" i="3"/>
  <c r="W83" i="3"/>
  <c r="X83" i="3"/>
  <c r="W84" i="3"/>
  <c r="X84" i="3"/>
  <c r="W85" i="3"/>
  <c r="W86" i="3"/>
  <c r="X86" i="3"/>
  <c r="W87" i="3"/>
  <c r="X87" i="3"/>
  <c r="W88" i="3"/>
  <c r="X88" i="3"/>
  <c r="W89" i="3"/>
  <c r="X89" i="3"/>
  <c r="W90" i="3"/>
  <c r="X90" i="3"/>
  <c r="W91" i="3"/>
  <c r="X91" i="3"/>
  <c r="W92" i="3"/>
  <c r="X92" i="3"/>
  <c r="W93" i="3"/>
  <c r="W94" i="3"/>
  <c r="W95" i="3"/>
  <c r="X95" i="3"/>
  <c r="W96" i="3"/>
  <c r="X96" i="3"/>
  <c r="W97" i="3"/>
  <c r="X97" i="3"/>
  <c r="W98" i="3"/>
  <c r="X98" i="3"/>
  <c r="W99" i="3"/>
  <c r="X99" i="3"/>
  <c r="W100" i="3"/>
  <c r="X100" i="3"/>
  <c r="W101" i="3"/>
  <c r="W102" i="3"/>
  <c r="X102" i="3"/>
  <c r="W103" i="3"/>
  <c r="X103" i="3"/>
  <c r="W104" i="3"/>
  <c r="X104" i="3"/>
  <c r="W105" i="3"/>
  <c r="X105" i="3"/>
  <c r="W106" i="3"/>
  <c r="X106" i="3"/>
  <c r="W107" i="3"/>
  <c r="X107" i="3"/>
  <c r="W108" i="3"/>
  <c r="W109" i="3"/>
  <c r="W110" i="3"/>
  <c r="X110" i="3"/>
  <c r="W111" i="3"/>
  <c r="X111" i="3"/>
  <c r="W112" i="3"/>
  <c r="X112" i="3"/>
  <c r="W113" i="3"/>
  <c r="X113" i="3"/>
  <c r="W114" i="3"/>
  <c r="X114" i="3"/>
  <c r="W115" i="3"/>
  <c r="X115" i="3"/>
  <c r="W116" i="3"/>
  <c r="X116" i="3"/>
  <c r="W117" i="3"/>
  <c r="X117" i="3"/>
  <c r="W118" i="3"/>
  <c r="W119" i="3"/>
  <c r="X119" i="3"/>
  <c r="W120" i="3"/>
  <c r="X120" i="3"/>
  <c r="W121" i="3"/>
  <c r="X121" i="3"/>
  <c r="W122" i="3"/>
  <c r="X122" i="3"/>
  <c r="W123" i="3"/>
  <c r="X123" i="3"/>
  <c r="W124" i="3"/>
  <c r="X124" i="3"/>
  <c r="W125" i="3"/>
  <c r="X125" i="3"/>
  <c r="W126" i="3"/>
  <c r="X126" i="3"/>
  <c r="W127" i="3"/>
  <c r="X127" i="3"/>
  <c r="W128" i="3"/>
  <c r="X128" i="3"/>
  <c r="W129" i="3"/>
  <c r="X129" i="3"/>
  <c r="W130" i="3"/>
  <c r="X130" i="3"/>
  <c r="W131" i="3"/>
  <c r="X131" i="3"/>
  <c r="W132" i="3"/>
  <c r="X132" i="3"/>
  <c r="W133" i="3"/>
  <c r="X133" i="3"/>
  <c r="W134" i="3"/>
  <c r="X134" i="3"/>
  <c r="W135" i="3"/>
  <c r="X135" i="3"/>
  <c r="W136" i="3"/>
  <c r="X136" i="3"/>
  <c r="W137" i="3"/>
  <c r="X137" i="3"/>
  <c r="W138" i="3"/>
  <c r="X138" i="3"/>
  <c r="W139" i="3"/>
  <c r="X139" i="3"/>
  <c r="W140" i="3"/>
  <c r="X140" i="3"/>
  <c r="W141" i="3"/>
  <c r="X141" i="3"/>
  <c r="W142" i="3"/>
  <c r="X142" i="3"/>
  <c r="W143" i="3"/>
  <c r="X143" i="3"/>
  <c r="W144" i="3"/>
  <c r="X144" i="3"/>
  <c r="W145" i="3"/>
  <c r="W146" i="3"/>
  <c r="X146" i="3"/>
  <c r="W147" i="3"/>
  <c r="X147" i="3"/>
  <c r="W148" i="3"/>
  <c r="X148" i="3"/>
  <c r="W149" i="3"/>
  <c r="X149" i="3"/>
  <c r="W150" i="3"/>
  <c r="X150" i="3"/>
  <c r="W151" i="3"/>
  <c r="X151" i="3"/>
  <c r="W152" i="3"/>
  <c r="X152" i="3"/>
  <c r="W153" i="3"/>
  <c r="X153" i="3"/>
  <c r="W154" i="3"/>
  <c r="X154" i="3"/>
  <c r="W155" i="3"/>
  <c r="X155" i="3"/>
  <c r="W156" i="3"/>
  <c r="X156" i="3"/>
  <c r="W157" i="3"/>
  <c r="X157" i="3"/>
  <c r="W158" i="3"/>
  <c r="X158" i="3"/>
  <c r="W159" i="3"/>
  <c r="X159" i="3"/>
  <c r="W160" i="3"/>
  <c r="X160" i="3"/>
  <c r="W161" i="3"/>
  <c r="X161" i="3"/>
  <c r="W162" i="3"/>
  <c r="X162" i="3"/>
  <c r="W163" i="3"/>
  <c r="X163" i="3"/>
  <c r="W164" i="3"/>
  <c r="X164" i="3"/>
  <c r="W165" i="3"/>
  <c r="X165" i="3"/>
  <c r="W166" i="3"/>
  <c r="X166" i="3"/>
  <c r="W167" i="3"/>
  <c r="X167" i="3"/>
  <c r="W168" i="3"/>
  <c r="X168" i="3"/>
  <c r="W169" i="3"/>
  <c r="X169" i="3"/>
  <c r="W170" i="3"/>
  <c r="X170" i="3"/>
  <c r="W171" i="3"/>
  <c r="X171" i="3"/>
  <c r="W172" i="3"/>
  <c r="X172" i="3"/>
  <c r="W173" i="3"/>
  <c r="X173" i="3"/>
  <c r="W174" i="3"/>
  <c r="X174" i="3"/>
  <c r="W175" i="3"/>
  <c r="X175" i="3"/>
  <c r="W176" i="3"/>
  <c r="X176" i="3"/>
  <c r="W177" i="3"/>
  <c r="X177" i="3"/>
  <c r="W178" i="3"/>
  <c r="X178" i="3"/>
  <c r="W179" i="3"/>
  <c r="X179" i="3"/>
  <c r="W180" i="3"/>
  <c r="X180" i="3"/>
  <c r="W181" i="3"/>
  <c r="X181" i="3"/>
  <c r="W182" i="3"/>
  <c r="X182" i="3"/>
  <c r="W183" i="3"/>
  <c r="X183" i="3"/>
  <c r="W184" i="3"/>
  <c r="X184" i="3"/>
  <c r="W185" i="3"/>
  <c r="X185" i="3"/>
  <c r="W186" i="3"/>
  <c r="X186" i="3"/>
  <c r="W187" i="3"/>
  <c r="X187" i="3"/>
  <c r="W188" i="3"/>
  <c r="X188" i="3"/>
  <c r="W189" i="3"/>
  <c r="X189" i="3"/>
  <c r="W190" i="3"/>
  <c r="X190" i="3"/>
  <c r="W191" i="3"/>
  <c r="X191" i="3"/>
  <c r="W192" i="3"/>
  <c r="X192" i="3"/>
  <c r="W193" i="3"/>
  <c r="X193" i="3"/>
  <c r="W194" i="3"/>
  <c r="X194" i="3"/>
  <c r="W195" i="3"/>
  <c r="X195" i="3"/>
  <c r="W196" i="3"/>
  <c r="X196" i="3"/>
  <c r="W197" i="3"/>
  <c r="X197" i="3"/>
  <c r="W198" i="3"/>
  <c r="X198" i="3"/>
  <c r="W199" i="3"/>
  <c r="X199" i="3"/>
  <c r="W200" i="3"/>
  <c r="X200" i="3"/>
  <c r="W201" i="3"/>
  <c r="X201" i="3"/>
  <c r="W202" i="3"/>
  <c r="X202" i="3"/>
  <c r="W203" i="3"/>
  <c r="W204" i="3"/>
  <c r="X204" i="3"/>
  <c r="W205" i="3"/>
  <c r="X205" i="3"/>
  <c r="W206" i="3"/>
  <c r="X206" i="3"/>
  <c r="W207" i="3"/>
  <c r="X207" i="3"/>
  <c r="W208" i="3"/>
  <c r="X208" i="3"/>
  <c r="W209" i="3"/>
  <c r="X209" i="3"/>
  <c r="W210" i="3"/>
  <c r="X210" i="3"/>
  <c r="W211" i="3"/>
  <c r="X211" i="3"/>
  <c r="W212" i="3"/>
  <c r="X212" i="3"/>
  <c r="W213" i="3"/>
  <c r="X213" i="3"/>
  <c r="W214" i="3"/>
  <c r="X214" i="3"/>
  <c r="W215" i="3"/>
  <c r="X215" i="3"/>
  <c r="W216" i="3"/>
  <c r="X216" i="3"/>
  <c r="W217" i="3"/>
  <c r="X217" i="3"/>
  <c r="W218" i="3"/>
  <c r="X218" i="3"/>
  <c r="W219" i="3"/>
  <c r="X219" i="3"/>
  <c r="W220" i="3"/>
  <c r="X220" i="3"/>
  <c r="W221" i="3"/>
  <c r="X221" i="3"/>
  <c r="W222" i="3"/>
  <c r="X222" i="3"/>
  <c r="W223" i="3"/>
  <c r="X223" i="3"/>
  <c r="W224" i="3"/>
  <c r="X224" i="3"/>
  <c r="W225" i="3"/>
  <c r="X225" i="3"/>
  <c r="W226" i="3"/>
  <c r="X226" i="3"/>
  <c r="W227" i="3"/>
  <c r="X227" i="3"/>
  <c r="W228" i="3"/>
  <c r="W229" i="3"/>
  <c r="W230" i="3"/>
  <c r="X230" i="3"/>
  <c r="W231" i="3"/>
  <c r="X231" i="3"/>
  <c r="W232" i="3"/>
  <c r="X232" i="3"/>
  <c r="W233" i="3"/>
  <c r="X233" i="3"/>
  <c r="W234" i="3"/>
  <c r="X234" i="3"/>
  <c r="W235" i="3"/>
  <c r="X235" i="3"/>
  <c r="W236" i="3"/>
  <c r="X236" i="3"/>
  <c r="W237" i="3"/>
  <c r="X237" i="3"/>
  <c r="W238" i="3"/>
  <c r="X238" i="3"/>
  <c r="W239" i="3"/>
  <c r="X239" i="3"/>
  <c r="W240" i="3"/>
  <c r="X240" i="3"/>
  <c r="W241" i="3"/>
  <c r="X241" i="3"/>
  <c r="W242" i="3"/>
  <c r="X242" i="3"/>
  <c r="W243" i="3"/>
  <c r="X243" i="3"/>
  <c r="W244" i="3"/>
  <c r="X244" i="3"/>
  <c r="W245" i="3"/>
  <c r="X245" i="3"/>
  <c r="W246" i="3"/>
  <c r="X246" i="3"/>
  <c r="W247" i="3"/>
  <c r="X247" i="3"/>
  <c r="W248" i="3"/>
  <c r="X248" i="3"/>
  <c r="W249" i="3"/>
  <c r="X249" i="3"/>
  <c r="W250" i="3"/>
  <c r="X250" i="3"/>
  <c r="W251" i="3"/>
  <c r="X251" i="3"/>
  <c r="W252" i="3"/>
  <c r="X252" i="3"/>
  <c r="W253" i="3"/>
  <c r="X253" i="3"/>
  <c r="W254" i="3"/>
  <c r="X254" i="3"/>
  <c r="W255" i="3"/>
  <c r="X255" i="3"/>
  <c r="W256" i="3"/>
  <c r="X256" i="3"/>
  <c r="W257" i="3"/>
  <c r="X257" i="3"/>
  <c r="W258" i="3"/>
  <c r="X258" i="3"/>
  <c r="W259" i="3"/>
  <c r="W260" i="3"/>
  <c r="X260" i="3"/>
  <c r="W261" i="3"/>
  <c r="X261" i="3"/>
  <c r="W262" i="3"/>
  <c r="X262" i="3"/>
  <c r="W263" i="3"/>
  <c r="X263" i="3"/>
  <c r="W264" i="3"/>
  <c r="X264" i="3"/>
  <c r="W265" i="3"/>
  <c r="X265" i="3"/>
  <c r="W266" i="3"/>
  <c r="X266" i="3"/>
  <c r="W267" i="3"/>
  <c r="X267" i="3"/>
  <c r="W268" i="3"/>
  <c r="X268" i="3"/>
  <c r="W269" i="3"/>
  <c r="X269" i="3"/>
  <c r="W270" i="3"/>
  <c r="X270" i="3"/>
  <c r="W271" i="3"/>
  <c r="X271" i="3"/>
  <c r="W272" i="3"/>
  <c r="X272" i="3"/>
  <c r="W273" i="3"/>
  <c r="X273" i="3"/>
  <c r="W274" i="3"/>
  <c r="X274" i="3"/>
  <c r="W275" i="3"/>
  <c r="X275" i="3"/>
  <c r="W276" i="3"/>
  <c r="X276" i="3"/>
  <c r="W277" i="3"/>
  <c r="X277" i="3"/>
  <c r="W278" i="3"/>
  <c r="X278" i="3"/>
  <c r="W279" i="3"/>
  <c r="X279" i="3"/>
  <c r="W280" i="3"/>
  <c r="X280" i="3"/>
  <c r="W281" i="3"/>
  <c r="X281" i="3"/>
  <c r="W282" i="3"/>
  <c r="X282" i="3"/>
  <c r="W283" i="3"/>
  <c r="X283" i="3"/>
  <c r="W284" i="3"/>
  <c r="X284" i="3"/>
  <c r="W285" i="3"/>
  <c r="X285" i="3"/>
  <c r="W286" i="3"/>
  <c r="X286" i="3"/>
  <c r="W287" i="3"/>
  <c r="X287" i="3"/>
  <c r="W288" i="3"/>
  <c r="X288" i="3"/>
  <c r="W289" i="3"/>
  <c r="X289" i="3"/>
  <c r="W290" i="3"/>
  <c r="X290" i="3"/>
  <c r="W291" i="3"/>
  <c r="X291" i="3"/>
  <c r="W292" i="3"/>
  <c r="X292" i="3"/>
  <c r="W293" i="3"/>
  <c r="X293" i="3"/>
  <c r="W294" i="3"/>
  <c r="X294" i="3"/>
  <c r="W295" i="3"/>
  <c r="X295" i="3"/>
  <c r="W296" i="3"/>
  <c r="X296" i="3"/>
  <c r="W297" i="3"/>
  <c r="X297" i="3"/>
  <c r="W298" i="3"/>
  <c r="X298" i="3"/>
  <c r="W299" i="3"/>
  <c r="X299" i="3"/>
  <c r="W300" i="3"/>
  <c r="X300" i="3"/>
  <c r="W301" i="3"/>
  <c r="X301" i="3"/>
  <c r="W302" i="3"/>
  <c r="X302" i="3"/>
  <c r="W303" i="3"/>
  <c r="X303" i="3"/>
  <c r="W304" i="3"/>
  <c r="X304" i="3"/>
  <c r="W305" i="3"/>
  <c r="X305" i="3"/>
  <c r="W306" i="3"/>
  <c r="X306" i="3"/>
  <c r="W307" i="3"/>
  <c r="X307" i="3"/>
  <c r="W308" i="3"/>
  <c r="X308" i="3"/>
  <c r="W309" i="3"/>
  <c r="X309" i="3"/>
  <c r="W310" i="3"/>
  <c r="X310" i="3"/>
  <c r="W311" i="3"/>
  <c r="X311" i="3"/>
  <c r="W312" i="3"/>
  <c r="X312" i="3"/>
  <c r="W313" i="3"/>
  <c r="X313" i="3"/>
  <c r="W314" i="3"/>
  <c r="X314" i="3"/>
  <c r="W315" i="3"/>
  <c r="X315" i="3"/>
  <c r="W316" i="3"/>
  <c r="X316" i="3"/>
  <c r="W317" i="3"/>
  <c r="W318" i="3"/>
  <c r="X318" i="3"/>
  <c r="W319" i="3"/>
  <c r="X319" i="3"/>
  <c r="W320" i="3"/>
  <c r="X320" i="3"/>
  <c r="W321" i="3"/>
  <c r="X321" i="3"/>
  <c r="W322" i="3"/>
  <c r="X322" i="3"/>
  <c r="W323" i="3"/>
  <c r="X323" i="3"/>
  <c r="W324" i="3"/>
  <c r="X324" i="3"/>
  <c r="W325" i="3"/>
  <c r="X325" i="3"/>
  <c r="W326" i="3"/>
  <c r="X326" i="3"/>
  <c r="W327" i="3"/>
  <c r="X327" i="3"/>
  <c r="W328" i="3"/>
  <c r="X328" i="3"/>
  <c r="W329" i="3"/>
  <c r="X329" i="3"/>
  <c r="W330" i="3"/>
  <c r="X330" i="3"/>
  <c r="W331" i="3"/>
  <c r="X331" i="3"/>
  <c r="W332" i="3"/>
  <c r="X332" i="3"/>
  <c r="W333" i="3"/>
  <c r="X333" i="3"/>
  <c r="W334" i="3"/>
  <c r="X334" i="3"/>
  <c r="W335" i="3"/>
  <c r="X335" i="3"/>
  <c r="W336" i="3"/>
  <c r="X336" i="3"/>
  <c r="W337" i="3"/>
  <c r="X337" i="3"/>
  <c r="W338" i="3"/>
  <c r="X338" i="3"/>
  <c r="W339" i="3"/>
  <c r="X339" i="3"/>
  <c r="W340" i="3"/>
  <c r="X340" i="3"/>
  <c r="W341" i="3"/>
  <c r="X341" i="3"/>
  <c r="W342" i="3"/>
  <c r="X342" i="3"/>
  <c r="W343" i="3"/>
  <c r="X343" i="3"/>
  <c r="W344" i="3"/>
  <c r="X344" i="3"/>
  <c r="W345" i="3"/>
  <c r="X345" i="3"/>
  <c r="W346" i="3"/>
  <c r="X346" i="3"/>
  <c r="W347" i="3"/>
  <c r="X347" i="3"/>
  <c r="W348" i="3"/>
  <c r="X348" i="3"/>
  <c r="W349" i="3"/>
  <c r="X349" i="3"/>
  <c r="W350" i="3"/>
  <c r="X350" i="3"/>
  <c r="W351" i="3"/>
  <c r="X351" i="3"/>
  <c r="W352" i="3"/>
  <c r="X352" i="3"/>
  <c r="W353" i="3"/>
  <c r="X353" i="3"/>
  <c r="W354" i="3"/>
  <c r="X354" i="3"/>
  <c r="W355" i="3"/>
  <c r="X355" i="3"/>
  <c r="W356" i="3"/>
  <c r="X356" i="3"/>
  <c r="W357" i="3"/>
  <c r="X357" i="3"/>
  <c r="W358" i="3"/>
  <c r="X358" i="3"/>
  <c r="W359" i="3"/>
  <c r="X359" i="3"/>
  <c r="W360" i="3"/>
  <c r="X360" i="3"/>
  <c r="W361" i="3"/>
  <c r="X361" i="3"/>
  <c r="W362" i="3"/>
  <c r="X362" i="3"/>
  <c r="W363" i="3"/>
  <c r="X363" i="3"/>
  <c r="W364" i="3"/>
  <c r="X364" i="3"/>
  <c r="W365" i="3"/>
  <c r="X365" i="3"/>
  <c r="W366" i="3"/>
  <c r="X366" i="3"/>
  <c r="W367" i="3"/>
  <c r="X367" i="3"/>
  <c r="W368" i="3"/>
  <c r="X368" i="3"/>
  <c r="W369" i="3"/>
  <c r="X369" i="3"/>
  <c r="W370" i="3"/>
  <c r="X370" i="3"/>
  <c r="W371" i="3"/>
  <c r="X371" i="3"/>
  <c r="W372" i="3"/>
  <c r="X372" i="3"/>
  <c r="W373" i="3"/>
  <c r="X373" i="3"/>
  <c r="W374" i="3"/>
  <c r="X374" i="3"/>
  <c r="W375" i="3"/>
  <c r="X375" i="3"/>
  <c r="W376" i="3"/>
  <c r="X376" i="3"/>
  <c r="W377" i="3"/>
  <c r="X377" i="3"/>
  <c r="W378" i="3"/>
  <c r="X378" i="3"/>
  <c r="W379" i="3"/>
  <c r="X379" i="3"/>
  <c r="W380" i="3"/>
  <c r="X380" i="3"/>
  <c r="W381" i="3"/>
  <c r="X381" i="3"/>
  <c r="W382" i="3"/>
  <c r="X382" i="3"/>
  <c r="W383" i="3"/>
  <c r="X383" i="3"/>
  <c r="W384" i="3"/>
  <c r="X384" i="3"/>
  <c r="W385" i="3"/>
  <c r="X385" i="3"/>
  <c r="W386" i="3"/>
  <c r="X386" i="3"/>
  <c r="W387" i="3"/>
  <c r="X387" i="3"/>
  <c r="W388" i="3"/>
  <c r="X388" i="3"/>
  <c r="W389" i="3"/>
  <c r="X389" i="3"/>
  <c r="W390" i="3"/>
  <c r="X390" i="3"/>
  <c r="W391" i="3"/>
  <c r="X391" i="3"/>
  <c r="W392" i="3"/>
  <c r="X392" i="3"/>
  <c r="W393" i="3"/>
  <c r="X393" i="3"/>
  <c r="W394" i="3"/>
  <c r="X394" i="3"/>
  <c r="W395" i="3"/>
  <c r="X395" i="3"/>
  <c r="W396" i="3"/>
  <c r="X396" i="3"/>
  <c r="W397" i="3"/>
  <c r="X397" i="3"/>
  <c r="W398" i="3"/>
  <c r="X398" i="3"/>
  <c r="W399" i="3"/>
  <c r="X399" i="3"/>
  <c r="W400" i="3"/>
  <c r="X400" i="3"/>
  <c r="W401" i="3"/>
  <c r="X401" i="3"/>
  <c r="W402" i="3"/>
  <c r="X402" i="3"/>
  <c r="W403" i="3"/>
  <c r="X403" i="3"/>
  <c r="W404" i="3"/>
  <c r="X404" i="3"/>
  <c r="W405" i="3"/>
  <c r="X405" i="3"/>
  <c r="W406" i="3"/>
  <c r="X406" i="3"/>
  <c r="W407" i="3"/>
  <c r="X407" i="3"/>
  <c r="W408" i="3"/>
  <c r="X408" i="3"/>
  <c r="W409" i="3"/>
  <c r="X409" i="3"/>
  <c r="W410" i="3"/>
  <c r="X410" i="3"/>
  <c r="W411" i="3"/>
  <c r="X411" i="3"/>
  <c r="W412" i="3"/>
  <c r="X412" i="3"/>
  <c r="W413" i="3"/>
  <c r="X413" i="3"/>
  <c r="W414" i="3"/>
  <c r="X414" i="3"/>
  <c r="W415" i="3"/>
  <c r="X415" i="3"/>
  <c r="W416" i="3"/>
  <c r="X416" i="3"/>
  <c r="W417" i="3"/>
  <c r="X417" i="3"/>
  <c r="W418" i="3"/>
  <c r="X418" i="3"/>
  <c r="W419" i="3"/>
  <c r="X419" i="3"/>
  <c r="W420" i="3"/>
  <c r="X420" i="3"/>
  <c r="W421" i="3"/>
  <c r="X421" i="3"/>
  <c r="W422" i="3"/>
  <c r="X422" i="3"/>
  <c r="W423" i="3"/>
  <c r="X423" i="3"/>
  <c r="W424" i="3"/>
  <c r="X424" i="3"/>
  <c r="W425" i="3"/>
  <c r="X425" i="3"/>
  <c r="W426" i="3"/>
  <c r="X426" i="3"/>
  <c r="W427" i="3"/>
  <c r="X427" i="3"/>
  <c r="W428" i="3"/>
  <c r="X428" i="3"/>
  <c r="W429" i="3"/>
  <c r="X429" i="3"/>
  <c r="W430" i="3"/>
  <c r="X430" i="3"/>
  <c r="W431" i="3"/>
  <c r="X431" i="3"/>
  <c r="W432" i="3"/>
  <c r="X432" i="3"/>
  <c r="W433" i="3"/>
  <c r="X433" i="3"/>
  <c r="W434" i="3"/>
  <c r="X434" i="3"/>
  <c r="W435" i="3"/>
  <c r="X435" i="3"/>
  <c r="W436" i="3"/>
  <c r="X436" i="3"/>
  <c r="W437" i="3"/>
  <c r="X437" i="3"/>
  <c r="W438" i="3"/>
  <c r="X438" i="3"/>
  <c r="W439" i="3"/>
  <c r="X439" i="3"/>
  <c r="W440" i="3"/>
  <c r="X440" i="3"/>
  <c r="W441" i="3"/>
  <c r="X441" i="3"/>
  <c r="W442" i="3"/>
  <c r="X442" i="3"/>
  <c r="W443" i="3"/>
  <c r="X443" i="3"/>
  <c r="W444" i="3"/>
  <c r="X444" i="3"/>
  <c r="W445" i="3"/>
  <c r="X445" i="3"/>
  <c r="W446" i="3"/>
  <c r="X446" i="3"/>
  <c r="W447" i="3"/>
  <c r="X447" i="3"/>
  <c r="W448" i="3"/>
  <c r="X448" i="3"/>
  <c r="W449" i="3"/>
  <c r="X449" i="3"/>
  <c r="W450" i="3"/>
  <c r="X450" i="3"/>
  <c r="W451" i="3"/>
  <c r="X451" i="3"/>
  <c r="W452" i="3"/>
  <c r="W453" i="3"/>
  <c r="X453" i="3"/>
  <c r="W454" i="3"/>
  <c r="X454" i="3"/>
  <c r="W455" i="3"/>
  <c r="X455" i="3"/>
  <c r="W456" i="3"/>
  <c r="X456" i="3"/>
  <c r="W457" i="3"/>
  <c r="X457" i="3"/>
  <c r="W458" i="3"/>
  <c r="X458" i="3"/>
  <c r="W459" i="3"/>
  <c r="X459" i="3"/>
  <c r="W460" i="3"/>
  <c r="X460" i="3"/>
  <c r="W461" i="3"/>
  <c r="X461" i="3"/>
  <c r="W462" i="3"/>
  <c r="X462" i="3"/>
  <c r="W463" i="3"/>
  <c r="X463" i="3"/>
  <c r="W464" i="3"/>
  <c r="X464" i="3"/>
  <c r="W465" i="3"/>
  <c r="X465" i="3"/>
  <c r="W466" i="3"/>
  <c r="X466" i="3"/>
  <c r="W467" i="3"/>
  <c r="X467" i="3"/>
  <c r="W468" i="3"/>
  <c r="X468" i="3"/>
  <c r="W469" i="3"/>
  <c r="X469" i="3"/>
  <c r="W470" i="3"/>
  <c r="X470" i="3"/>
  <c r="W471" i="3"/>
  <c r="X471" i="3"/>
  <c r="W472" i="3"/>
  <c r="X472" i="3"/>
  <c r="W473" i="3"/>
  <c r="X473" i="3"/>
  <c r="W474" i="3"/>
  <c r="X474" i="3"/>
  <c r="W475" i="3"/>
  <c r="X475" i="3"/>
  <c r="W476" i="3"/>
  <c r="X476" i="3"/>
  <c r="W477" i="3"/>
  <c r="X477" i="3"/>
  <c r="W478" i="3"/>
  <c r="X478" i="3"/>
  <c r="W479" i="3"/>
  <c r="X479" i="3"/>
  <c r="W480" i="3"/>
  <c r="X480" i="3"/>
  <c r="W481" i="3"/>
  <c r="X481" i="3"/>
  <c r="W482" i="3"/>
  <c r="X482" i="3"/>
  <c r="W483" i="3"/>
  <c r="X483" i="3"/>
  <c r="W484" i="3"/>
  <c r="X484" i="3"/>
  <c r="W485" i="3"/>
  <c r="X485" i="3"/>
  <c r="W486" i="3"/>
  <c r="X486" i="3"/>
  <c r="W487" i="3"/>
  <c r="X487" i="3"/>
  <c r="W488" i="3"/>
  <c r="X488" i="3"/>
  <c r="X85" i="3"/>
  <c r="X93" i="3"/>
  <c r="X94" i="3"/>
  <c r="X101" i="3"/>
  <c r="X108" i="3"/>
  <c r="X109" i="3"/>
  <c r="X118" i="3"/>
  <c r="X145" i="3"/>
  <c r="X203" i="3"/>
  <c r="X228" i="3"/>
  <c r="X229" i="3"/>
  <c r="X259" i="3"/>
  <c r="X317" i="3"/>
  <c r="X452" i="3"/>
  <c r="AK14" i="4"/>
  <c r="AJ50" i="4"/>
  <c r="AJ53" i="4"/>
  <c r="AL53" i="4"/>
  <c r="AN53" i="4"/>
  <c r="AJ60" i="4"/>
  <c r="AJ61" i="4"/>
  <c r="L9" i="4"/>
  <c r="AK9" i="4"/>
  <c r="AK11" i="4"/>
  <c r="AK12" i="4"/>
  <c r="AJ48" i="4"/>
  <c r="AJ51" i="4"/>
  <c r="AJ56" i="4"/>
  <c r="AJ57" i="4"/>
  <c r="AJ58" i="4"/>
  <c r="AJ62" i="4"/>
  <c r="AJ64" i="4"/>
  <c r="AJ65" i="4"/>
  <c r="AJ66" i="4"/>
  <c r="AJ67" i="4"/>
  <c r="AJ71" i="4"/>
  <c r="AJ72" i="4"/>
  <c r="AJ73" i="4"/>
  <c r="AJ74" i="4"/>
  <c r="AL74" i="4"/>
  <c r="AN74" i="4"/>
  <c r="AJ75" i="4"/>
  <c r="AJ76" i="4"/>
  <c r="AJ78" i="4"/>
  <c r="AJ79" i="4"/>
  <c r="AJ80" i="4"/>
  <c r="AJ82" i="4"/>
  <c r="AL82" i="4"/>
  <c r="AN82" i="4"/>
  <c r="AJ83" i="4"/>
  <c r="AL83" i="4"/>
  <c r="AN83" i="4"/>
  <c r="AJ84" i="4"/>
  <c r="AJ86" i="4"/>
  <c r="AL86" i="4"/>
  <c r="AN86" i="4"/>
  <c r="AJ87" i="4"/>
  <c r="AL87" i="4"/>
  <c r="AN87" i="4"/>
  <c r="AJ88" i="4"/>
  <c r="AJ91" i="4"/>
  <c r="AL91" i="4"/>
  <c r="AJ92" i="4"/>
  <c r="AL92" i="4"/>
  <c r="AJ94" i="4"/>
  <c r="AL94" i="4"/>
  <c r="AJ95" i="4"/>
  <c r="AL95" i="4"/>
  <c r="AJ96" i="4"/>
  <c r="AL96" i="4"/>
  <c r="AJ99" i="4"/>
  <c r="AL99" i="4"/>
  <c r="AJ100" i="4"/>
  <c r="AL100" i="4"/>
  <c r="AJ102" i="4"/>
  <c r="AL102" i="4"/>
  <c r="AJ103" i="4"/>
  <c r="AL103" i="4"/>
  <c r="AJ104" i="4"/>
  <c r="AL104" i="4"/>
  <c r="AJ106" i="4"/>
  <c r="AL106" i="4"/>
  <c r="AJ107" i="4"/>
  <c r="AL107" i="4"/>
  <c r="AJ108" i="4"/>
  <c r="AL108" i="4"/>
  <c r="AJ109" i="4"/>
  <c r="AL109" i="4"/>
  <c r="AJ111" i="4"/>
  <c r="AL111" i="4"/>
  <c r="AJ113" i="4"/>
  <c r="AL113" i="4"/>
  <c r="AJ114" i="4"/>
  <c r="AL114" i="4"/>
  <c r="AJ115" i="4"/>
  <c r="AL115" i="4"/>
  <c r="AJ117" i="4"/>
  <c r="AL117" i="4"/>
  <c r="AJ118" i="4"/>
  <c r="AL118" i="4"/>
  <c r="AJ119" i="4"/>
  <c r="AL119" i="4"/>
  <c r="AJ121" i="4"/>
  <c r="AL121" i="4"/>
  <c r="AJ122" i="4"/>
  <c r="AL122" i="4"/>
  <c r="AJ123" i="4"/>
  <c r="AL123" i="4"/>
  <c r="AJ125" i="4"/>
  <c r="AL125" i="4"/>
  <c r="AJ126" i="4"/>
  <c r="AL126" i="4"/>
  <c r="AJ127" i="4"/>
  <c r="AL127" i="4"/>
  <c r="AJ130" i="4"/>
  <c r="AL130" i="4"/>
  <c r="AJ131" i="4"/>
  <c r="AL131" i="4"/>
  <c r="AJ133" i="4"/>
  <c r="AL133" i="4"/>
  <c r="AJ134" i="4"/>
  <c r="AL134" i="4"/>
  <c r="AJ135" i="4"/>
  <c r="AL135" i="4"/>
  <c r="AJ138" i="4"/>
  <c r="AL138" i="4"/>
  <c r="AJ139" i="4"/>
  <c r="AL139" i="4"/>
  <c r="AJ141" i="4"/>
  <c r="AL141" i="4"/>
  <c r="AJ142" i="4"/>
  <c r="AL142" i="4"/>
  <c r="AJ143" i="4"/>
  <c r="AL143" i="4"/>
  <c r="AJ146" i="4"/>
  <c r="AL146" i="4"/>
  <c r="AJ147" i="4"/>
  <c r="AL147" i="4"/>
  <c r="AJ149" i="4"/>
  <c r="AL149" i="4"/>
  <c r="AJ150" i="4"/>
  <c r="AL150" i="4"/>
  <c r="AJ151" i="4"/>
  <c r="AL151" i="4"/>
  <c r="AJ153" i="4"/>
  <c r="AL153" i="4"/>
  <c r="AJ154" i="4"/>
  <c r="AL154" i="4"/>
  <c r="AJ155" i="4"/>
  <c r="AL155" i="4"/>
  <c r="AJ157" i="4"/>
  <c r="AL157" i="4"/>
  <c r="AJ158" i="4"/>
  <c r="AL158" i="4"/>
  <c r="AJ159" i="4"/>
  <c r="AL159" i="4"/>
  <c r="AJ160" i="4"/>
  <c r="AL160" i="4"/>
  <c r="AJ162" i="4"/>
  <c r="AL162" i="4"/>
  <c r="AJ163" i="4"/>
  <c r="AL163" i="4"/>
  <c r="AJ164" i="4"/>
  <c r="AL164" i="4"/>
  <c r="AJ166" i="4"/>
  <c r="AL166" i="4"/>
  <c r="AJ167" i="4"/>
  <c r="AL167" i="4"/>
  <c r="AJ168" i="4"/>
  <c r="AL168" i="4"/>
  <c r="AJ170" i="4"/>
  <c r="AL170" i="4"/>
  <c r="AJ171" i="4"/>
  <c r="AL171" i="4"/>
  <c r="AJ172" i="4"/>
  <c r="AL172" i="4"/>
  <c r="AJ174" i="4"/>
  <c r="AL174" i="4"/>
  <c r="AJ175" i="4"/>
  <c r="AL175" i="4"/>
  <c r="AJ176" i="4"/>
  <c r="AL176" i="4"/>
  <c r="AJ178" i="4"/>
  <c r="AL178" i="4"/>
  <c r="AJ179" i="4"/>
  <c r="AL179" i="4"/>
  <c r="AJ180" i="4"/>
  <c r="AL180" i="4"/>
  <c r="AJ182" i="4"/>
  <c r="AL182" i="4"/>
  <c r="AJ183" i="4"/>
  <c r="AL183" i="4"/>
  <c r="AJ184" i="4"/>
  <c r="AL184" i="4"/>
  <c r="AJ186" i="4"/>
  <c r="AL186" i="4"/>
  <c r="AJ187" i="4"/>
  <c r="AL187" i="4"/>
  <c r="AJ188" i="4"/>
  <c r="AL188" i="4"/>
  <c r="AJ190" i="4"/>
  <c r="AL190" i="4"/>
  <c r="AJ191" i="4"/>
  <c r="AL191" i="4"/>
  <c r="AJ193" i="4"/>
  <c r="AL193" i="4"/>
  <c r="AJ194" i="4"/>
  <c r="AL194" i="4"/>
  <c r="AJ195" i="4"/>
  <c r="AL195" i="4"/>
  <c r="AJ198" i="4"/>
  <c r="AL198" i="4"/>
  <c r="AJ199" i="4"/>
  <c r="AL199" i="4"/>
  <c r="AJ201" i="4"/>
  <c r="AL201" i="4"/>
  <c r="AJ202" i="4"/>
  <c r="AL202" i="4"/>
  <c r="AJ203" i="4"/>
  <c r="AL203" i="4"/>
  <c r="AJ206" i="4"/>
  <c r="AL206" i="4"/>
  <c r="AJ207" i="4"/>
  <c r="AL207" i="4"/>
  <c r="AJ209" i="4"/>
  <c r="AL209" i="4"/>
  <c r="AJ210" i="4"/>
  <c r="AL210" i="4"/>
  <c r="AJ211" i="4"/>
  <c r="AL211" i="4"/>
  <c r="AJ214" i="4"/>
  <c r="AL214" i="4"/>
  <c r="AJ215" i="4"/>
  <c r="AL215" i="4"/>
  <c r="AJ217" i="4"/>
  <c r="AL217" i="4"/>
  <c r="AJ218" i="4"/>
  <c r="AL218" i="4"/>
  <c r="AJ219" i="4"/>
  <c r="AL219" i="4"/>
  <c r="AJ222" i="4"/>
  <c r="AL222" i="4"/>
  <c r="AJ223" i="4"/>
  <c r="AL223" i="4"/>
  <c r="AJ226" i="4"/>
  <c r="AL226" i="4"/>
  <c r="AJ227" i="4"/>
  <c r="AL227" i="4"/>
  <c r="AJ230" i="4"/>
  <c r="AL230" i="4"/>
  <c r="AJ231" i="4"/>
  <c r="AL231" i="4"/>
  <c r="AJ233" i="4"/>
  <c r="AL233" i="4"/>
  <c r="AJ234" i="4"/>
  <c r="AL234" i="4"/>
  <c r="AJ235" i="4"/>
  <c r="AL235" i="4"/>
  <c r="AJ238" i="4"/>
  <c r="AL238" i="4"/>
  <c r="AJ239" i="4"/>
  <c r="AL239" i="4"/>
  <c r="AJ242" i="4"/>
  <c r="AL242" i="4"/>
  <c r="AJ243" i="4"/>
  <c r="AL243" i="4"/>
  <c r="AJ246" i="4"/>
  <c r="AL246" i="4"/>
  <c r="AJ247" i="4"/>
  <c r="AL247" i="4"/>
  <c r="AJ249" i="4"/>
  <c r="AL249" i="4"/>
  <c r="AJ250" i="4"/>
  <c r="AL250" i="4"/>
  <c r="AJ251" i="4"/>
  <c r="AL251" i="4"/>
  <c r="AJ254" i="4"/>
  <c r="AL254" i="4"/>
  <c r="AJ255" i="4"/>
  <c r="AL255" i="4"/>
  <c r="AJ258" i="4"/>
  <c r="AL258" i="4"/>
  <c r="AJ259" i="4"/>
  <c r="AL259" i="4"/>
  <c r="AJ262" i="4"/>
  <c r="AL262" i="4"/>
  <c r="AJ263" i="4"/>
  <c r="AL263" i="4"/>
  <c r="AJ265" i="4"/>
  <c r="AL265" i="4"/>
  <c r="AJ266" i="4"/>
  <c r="AL266" i="4"/>
  <c r="AJ267" i="4"/>
  <c r="AL267" i="4"/>
  <c r="AJ269" i="4"/>
  <c r="AL269" i="4"/>
  <c r="AJ270" i="4"/>
  <c r="AL270" i="4"/>
  <c r="AJ271" i="4"/>
  <c r="AL271" i="4"/>
  <c r="AJ274" i="4"/>
  <c r="AL274" i="4"/>
  <c r="AJ275" i="4"/>
  <c r="AL275" i="4"/>
  <c r="AJ277" i="4"/>
  <c r="AL277" i="4"/>
  <c r="AJ278" i="4"/>
  <c r="AL278" i="4"/>
  <c r="AJ279" i="4"/>
  <c r="AL279" i="4"/>
  <c r="AJ282" i="4"/>
  <c r="AL282" i="4"/>
  <c r="AJ283" i="4"/>
  <c r="AL283" i="4"/>
  <c r="AJ285" i="4"/>
  <c r="AL285" i="4"/>
  <c r="AJ286" i="4"/>
  <c r="AL286" i="4"/>
  <c r="AJ287" i="4"/>
  <c r="AL287" i="4"/>
  <c r="AJ290" i="4"/>
  <c r="AL290" i="4"/>
  <c r="AJ291" i="4"/>
  <c r="AL291" i="4"/>
  <c r="AJ293" i="4"/>
  <c r="AL293" i="4"/>
  <c r="AJ294" i="4"/>
  <c r="AL294" i="4"/>
  <c r="AJ295" i="4"/>
  <c r="AL295" i="4"/>
  <c r="AJ298" i="4"/>
  <c r="AL298" i="4"/>
  <c r="AJ300" i="4"/>
  <c r="AL300" i="4"/>
  <c r="AJ301" i="4"/>
  <c r="AL301" i="4"/>
  <c r="AJ302" i="4"/>
  <c r="AL302" i="4"/>
  <c r="AJ304" i="4"/>
  <c r="AL304" i="4"/>
  <c r="AJ305" i="4"/>
  <c r="AL305" i="4"/>
  <c r="AJ306" i="4"/>
  <c r="AL306" i="4"/>
  <c r="AJ307" i="4"/>
  <c r="AL307" i="4"/>
  <c r="AJ309" i="4"/>
  <c r="AL309" i="4"/>
  <c r="AJ310" i="4"/>
  <c r="AL310" i="4"/>
  <c r="AJ311" i="4"/>
  <c r="AL311" i="4"/>
  <c r="AJ314" i="4"/>
  <c r="AL314" i="4"/>
  <c r="AJ316" i="4"/>
  <c r="AL316" i="4"/>
  <c r="AJ317" i="4"/>
  <c r="AL317" i="4"/>
  <c r="AJ318" i="4"/>
  <c r="AL318" i="4"/>
  <c r="AJ319" i="4"/>
  <c r="AL319" i="4"/>
  <c r="AJ320" i="4"/>
  <c r="AL320" i="4"/>
  <c r="AJ321" i="4"/>
  <c r="AL321" i="4"/>
  <c r="AJ322" i="4"/>
  <c r="AL322" i="4"/>
  <c r="AJ323" i="4"/>
  <c r="AL323" i="4"/>
  <c r="AJ325" i="4"/>
  <c r="AL325" i="4"/>
  <c r="AJ326" i="4"/>
  <c r="AL326" i="4"/>
  <c r="AJ327" i="4"/>
  <c r="AL327" i="4"/>
  <c r="AJ330" i="4"/>
  <c r="AL330" i="4"/>
  <c r="AJ333" i="4"/>
  <c r="AL333" i="4"/>
  <c r="AJ334" i="4"/>
  <c r="AL334" i="4"/>
  <c r="AJ337" i="4"/>
  <c r="AL337" i="4"/>
  <c r="AJ338" i="4"/>
  <c r="AL338" i="4"/>
  <c r="AJ341" i="4"/>
  <c r="AL341" i="4"/>
  <c r="AJ342" i="4"/>
  <c r="AL342" i="4"/>
  <c r="AJ345" i="4"/>
  <c r="AL345" i="4"/>
  <c r="AJ346" i="4"/>
  <c r="AL346" i="4"/>
  <c r="AJ349" i="4"/>
  <c r="AL349" i="4"/>
  <c r="AJ350" i="4"/>
  <c r="AL350" i="4"/>
  <c r="AJ353" i="4"/>
  <c r="AL353" i="4"/>
  <c r="AJ354" i="4"/>
  <c r="AL354" i="4"/>
  <c r="AJ357" i="4"/>
  <c r="AL357" i="4"/>
  <c r="AJ358" i="4"/>
  <c r="AL358" i="4"/>
  <c r="AJ361" i="4"/>
  <c r="AL361" i="4"/>
  <c r="AJ362" i="4"/>
  <c r="AL362" i="4"/>
  <c r="AJ363" i="4"/>
  <c r="AL363" i="4"/>
  <c r="AJ365" i="4"/>
  <c r="AL365" i="4"/>
  <c r="AJ366" i="4"/>
  <c r="AL366" i="4"/>
  <c r="AJ367" i="4"/>
  <c r="AL367" i="4"/>
  <c r="AJ368" i="4"/>
  <c r="AL368" i="4"/>
  <c r="AJ370" i="4"/>
  <c r="AL370" i="4"/>
  <c r="AJ372" i="4"/>
  <c r="AL372" i="4"/>
  <c r="AJ374" i="4"/>
  <c r="AL374" i="4"/>
  <c r="AJ375" i="4"/>
  <c r="AL375" i="4"/>
  <c r="AJ377" i="4"/>
  <c r="AL377" i="4"/>
  <c r="AJ378" i="4"/>
  <c r="AL378" i="4"/>
  <c r="AJ379" i="4"/>
  <c r="AL379" i="4"/>
  <c r="AJ381" i="4"/>
  <c r="AL381" i="4"/>
  <c r="AJ382" i="4"/>
  <c r="AL382" i="4"/>
  <c r="AJ383" i="4"/>
  <c r="AL383" i="4"/>
  <c r="AJ384" i="4"/>
  <c r="AL384" i="4"/>
  <c r="AJ386" i="4"/>
  <c r="AL386" i="4"/>
  <c r="AJ388" i="4"/>
  <c r="AL388" i="4"/>
  <c r="AJ390" i="4"/>
  <c r="AL390" i="4"/>
  <c r="AJ391" i="4"/>
  <c r="AL391" i="4"/>
  <c r="AJ393" i="4"/>
  <c r="AL393" i="4"/>
  <c r="AJ394" i="4"/>
  <c r="AL394" i="4"/>
  <c r="AJ395" i="4"/>
  <c r="AL395" i="4"/>
  <c r="AJ397" i="4"/>
  <c r="AL397" i="4"/>
  <c r="AJ398" i="4"/>
  <c r="AL398" i="4"/>
  <c r="AJ399" i="4"/>
  <c r="AL399" i="4"/>
  <c r="AJ400" i="4"/>
  <c r="AL400" i="4"/>
  <c r="AJ402" i="4"/>
  <c r="AL402" i="4"/>
  <c r="AJ404" i="4"/>
  <c r="AL404" i="4"/>
  <c r="AJ406" i="4"/>
  <c r="AL406" i="4"/>
  <c r="AJ407" i="4"/>
  <c r="AL407" i="4"/>
  <c r="AJ409" i="4"/>
  <c r="AL409" i="4"/>
  <c r="AJ410" i="4"/>
  <c r="AL410" i="4"/>
  <c r="AJ411" i="4"/>
  <c r="AL411" i="4"/>
  <c r="AJ413" i="4"/>
  <c r="AL413" i="4"/>
  <c r="AJ414" i="4"/>
  <c r="AL414" i="4"/>
  <c r="AJ416" i="4"/>
  <c r="AL416" i="4"/>
  <c r="AJ417" i="4"/>
  <c r="AL417" i="4"/>
  <c r="AJ418" i="4"/>
  <c r="AL418" i="4"/>
  <c r="AJ421" i="4"/>
  <c r="AL421" i="4"/>
  <c r="AJ422" i="4"/>
  <c r="AL422" i="4"/>
  <c r="AJ424" i="4"/>
  <c r="AL424" i="4"/>
  <c r="AJ425" i="4"/>
  <c r="AL425" i="4"/>
  <c r="AJ426" i="4"/>
  <c r="AL426" i="4"/>
  <c r="AJ429" i="4"/>
  <c r="AL429" i="4"/>
  <c r="AJ430" i="4"/>
  <c r="AL430" i="4"/>
  <c r="AJ432" i="4"/>
  <c r="AL432" i="4"/>
  <c r="AJ433" i="4"/>
  <c r="AL433" i="4"/>
  <c r="AJ434" i="4"/>
  <c r="AL434" i="4"/>
  <c r="AJ437" i="4"/>
  <c r="AL437" i="4"/>
  <c r="AJ438" i="4"/>
  <c r="AL438" i="4"/>
  <c r="AJ440" i="4"/>
  <c r="AL440" i="4"/>
  <c r="AJ441" i="4"/>
  <c r="AL441" i="4"/>
  <c r="AJ442" i="4"/>
  <c r="AL442" i="4"/>
  <c r="AJ445" i="4"/>
  <c r="AL445" i="4"/>
  <c r="AJ446" i="4"/>
  <c r="AL446" i="4"/>
  <c r="AJ448" i="4"/>
  <c r="AL448" i="4"/>
  <c r="AJ449" i="4"/>
  <c r="AL449" i="4"/>
  <c r="AJ450" i="4"/>
  <c r="AL450" i="4"/>
  <c r="AJ453" i="4"/>
  <c r="AL453" i="4"/>
  <c r="AJ454" i="4"/>
  <c r="AL454" i="4"/>
  <c r="AJ456" i="4"/>
  <c r="AL456" i="4"/>
  <c r="AJ457" i="4"/>
  <c r="AL457" i="4"/>
  <c r="AJ458" i="4"/>
  <c r="AL458" i="4"/>
  <c r="AJ461" i="4"/>
  <c r="AL461" i="4"/>
  <c r="AJ462" i="4"/>
  <c r="AL462" i="4"/>
  <c r="AJ464" i="4"/>
  <c r="AL464" i="4"/>
  <c r="AJ465" i="4"/>
  <c r="AL465" i="4"/>
  <c r="AJ466" i="4"/>
  <c r="AL466" i="4"/>
  <c r="AJ469" i="4"/>
  <c r="AL469" i="4"/>
  <c r="AJ470" i="4"/>
  <c r="AL470" i="4"/>
  <c r="AJ472" i="4"/>
  <c r="AL472" i="4"/>
  <c r="AJ473" i="4"/>
  <c r="AL473" i="4"/>
  <c r="AJ474" i="4"/>
  <c r="AL474" i="4"/>
  <c r="AJ477" i="4"/>
  <c r="AL477" i="4"/>
  <c r="AJ478" i="4"/>
  <c r="AL478" i="4"/>
  <c r="AJ480" i="4"/>
  <c r="AL480" i="4"/>
  <c r="AJ481" i="4"/>
  <c r="AL481" i="4"/>
  <c r="AJ482" i="4"/>
  <c r="AL482" i="4"/>
  <c r="AJ485" i="4"/>
  <c r="AL485" i="4"/>
  <c r="AJ486" i="4"/>
  <c r="AL486" i="4"/>
  <c r="AJ488" i="4"/>
  <c r="AL488" i="4"/>
  <c r="AJ489" i="4"/>
  <c r="AL489" i="4"/>
  <c r="AJ490" i="4"/>
  <c r="AL490" i="4"/>
  <c r="AJ493" i="4"/>
  <c r="AL493" i="4"/>
  <c r="AJ494" i="4"/>
  <c r="AL494" i="4"/>
  <c r="AJ496" i="4"/>
  <c r="AL496" i="4"/>
  <c r="AJ497" i="4"/>
  <c r="AL497" i="4"/>
  <c r="AJ498" i="4"/>
  <c r="AL498" i="4"/>
  <c r="AJ501" i="4"/>
  <c r="AL501" i="4"/>
  <c r="AJ502" i="4"/>
  <c r="AL502" i="4"/>
  <c r="AJ504" i="4"/>
  <c r="AL504" i="4"/>
  <c r="AJ505" i="4"/>
  <c r="AL505" i="4"/>
  <c r="AJ506" i="4"/>
  <c r="AL506" i="4"/>
  <c r="AJ509" i="4"/>
  <c r="AL509" i="4"/>
  <c r="AJ510" i="4"/>
  <c r="AL510" i="4"/>
  <c r="AJ512" i="4"/>
  <c r="AL512" i="4"/>
  <c r="AJ513" i="4"/>
  <c r="AL513" i="4"/>
  <c r="AJ514" i="4"/>
  <c r="AL514" i="4"/>
  <c r="AJ517" i="4"/>
  <c r="AL517" i="4"/>
  <c r="AJ518" i="4"/>
  <c r="AL518" i="4"/>
  <c r="AJ520" i="4"/>
  <c r="AL520" i="4"/>
  <c r="AJ521" i="4"/>
  <c r="AL521" i="4"/>
  <c r="AJ522" i="4"/>
  <c r="AL522" i="4"/>
  <c r="AJ525" i="4"/>
  <c r="AL525" i="4"/>
  <c r="AJ526" i="4"/>
  <c r="AL526" i="4"/>
  <c r="AJ528" i="4"/>
  <c r="AL528" i="4"/>
  <c r="AJ529" i="4"/>
  <c r="AL529" i="4"/>
  <c r="AJ530" i="4"/>
  <c r="AL530" i="4"/>
  <c r="AJ533" i="4"/>
  <c r="AL533" i="4"/>
  <c r="AJ534" i="4"/>
  <c r="AL534" i="4"/>
  <c r="AJ536" i="4"/>
  <c r="AL536" i="4"/>
  <c r="AJ537" i="4"/>
  <c r="AL537" i="4"/>
  <c r="AJ538" i="4"/>
  <c r="AL538" i="4"/>
  <c r="AJ541" i="4"/>
  <c r="AL541" i="4"/>
  <c r="AJ542" i="4"/>
  <c r="AL542" i="4"/>
  <c r="AJ544" i="4"/>
  <c r="AL544" i="4"/>
  <c r="AJ545" i="4"/>
  <c r="AL545" i="4"/>
  <c r="AJ546" i="4"/>
  <c r="AL546" i="4"/>
  <c r="AJ549" i="4"/>
  <c r="AL549" i="4"/>
  <c r="AJ550" i="4"/>
  <c r="AL550" i="4"/>
  <c r="AJ552" i="4"/>
  <c r="AL552" i="4"/>
  <c r="AJ553" i="4"/>
  <c r="AL553" i="4"/>
  <c r="AJ554" i="4"/>
  <c r="AL554" i="4"/>
  <c r="AJ557" i="4"/>
  <c r="AL557" i="4"/>
  <c r="AJ558" i="4"/>
  <c r="AL558" i="4"/>
  <c r="AJ560" i="4"/>
  <c r="AL560" i="4"/>
  <c r="AJ561" i="4"/>
  <c r="AL561" i="4"/>
  <c r="AJ562" i="4"/>
  <c r="AL562" i="4"/>
  <c r="AJ565" i="4"/>
  <c r="AL565" i="4"/>
  <c r="AJ566" i="4"/>
  <c r="AL566" i="4"/>
  <c r="AJ568" i="4"/>
  <c r="AL568" i="4"/>
  <c r="AJ569" i="4"/>
  <c r="AL569" i="4"/>
  <c r="AJ570" i="4"/>
  <c r="AL570" i="4"/>
  <c r="AJ573" i="4"/>
  <c r="AL573" i="4"/>
  <c r="AJ574" i="4"/>
  <c r="AL574" i="4"/>
  <c r="AJ576" i="4"/>
  <c r="AL576" i="4"/>
  <c r="AJ577" i="4"/>
  <c r="AL577" i="4"/>
  <c r="AJ578" i="4"/>
  <c r="AL578" i="4"/>
  <c r="AJ580" i="4"/>
  <c r="AL580" i="4"/>
  <c r="AJ581" i="4"/>
  <c r="AL581" i="4"/>
  <c r="AJ582" i="4"/>
  <c r="AL582" i="4"/>
  <c r="AJ583" i="4"/>
  <c r="AL583" i="4"/>
  <c r="AJ584" i="4"/>
  <c r="AL584" i="4"/>
  <c r="AJ585" i="4"/>
  <c r="AL585" i="4"/>
  <c r="AJ586" i="4"/>
  <c r="AL586" i="4"/>
  <c r="AJ587" i="4"/>
  <c r="AL587" i="4"/>
  <c r="AJ588" i="4"/>
  <c r="AL588" i="4"/>
  <c r="AJ589" i="4"/>
  <c r="AL589" i="4"/>
  <c r="AJ590" i="4"/>
  <c r="AL590" i="4"/>
  <c r="AJ592" i="4"/>
  <c r="AL592" i="4"/>
  <c r="AJ593" i="4"/>
  <c r="AL593" i="4"/>
  <c r="AJ594" i="4"/>
  <c r="AL594" i="4"/>
  <c r="AJ596" i="4"/>
  <c r="AL596" i="4"/>
  <c r="AJ597" i="4"/>
  <c r="AL597" i="4"/>
  <c r="AJ598" i="4"/>
  <c r="AL598" i="4"/>
  <c r="AJ599" i="4"/>
  <c r="AL599" i="4"/>
  <c r="AJ600" i="4"/>
  <c r="AL600" i="4"/>
  <c r="AJ601" i="4"/>
  <c r="AL601" i="4"/>
  <c r="AJ602" i="4"/>
  <c r="AL602" i="4"/>
  <c r="AJ603" i="4"/>
  <c r="AL603" i="4"/>
  <c r="AJ604" i="4"/>
  <c r="AL604" i="4"/>
  <c r="AJ605" i="4"/>
  <c r="AL605" i="4"/>
  <c r="AJ606" i="4"/>
  <c r="AL606" i="4"/>
  <c r="AJ608" i="4"/>
  <c r="AL608" i="4"/>
  <c r="AJ609" i="4"/>
  <c r="AL609" i="4"/>
  <c r="AJ610" i="4"/>
  <c r="AL610" i="4"/>
  <c r="AJ612" i="4"/>
  <c r="AL612" i="4"/>
  <c r="AJ613" i="4"/>
  <c r="AL613" i="4"/>
  <c r="AJ614" i="4"/>
  <c r="AL614" i="4"/>
  <c r="AJ615" i="4"/>
  <c r="AL615" i="4"/>
  <c r="AJ616" i="4"/>
  <c r="AL616" i="4"/>
  <c r="AJ617" i="4"/>
  <c r="AL617" i="4"/>
  <c r="AJ618" i="4"/>
  <c r="AL618" i="4"/>
  <c r="AJ619" i="4"/>
  <c r="AL619" i="4"/>
  <c r="AJ620" i="4"/>
  <c r="AL620" i="4"/>
  <c r="AJ621" i="4"/>
  <c r="AL621" i="4"/>
  <c r="AJ622" i="4"/>
  <c r="AL622" i="4"/>
  <c r="AJ623" i="4"/>
  <c r="AL623" i="4"/>
  <c r="AJ624" i="4"/>
  <c r="AL624" i="4"/>
  <c r="AJ625" i="4"/>
  <c r="AL625" i="4"/>
  <c r="AJ626" i="4"/>
  <c r="AL626" i="4"/>
  <c r="AJ627" i="4"/>
  <c r="AL627" i="4"/>
  <c r="AJ628" i="4"/>
  <c r="AL628" i="4"/>
  <c r="AJ629" i="4"/>
  <c r="AL629" i="4"/>
  <c r="AJ630" i="4"/>
  <c r="AL630" i="4"/>
  <c r="AJ631" i="4"/>
  <c r="AL631" i="4"/>
  <c r="AJ632" i="4"/>
  <c r="AL632" i="4"/>
  <c r="AJ633" i="4"/>
  <c r="AL633" i="4"/>
  <c r="AJ634" i="4"/>
  <c r="AL634" i="4"/>
  <c r="AJ635" i="4"/>
  <c r="AL635" i="4"/>
  <c r="AJ636" i="4"/>
  <c r="AL636" i="4"/>
  <c r="AJ637" i="4"/>
  <c r="AL637" i="4"/>
  <c r="AJ638" i="4"/>
  <c r="AL638" i="4"/>
  <c r="AJ639" i="4"/>
  <c r="AL639" i="4"/>
  <c r="AJ640" i="4"/>
  <c r="AL640" i="4"/>
  <c r="AJ641" i="4"/>
  <c r="AL641" i="4"/>
  <c r="AJ642" i="4"/>
  <c r="AL642" i="4"/>
  <c r="AJ643" i="4"/>
  <c r="AL643" i="4"/>
  <c r="AJ644" i="4"/>
  <c r="AL644" i="4"/>
  <c r="AJ645" i="4"/>
  <c r="AL645" i="4"/>
  <c r="AJ646" i="4"/>
  <c r="AL646" i="4"/>
  <c r="AJ647" i="4"/>
  <c r="AL647" i="4"/>
  <c r="AJ648" i="4"/>
  <c r="AL648" i="4"/>
  <c r="AJ649" i="4"/>
  <c r="AL649" i="4"/>
  <c r="AJ650" i="4"/>
  <c r="AL650" i="4"/>
  <c r="AJ651" i="4"/>
  <c r="AL651" i="4"/>
  <c r="AJ652" i="4"/>
  <c r="AL652" i="4"/>
  <c r="AJ653" i="4"/>
  <c r="AL653" i="4"/>
  <c r="AJ654" i="4"/>
  <c r="AL654" i="4"/>
  <c r="AL88" i="4"/>
  <c r="AN88" i="4"/>
  <c r="AL84" i="4"/>
  <c r="AN84" i="4"/>
  <c r="AL80" i="4"/>
  <c r="AN80" i="4"/>
  <c r="AL78" i="4"/>
  <c r="AN78" i="4"/>
  <c r="AL79" i="4"/>
  <c r="AN79" i="4"/>
  <c r="AL75" i="4"/>
  <c r="AN75" i="4"/>
  <c r="AL73" i="4"/>
  <c r="AN73" i="4"/>
  <c r="AL76" i="4"/>
  <c r="AN76" i="4"/>
  <c r="AL72" i="4"/>
  <c r="AN72" i="4"/>
  <c r="AL71" i="4"/>
  <c r="AN71" i="4"/>
  <c r="AL67" i="4"/>
  <c r="AN67" i="4"/>
  <c r="AL66" i="4"/>
  <c r="AN66" i="4"/>
  <c r="AL65" i="4"/>
  <c r="AN65" i="4"/>
  <c r="AL62" i="4"/>
  <c r="AN62" i="4"/>
  <c r="AL60" i="4"/>
  <c r="AN60" i="4"/>
  <c r="AL64" i="4"/>
  <c r="AN64" i="4"/>
  <c r="AL61" i="4"/>
  <c r="AN61" i="4"/>
  <c r="AL58" i="4"/>
  <c r="AN58" i="4"/>
  <c r="AL57" i="4"/>
  <c r="AN57" i="4"/>
  <c r="AL56" i="4"/>
  <c r="AN56" i="4"/>
  <c r="AL51" i="4"/>
  <c r="AN51" i="4"/>
  <c r="AL48" i="4"/>
  <c r="AN48" i="4"/>
  <c r="AL50" i="4"/>
  <c r="AN50" i="4"/>
  <c r="AJ21" i="4"/>
  <c r="AK21" i="4"/>
  <c r="AJ20" i="4"/>
  <c r="AK20" i="4"/>
  <c r="AK19" i="4"/>
  <c r="AJ19" i="4"/>
  <c r="AK18" i="4"/>
  <c r="AJ18" i="4"/>
  <c r="AJ17" i="4"/>
  <c r="AK17" i="4"/>
  <c r="AJ13" i="4"/>
  <c r="AK13" i="4"/>
  <c r="AJ27" i="4"/>
  <c r="AK27" i="4"/>
  <c r="AK16" i="4"/>
  <c r="AJ16" i="4"/>
  <c r="AJ49" i="4"/>
  <c r="AL12" i="4"/>
  <c r="AN12" i="4"/>
  <c r="AJ9" i="4"/>
  <c r="AL9" i="4"/>
  <c r="AN9" i="4"/>
  <c r="AJ69" i="4"/>
  <c r="AJ55" i="4"/>
  <c r="AJ571" i="4"/>
  <c r="AL571" i="4"/>
  <c r="AJ563" i="4"/>
  <c r="AL563" i="4"/>
  <c r="AJ555" i="4"/>
  <c r="AL555" i="4"/>
  <c r="AJ547" i="4"/>
  <c r="AL547" i="4"/>
  <c r="AJ539" i="4"/>
  <c r="AL539" i="4"/>
  <c r="AJ531" i="4"/>
  <c r="AL531" i="4"/>
  <c r="AJ523" i="4"/>
  <c r="AL523" i="4"/>
  <c r="AJ515" i="4"/>
  <c r="AL515" i="4"/>
  <c r="AJ507" i="4"/>
  <c r="AL507" i="4"/>
  <c r="AJ483" i="4"/>
  <c r="AL483" i="4"/>
  <c r="AJ475" i="4"/>
  <c r="AL475" i="4"/>
  <c r="AJ451" i="4"/>
  <c r="AL451" i="4"/>
  <c r="AJ427" i="4"/>
  <c r="AL427" i="4"/>
  <c r="AJ355" i="4"/>
  <c r="AL355" i="4"/>
  <c r="AJ339" i="4"/>
  <c r="AL339" i="4"/>
  <c r="AJ216" i="4"/>
  <c r="AL216" i="4"/>
  <c r="AJ359" i="4"/>
  <c r="AL359" i="4"/>
  <c r="AJ343" i="4"/>
  <c r="AL343" i="4"/>
  <c r="AJ329" i="4"/>
  <c r="AL329" i="4"/>
  <c r="AJ315" i="4"/>
  <c r="AL315" i="4"/>
  <c r="AJ313" i="4"/>
  <c r="AL313" i="4"/>
  <c r="AJ303" i="4"/>
  <c r="AL303" i="4"/>
  <c r="AJ288" i="4"/>
  <c r="AL288" i="4"/>
  <c r="AJ232" i="4"/>
  <c r="AL232" i="4"/>
  <c r="AJ165" i="4"/>
  <c r="AL165" i="4"/>
  <c r="AJ607" i="4"/>
  <c r="AL607" i="4"/>
  <c r="AJ591" i="4"/>
  <c r="AL591" i="4"/>
  <c r="AJ575" i="4"/>
  <c r="AL575" i="4"/>
  <c r="AJ567" i="4"/>
  <c r="AL567" i="4"/>
  <c r="AJ559" i="4"/>
  <c r="AL559" i="4"/>
  <c r="AJ551" i="4"/>
  <c r="AL551" i="4"/>
  <c r="AJ543" i="4"/>
  <c r="AL543" i="4"/>
  <c r="AJ535" i="4"/>
  <c r="AL535" i="4"/>
  <c r="AJ527" i="4"/>
  <c r="AL527" i="4"/>
  <c r="AJ519" i="4"/>
  <c r="AL519" i="4"/>
  <c r="AJ511" i="4"/>
  <c r="AL511" i="4"/>
  <c r="AJ503" i="4"/>
  <c r="AL503" i="4"/>
  <c r="AJ495" i="4"/>
  <c r="AL495" i="4"/>
  <c r="AJ487" i="4"/>
  <c r="AL487" i="4"/>
  <c r="AJ479" i="4"/>
  <c r="AL479" i="4"/>
  <c r="AJ471" i="4"/>
  <c r="AL471" i="4"/>
  <c r="AJ463" i="4"/>
  <c r="AL463" i="4"/>
  <c r="AJ455" i="4"/>
  <c r="AL455" i="4"/>
  <c r="AJ447" i="4"/>
  <c r="AL447" i="4"/>
  <c r="AJ439" i="4"/>
  <c r="AL439" i="4"/>
  <c r="AJ431" i="4"/>
  <c r="AL431" i="4"/>
  <c r="AJ423" i="4"/>
  <c r="AL423" i="4"/>
  <c r="AJ415" i="4"/>
  <c r="AL415" i="4"/>
  <c r="AJ405" i="4"/>
  <c r="AL405" i="4"/>
  <c r="AJ389" i="4"/>
  <c r="AL389" i="4"/>
  <c r="AJ373" i="4"/>
  <c r="AL373" i="4"/>
  <c r="AJ347" i="4"/>
  <c r="AL347" i="4"/>
  <c r="AJ331" i="4"/>
  <c r="AL331" i="4"/>
  <c r="AJ289" i="4"/>
  <c r="AL289" i="4"/>
  <c r="AJ281" i="4"/>
  <c r="AL281" i="4"/>
  <c r="AJ248" i="4"/>
  <c r="AL248" i="4"/>
  <c r="AJ225" i="4"/>
  <c r="AL225" i="4"/>
  <c r="AJ204" i="4"/>
  <c r="AL204" i="4"/>
  <c r="AJ197" i="4"/>
  <c r="AL197" i="4"/>
  <c r="AJ499" i="4"/>
  <c r="AL499" i="4"/>
  <c r="AJ491" i="4"/>
  <c r="AL491" i="4"/>
  <c r="AJ467" i="4"/>
  <c r="AL467" i="4"/>
  <c r="AJ459" i="4"/>
  <c r="AL459" i="4"/>
  <c r="AJ443" i="4"/>
  <c r="AL443" i="4"/>
  <c r="AJ435" i="4"/>
  <c r="AL435" i="4"/>
  <c r="AJ419" i="4"/>
  <c r="AL419" i="4"/>
  <c r="AJ257" i="4"/>
  <c r="AL257" i="4"/>
  <c r="AJ105" i="4"/>
  <c r="AL105" i="4"/>
  <c r="AJ611" i="4"/>
  <c r="AL611" i="4"/>
  <c r="AJ595" i="4"/>
  <c r="AL595" i="4"/>
  <c r="AJ579" i="4"/>
  <c r="AL579" i="4"/>
  <c r="AJ572" i="4"/>
  <c r="AL572" i="4"/>
  <c r="AJ564" i="4"/>
  <c r="AL564" i="4"/>
  <c r="AJ556" i="4"/>
  <c r="AL556" i="4"/>
  <c r="AJ548" i="4"/>
  <c r="AL548" i="4"/>
  <c r="AJ540" i="4"/>
  <c r="AL540" i="4"/>
  <c r="AJ532" i="4"/>
  <c r="AL532" i="4"/>
  <c r="AJ524" i="4"/>
  <c r="AL524" i="4"/>
  <c r="AJ516" i="4"/>
  <c r="AL516" i="4"/>
  <c r="AJ508" i="4"/>
  <c r="AL508" i="4"/>
  <c r="AJ500" i="4"/>
  <c r="AL500" i="4"/>
  <c r="AJ492" i="4"/>
  <c r="AL492" i="4"/>
  <c r="AJ484" i="4"/>
  <c r="AL484" i="4"/>
  <c r="AJ476" i="4"/>
  <c r="AL476" i="4"/>
  <c r="AJ468" i="4"/>
  <c r="AL468" i="4"/>
  <c r="AJ460" i="4"/>
  <c r="AL460" i="4"/>
  <c r="AJ452" i="4"/>
  <c r="AL452" i="4"/>
  <c r="AJ444" i="4"/>
  <c r="AL444" i="4"/>
  <c r="AJ436" i="4"/>
  <c r="AL436" i="4"/>
  <c r="AJ428" i="4"/>
  <c r="AL428" i="4"/>
  <c r="AJ420" i="4"/>
  <c r="AL420" i="4"/>
  <c r="AJ412" i="4"/>
  <c r="AL412" i="4"/>
  <c r="AJ403" i="4"/>
  <c r="AL403" i="4"/>
  <c r="AJ401" i="4"/>
  <c r="AL401" i="4"/>
  <c r="AJ396" i="4"/>
  <c r="AL396" i="4"/>
  <c r="AJ387" i="4"/>
  <c r="AL387" i="4"/>
  <c r="AJ385" i="4"/>
  <c r="AL385" i="4"/>
  <c r="AJ380" i="4"/>
  <c r="AL380" i="4"/>
  <c r="AJ371" i="4"/>
  <c r="AL371" i="4"/>
  <c r="AJ369" i="4"/>
  <c r="AL369" i="4"/>
  <c r="AJ364" i="4"/>
  <c r="AL364" i="4"/>
  <c r="AJ351" i="4"/>
  <c r="AL351" i="4"/>
  <c r="AJ335" i="4"/>
  <c r="AL335" i="4"/>
  <c r="AJ312" i="4"/>
  <c r="AL312" i="4"/>
  <c r="AJ308" i="4"/>
  <c r="AL308" i="4"/>
  <c r="AJ296" i="4"/>
  <c r="AL296" i="4"/>
  <c r="AJ264" i="4"/>
  <c r="AL264" i="4"/>
  <c r="AJ241" i="4"/>
  <c r="AL241" i="4"/>
  <c r="AJ408" i="4"/>
  <c r="AL408" i="4"/>
  <c r="AJ392" i="4"/>
  <c r="AL392" i="4"/>
  <c r="AJ376" i="4"/>
  <c r="AL376" i="4"/>
  <c r="AJ360" i="4"/>
  <c r="AL360" i="4"/>
  <c r="AJ356" i="4"/>
  <c r="AL356" i="4"/>
  <c r="AJ352" i="4"/>
  <c r="AL352" i="4"/>
  <c r="AJ348" i="4"/>
  <c r="AL348" i="4"/>
  <c r="AJ344" i="4"/>
  <c r="AL344" i="4"/>
  <c r="AJ340" i="4"/>
  <c r="AL340" i="4"/>
  <c r="AJ336" i="4"/>
  <c r="AL336" i="4"/>
  <c r="AJ332" i="4"/>
  <c r="AL332" i="4"/>
  <c r="AJ328" i="4"/>
  <c r="AL328" i="4"/>
  <c r="AJ299" i="4"/>
  <c r="AL299" i="4"/>
  <c r="AJ297" i="4"/>
  <c r="AL297" i="4"/>
  <c r="AJ273" i="4"/>
  <c r="AL273" i="4"/>
  <c r="AJ272" i="4"/>
  <c r="AL272" i="4"/>
  <c r="AJ324" i="4"/>
  <c r="AL324" i="4"/>
  <c r="AJ280" i="4"/>
  <c r="AL280" i="4"/>
  <c r="AJ256" i="4"/>
  <c r="AL256" i="4"/>
  <c r="AJ240" i="4"/>
  <c r="AL240" i="4"/>
  <c r="AJ224" i="4"/>
  <c r="AL224" i="4"/>
  <c r="AJ181" i="4"/>
  <c r="AL181" i="4"/>
  <c r="AJ261" i="4"/>
  <c r="AL261" i="4"/>
  <c r="AJ253" i="4"/>
  <c r="AL253" i="4"/>
  <c r="AJ245" i="4"/>
  <c r="AL245" i="4"/>
  <c r="AJ237" i="4"/>
  <c r="AL237" i="4"/>
  <c r="AJ229" i="4"/>
  <c r="AL229" i="4"/>
  <c r="AJ221" i="4"/>
  <c r="AL221" i="4"/>
  <c r="AJ213" i="4"/>
  <c r="AL213" i="4"/>
  <c r="AJ205" i="4"/>
  <c r="AL205" i="4"/>
  <c r="AJ196" i="4"/>
  <c r="AL196" i="4"/>
  <c r="AJ189" i="4"/>
  <c r="AL189" i="4"/>
  <c r="AJ173" i="4"/>
  <c r="AL173" i="4"/>
  <c r="AJ292" i="4"/>
  <c r="AL292" i="4"/>
  <c r="AJ284" i="4"/>
  <c r="AL284" i="4"/>
  <c r="AJ276" i="4"/>
  <c r="AL276" i="4"/>
  <c r="AJ268" i="4"/>
  <c r="AL268" i="4"/>
  <c r="AJ260" i="4"/>
  <c r="AL260" i="4"/>
  <c r="AJ252" i="4"/>
  <c r="AL252" i="4"/>
  <c r="AJ244" i="4"/>
  <c r="AL244" i="4"/>
  <c r="AJ236" i="4"/>
  <c r="AL236" i="4"/>
  <c r="AJ228" i="4"/>
  <c r="AL228" i="4"/>
  <c r="AJ220" i="4"/>
  <c r="AL220" i="4"/>
  <c r="AJ212" i="4"/>
  <c r="AL212" i="4"/>
  <c r="AJ208" i="4"/>
  <c r="AL208" i="4"/>
  <c r="AJ200" i="4"/>
  <c r="AL200" i="4"/>
  <c r="AJ192" i="4"/>
  <c r="AL192" i="4"/>
  <c r="AJ185" i="4"/>
  <c r="AL185" i="4"/>
  <c r="AJ177" i="4"/>
  <c r="AL177" i="4"/>
  <c r="AJ169" i="4"/>
  <c r="AL169" i="4"/>
  <c r="AJ161" i="4"/>
  <c r="AL161" i="4"/>
  <c r="AJ156" i="4"/>
  <c r="AL156" i="4"/>
  <c r="AJ148" i="4"/>
  <c r="AL148" i="4"/>
  <c r="AJ140" i="4"/>
  <c r="AL140" i="4"/>
  <c r="AJ132" i="4"/>
  <c r="AL132" i="4"/>
  <c r="AJ152" i="4"/>
  <c r="AL152" i="4"/>
  <c r="AJ145" i="4"/>
  <c r="AL145" i="4"/>
  <c r="AJ137" i="4"/>
  <c r="AL137" i="4"/>
  <c r="AJ129" i="4"/>
  <c r="AL129" i="4"/>
  <c r="AJ110" i="4"/>
  <c r="AL110" i="4"/>
  <c r="AJ144" i="4"/>
  <c r="AL144" i="4"/>
  <c r="AJ136" i="4"/>
  <c r="AL136" i="4"/>
  <c r="AJ128" i="4"/>
  <c r="AL128" i="4"/>
  <c r="AJ124" i="4"/>
  <c r="AL124" i="4"/>
  <c r="AJ120" i="4"/>
  <c r="AL120" i="4"/>
  <c r="AJ116" i="4"/>
  <c r="AL116" i="4"/>
  <c r="AJ112" i="4"/>
  <c r="AL112" i="4"/>
  <c r="AJ52" i="4"/>
  <c r="AJ93" i="4"/>
  <c r="AL93" i="4"/>
  <c r="AJ85" i="4"/>
  <c r="AJ77" i="4"/>
  <c r="AL77" i="4"/>
  <c r="AN77" i="4"/>
  <c r="AJ54" i="4"/>
  <c r="AJ101" i="4"/>
  <c r="AL101" i="4"/>
  <c r="AJ98" i="4"/>
  <c r="AL98" i="4"/>
  <c r="AJ90" i="4"/>
  <c r="AL90" i="4"/>
  <c r="AJ68" i="4"/>
  <c r="AJ97" i="4"/>
  <c r="AL97" i="4"/>
  <c r="AJ89" i="4"/>
  <c r="AJ70" i="4"/>
  <c r="AJ63" i="4"/>
  <c r="AJ14" i="4"/>
  <c r="AL14" i="4"/>
  <c r="AN14" i="4"/>
  <c r="AJ59" i="4"/>
  <c r="AL89" i="4"/>
  <c r="AN89" i="4"/>
  <c r="AL85" i="4"/>
  <c r="AN85" i="4"/>
  <c r="AL70" i="4"/>
  <c r="AN70" i="4"/>
  <c r="AL68" i="4"/>
  <c r="AN68" i="4"/>
  <c r="AL69" i="4"/>
  <c r="AN69" i="4"/>
  <c r="AL63" i="4"/>
  <c r="AN63" i="4"/>
  <c r="AL59" i="4"/>
  <c r="AN59" i="4"/>
  <c r="AL55" i="4"/>
  <c r="AN55" i="4"/>
  <c r="AL54" i="4"/>
  <c r="AN54" i="4"/>
  <c r="AL52" i="4"/>
  <c r="AN52" i="4"/>
  <c r="AL49" i="4"/>
  <c r="AN49" i="4"/>
  <c r="AL21" i="4"/>
  <c r="AN21" i="4"/>
  <c r="AL20" i="4"/>
  <c r="AN20" i="4"/>
  <c r="AL27" i="4"/>
  <c r="AN27" i="4"/>
  <c r="AL19" i="4"/>
  <c r="AN19" i="4"/>
  <c r="AL18" i="4"/>
  <c r="AN18" i="4"/>
  <c r="AL17" i="4"/>
  <c r="AN17" i="4"/>
  <c r="AL11" i="4"/>
  <c r="AN11" i="4"/>
  <c r="AL13" i="4"/>
  <c r="AN13" i="4"/>
  <c r="AL16" i="4"/>
  <c r="AN16" i="4"/>
</calcChain>
</file>

<file path=xl/comments1.xml><?xml version="1.0" encoding="utf-8"?>
<comments xmlns="http://schemas.openxmlformats.org/spreadsheetml/2006/main">
  <authors>
    <author>Ana Milena Alvarez Z.</author>
  </authors>
  <commentList>
    <comment ref="F24" authorId="0">
      <text>
        <r>
          <rPr>
            <b/>
            <sz val="9"/>
            <color indexed="81"/>
            <rFont val="Tahoma"/>
            <family val="2"/>
          </rPr>
          <t>Ana Milena Alvarez Z.:</t>
        </r>
        <r>
          <rPr>
            <sz val="9"/>
            <color indexed="81"/>
            <rFont val="Tahoma"/>
            <family val="2"/>
          </rPr>
          <t xml:space="preserve">
Conceptos de planificación territorial </t>
        </r>
      </text>
    </comment>
    <comment ref="F27" authorId="0">
      <text>
        <r>
          <rPr>
            <b/>
            <sz val="9"/>
            <color indexed="81"/>
            <rFont val="Tahoma"/>
            <family val="2"/>
          </rPr>
          <t>Ana Milena Alvarez Z.:</t>
        </r>
        <r>
          <rPr>
            <sz val="9"/>
            <color indexed="81"/>
            <rFont val="Tahoma"/>
            <family val="2"/>
          </rPr>
          <t xml:space="preserve">
sig</t>
        </r>
      </text>
    </comment>
    <comment ref="F28" authorId="0">
      <text>
        <r>
          <rPr>
            <b/>
            <sz val="9"/>
            <color indexed="81"/>
            <rFont val="Tahoma"/>
            <family val="2"/>
          </rPr>
          <t>Ana Milena Alvarez Z.:</t>
        </r>
        <r>
          <rPr>
            <sz val="9"/>
            <color indexed="81"/>
            <rFont val="Tahoma"/>
            <family val="2"/>
          </rPr>
          <t xml:space="preserve">
SIG</t>
        </r>
      </text>
    </comment>
    <comment ref="F89" authorId="0">
      <text>
        <r>
          <rPr>
            <b/>
            <sz val="9"/>
            <color indexed="81"/>
            <rFont val="Tahoma"/>
            <family val="2"/>
          </rPr>
          <t>Ana Milena Alvarez Z.:</t>
        </r>
        <r>
          <rPr>
            <sz val="9"/>
            <color indexed="81"/>
            <rFont val="Tahoma"/>
            <family val="2"/>
          </rPr>
          <t xml:space="preserve">
Estudios y diseños</t>
        </r>
      </text>
    </comment>
  </commentList>
</comments>
</file>

<file path=xl/comments2.xml><?xml version="1.0" encoding="utf-8"?>
<comments xmlns="http://schemas.openxmlformats.org/spreadsheetml/2006/main">
  <authors>
    <author>Natalia Irina Vanegas Pinzón</author>
  </authors>
  <commentList>
    <comment ref="C4" authorId="0">
      <text>
        <r>
          <rPr>
            <b/>
            <sz val="9"/>
            <color indexed="81"/>
            <rFont val="Tahoma"/>
            <family val="2"/>
          </rPr>
          <t>Ejemplo: * El profesional de contratación.
* El auxiliar de cartera.
* El coordinador de operaciones.
* La coordinadora de nómina.
* El sistema SAP.
* El aplicativo de nómina.
* El aplicativo de contratación.
* El aplicativo de activos fijos.</t>
        </r>
      </text>
    </comment>
    <comment ref="C8" authorId="0">
      <text>
        <r>
          <rPr>
            <b/>
            <sz val="9"/>
            <color indexed="81"/>
            <rFont val="Tahoma"/>
            <family val="2"/>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C10" authorId="0">
      <text>
        <r>
          <rPr>
            <b/>
            <sz val="9"/>
            <color indexed="81"/>
            <rFont val="Tahoma"/>
            <family val="2"/>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C13" authorId="0">
      <text>
        <r>
          <rPr>
            <b/>
            <sz val="9"/>
            <color indexed="81"/>
            <rFont val="Tahoma"/>
            <family val="2"/>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C15" authorId="0">
      <text>
        <r>
          <rPr>
            <b/>
            <sz val="9"/>
            <color indexed="81"/>
            <rFont val="Tahoma"/>
            <family val="2"/>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C17" authorId="0">
      <text>
        <r>
          <rPr>
            <b/>
            <sz val="9"/>
            <color indexed="81"/>
            <rFont val="Tahoma"/>
            <family val="2"/>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comments>
</file>

<file path=xl/sharedStrings.xml><?xml version="1.0" encoding="utf-8"?>
<sst xmlns="http://schemas.openxmlformats.org/spreadsheetml/2006/main" count="5246" uniqueCount="1499">
  <si>
    <t>RIESGO</t>
  </si>
  <si>
    <t>CONTROL</t>
  </si>
  <si>
    <t>PREGUNTA 1</t>
  </si>
  <si>
    <t>PREGUNTA 2</t>
  </si>
  <si>
    <t>PREGUNTA 3</t>
  </si>
  <si>
    <t>PREGUNTA 4</t>
  </si>
  <si>
    <t>PREGUNTA 5</t>
  </si>
  <si>
    <t>PREGUNTA 6</t>
  </si>
  <si>
    <t>PREGUNTA 7</t>
  </si>
  <si>
    <t>TOTAL</t>
  </si>
  <si>
    <t>PROBABILIDAD</t>
  </si>
  <si>
    <t>IMPACTO</t>
  </si>
  <si>
    <t>REDUCIR EL RIESGO</t>
  </si>
  <si>
    <t>EVITAR EL RIESGO</t>
  </si>
  <si>
    <t>OPORTUNIDAD</t>
  </si>
  <si>
    <t>RIESGO_CORRUPCIÓN</t>
  </si>
  <si>
    <t>PREVENTIVO</t>
  </si>
  <si>
    <t>DETECTIVO</t>
  </si>
  <si>
    <t>CORRECTIVO</t>
  </si>
  <si>
    <t>NO APLICA</t>
  </si>
  <si>
    <t>A</t>
  </si>
  <si>
    <t>B</t>
  </si>
  <si>
    <t>C</t>
  </si>
  <si>
    <t>ID</t>
  </si>
  <si>
    <t>PREGUNTA 8</t>
  </si>
  <si>
    <t>PREGUNTA 9</t>
  </si>
  <si>
    <t>PREGUNTA 10</t>
  </si>
  <si>
    <t>PREGUNTA 11</t>
  </si>
  <si>
    <t>PREGUNTA 12</t>
  </si>
  <si>
    <t>PREGUNTA 13</t>
  </si>
  <si>
    <t>PREGUNTA 14</t>
  </si>
  <si>
    <t>PREGUNTA 15</t>
  </si>
  <si>
    <t>PREGUNTA 16</t>
  </si>
  <si>
    <t>PREGUNTA 17</t>
  </si>
  <si>
    <t>PREGUNTA 18</t>
  </si>
  <si>
    <t>VALIMPACTO</t>
  </si>
  <si>
    <t>CALIFICACIÓN</t>
  </si>
  <si>
    <t>ACTIVO</t>
  </si>
  <si>
    <t>INACTIVO</t>
  </si>
  <si>
    <t>Id CONTROL</t>
  </si>
  <si>
    <t>Id. RIESGO</t>
  </si>
  <si>
    <t>Id. IMPACTO</t>
  </si>
  <si>
    <t>Desempeño ambiental</t>
  </si>
  <si>
    <t>COMPARTIR</t>
  </si>
  <si>
    <t>.</t>
  </si>
  <si>
    <t>DESCRIPCIÓN</t>
  </si>
  <si>
    <t>DESCRIPTOR</t>
  </si>
  <si>
    <t>Insignificante</t>
  </si>
  <si>
    <t>Menor</t>
  </si>
  <si>
    <t>Moderado</t>
  </si>
  <si>
    <t xml:space="preserve">Mayor </t>
  </si>
  <si>
    <t>Castatrófico</t>
  </si>
  <si>
    <t>La Oportunidad tiene un muy bajo impacto en el incremento de la capacidad de cumplir con los objetivos.</t>
  </si>
  <si>
    <t>La Oportunidad tiene un bajo impacto en el incremento de la capacidad de cumplir con los objetivos.</t>
  </si>
  <si>
    <t>La Oportunidad tiene un impacto medio en el incremento de la capacidad de cumplir con los objetivos.</t>
  </si>
  <si>
    <t>La Oportunidad tiene un impacto alto en el incremento de la capacidad de cumplir con los objetivos.</t>
  </si>
  <si>
    <t>La Oportunidad tiene un impacto muy alto en el incremento de la capacidad de cumplir con los objetivos.</t>
  </si>
  <si>
    <t>Si el hecho llegara a presentarse, tendría consecuencia o efectos mínimos sobre la entidad</t>
  </si>
  <si>
    <t>Si el hecho llegara a presentarse, tendría bajo impacto o efecto sobre la entidad.</t>
  </si>
  <si>
    <t>Si el hecho llegara a presentarse, tendría medianas consecuencias o efectos sobre la entidad.</t>
  </si>
  <si>
    <t>Si el hecho llegara a presentarse, tendría altas consecuencias o efectos sobre la entidad.</t>
  </si>
  <si>
    <t>Si el hecho llegara a presentarse, tendría desastrosas consecuencias o ofectos sobre la entidad.</t>
  </si>
  <si>
    <t>Muy bajo</t>
  </si>
  <si>
    <t>Bajo</t>
  </si>
  <si>
    <t xml:space="preserve">Moderado </t>
  </si>
  <si>
    <t>Alto</t>
  </si>
  <si>
    <t>Muy alto</t>
  </si>
  <si>
    <t xml:space="preserve">Nº </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</si>
  <si>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</si>
  <si>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</si>
  <si>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</si>
  <si>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</si>
  <si>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</si>
  <si>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</si>
  <si>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</si>
  <si>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 xml:space="preserve">¿Dar lugar al detrimento de calidad de vida de la comunidad por la pérdida del bien o servicios o los recursos públicos?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</si>
  <si>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</si>
  <si>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</si>
  <si>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</si>
  <si>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</si>
  <si>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</si>
  <si>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</si>
  <si>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</si>
  <si>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</si>
  <si>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</si>
  <si>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</si>
  <si>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Responder afirmativamente de UNO a CINCO pregunta(s) genera un impacto Moderado</t>
  </si>
  <si>
    <t>Responder afirmativamente de SEIS a ONCE preguntas genera un impacto Mayor.</t>
  </si>
  <si>
    <t xml:space="preserve">Responder afirmativamente de DOCE a DIECIOCHO preguntas genera un impacto Catastrófico.
</t>
  </si>
  <si>
    <t>Valoración del impacto de acuerdo al número de respuestas afirmativas:</t>
  </si>
  <si>
    <t>Si el riesgo de corrupción se materializa podría…</t>
  </si>
  <si>
    <t xml:space="preserve">Direccionamiento Estratégico </t>
  </si>
  <si>
    <t>Atención al ciudadano</t>
  </si>
  <si>
    <t>Comunicación</t>
  </si>
  <si>
    <t>Motivación y desarrollo personal</t>
  </si>
  <si>
    <t>TIC's para la Gestión del Riesgo</t>
  </si>
  <si>
    <t>Conocimiento del riesgo y efectos del cambio climático</t>
  </si>
  <si>
    <t>Gestión de la reducción del Riesgo</t>
  </si>
  <si>
    <t xml:space="preserve">Promoción de la autogestión ciudadana del riesgo </t>
  </si>
  <si>
    <t>Gestión del manejo de emergencias</t>
  </si>
  <si>
    <t>Desarrollo del SDGR-CC</t>
  </si>
  <si>
    <t xml:space="preserve">Talento humano </t>
  </si>
  <si>
    <t xml:space="preserve">Gestión contractual </t>
  </si>
  <si>
    <t>Gestión financiera</t>
  </si>
  <si>
    <t>Gestión administrativa</t>
  </si>
  <si>
    <t>Gestión documental</t>
  </si>
  <si>
    <t>Gestión jurídica</t>
  </si>
  <si>
    <t>Seguimiento y control a la gestión de la entidad</t>
  </si>
  <si>
    <t>Estratégico</t>
  </si>
  <si>
    <t>Imagen</t>
  </si>
  <si>
    <t xml:space="preserve">Operativo </t>
  </si>
  <si>
    <t xml:space="preserve">Financiero </t>
  </si>
  <si>
    <t xml:space="preserve">Cumplimiento </t>
  </si>
  <si>
    <t>Tecnología</t>
  </si>
  <si>
    <t xml:space="preserve">Requisitos legales </t>
  </si>
  <si>
    <t xml:space="preserve"> </t>
  </si>
  <si>
    <t xml:space="preserve">Corrupción </t>
  </si>
  <si>
    <t xml:space="preserve">DEFINICION DE FACTORES EXTERNOS </t>
  </si>
  <si>
    <t>DEFINICION DE FACTORES INTERNOS</t>
  </si>
  <si>
    <t>Necesidades inmediatas que afectan la planificación.</t>
  </si>
  <si>
    <t xml:space="preserve">Infraestructura organizacional que permite la continuidad del negocio </t>
  </si>
  <si>
    <t xml:space="preserve">ESTRATEGIAS DO ( Mejorar debilidades utilizando oportunidades) </t>
  </si>
  <si>
    <t>ESTRATEGIAS DA (Mininizar Peligros potenciales)</t>
  </si>
  <si>
    <t xml:space="preserve">ESTRATEGIAS FO (Potencializar) </t>
  </si>
  <si>
    <t xml:space="preserve">ESTRATEGIAS FA (Estrategias para disminuir el impacto de las amenazas) </t>
  </si>
  <si>
    <t>CÓDIGO</t>
  </si>
  <si>
    <t>SEC-FT-13</t>
  </si>
  <si>
    <t>VERSIÓN</t>
  </si>
  <si>
    <t>FECHA DE REVISION</t>
  </si>
  <si>
    <t>HISTORIA</t>
  </si>
  <si>
    <t xml:space="preserve">VISION </t>
  </si>
  <si>
    <t>2. OBJETIVOS ESTRATÉGICOS</t>
  </si>
  <si>
    <t xml:space="preserve">MISION </t>
  </si>
  <si>
    <t xml:space="preserve">1. CONOCIMIENTO DE LA ENTIDAD
</t>
  </si>
  <si>
    <t xml:space="preserve">Ejecutamos, orientamos y coordinamos acciones para la reducción del riesgo de desastres, el manejo de emergencias y la adaptación al cambio climático, contribuyendo al desarrollo sostenible de la ciudad y a la protección y mejoramiento de la calidad de vida de sus habitantes </t>
  </si>
  <si>
    <t>En el 2020 somos reconocidos por el impacto positivo que nuestra capacidad técnica, ejecutora y comunicación asertiva tienen en el desarrollo de Bogotá y en la  apropiación de la ayuda mutua y solidaria entre sus habitantes</t>
  </si>
  <si>
    <t>ENTREGA DE RECURSOS PARA EJECUTAR EL PLAN DE ADQUISICIONES</t>
  </si>
  <si>
    <t xml:space="preserve">RIESGO DIGITAL </t>
  </si>
  <si>
    <t>Pérdida confidencialidad</t>
  </si>
  <si>
    <t>Pérdida integridad</t>
  </si>
  <si>
    <t>Disponibilidad de activos</t>
  </si>
  <si>
    <t>CAMPO</t>
  </si>
  <si>
    <t>INFORMACIÓN QUE DEBE CONTENER</t>
  </si>
  <si>
    <t>1. 1 PROCESO</t>
  </si>
  <si>
    <t>1.2 CAUSAS /VULNERABILIDADES</t>
  </si>
  <si>
    <t>1.2.2 FACTOR EXTERNO</t>
  </si>
  <si>
    <t xml:space="preserve">RIESGOS CORRUPCION </t>
  </si>
  <si>
    <t xml:space="preserve">RIESGOS SEGURIDAD DIGITAL </t>
  </si>
  <si>
    <t>2. IDENTIFICACIÓN DE RIESGO</t>
  </si>
  <si>
    <t xml:space="preserve">2.1 SEGURIDAD DIGITAL </t>
  </si>
  <si>
    <t xml:space="preserve">2.1.1 AMENAZAS </t>
  </si>
  <si>
    <t>2.2 CONSECUENCIAS</t>
  </si>
  <si>
    <t>2.3 RIESGO U OPORTUNIDAD</t>
  </si>
  <si>
    <t>2.4 TIPO</t>
  </si>
  <si>
    <t>2.5 SUBTIPO</t>
  </si>
  <si>
    <t>3. VALORACIÓN DE RIESGO U OPORTUNIDAD</t>
  </si>
  <si>
    <t>3.1. PROBABILIDAD</t>
  </si>
  <si>
    <t>3.2 IMPACTO</t>
  </si>
  <si>
    <t>3.3. PERFIL DE RIESGO U OPORTUNIDAD</t>
  </si>
  <si>
    <t>3.4. ZONA DE RIESGO U OPORTUNIDAD</t>
  </si>
  <si>
    <t>4. VALORACION DE CONTROLES</t>
  </si>
  <si>
    <t>4.1 DESCRIPCIÓN CONTROL 1</t>
  </si>
  <si>
    <t>4.2 TIPO DE CONTROL 1</t>
  </si>
  <si>
    <t>4.3 VALORACIÓN CONTROL 1</t>
  </si>
  <si>
    <t>4.4 DESCRIPCIÓN CONTROL 2</t>
  </si>
  <si>
    <t>4.5 TIPO DE CONTROL 2</t>
  </si>
  <si>
    <t>4.6 VALORACIÓN CONTROL 2</t>
  </si>
  <si>
    <t>4.7 DESCRIPCIÓN CONTROL 3</t>
  </si>
  <si>
    <t>4.8 TIPO DE CONTROL 3</t>
  </si>
  <si>
    <t>4.9 VALORACIÓN CONTROL 3</t>
  </si>
  <si>
    <t>4.10 VALORACIÓN DE CONTROLES</t>
  </si>
  <si>
    <t>4.11 CONTROLES PARA MITIGAR</t>
  </si>
  <si>
    <t>4.12 MEDIDA DE MITIGACIÓN</t>
  </si>
  <si>
    <t>5. VALORACIÓN DE RIESGO U OPORTUNIDAD</t>
  </si>
  <si>
    <t>6. PLAN DE TRATAMIENTO</t>
  </si>
  <si>
    <t>5.1 PROBABILIDAD</t>
  </si>
  <si>
    <t>5.2 IMPACTO</t>
  </si>
  <si>
    <t>5.3 PERFIL DE RIESGO U OPORTUNIDAD</t>
  </si>
  <si>
    <t>6.1 DEFINICIÓN DE LA ACCIÓN</t>
  </si>
  <si>
    <t>6.2 FECHA DE INICIO</t>
  </si>
  <si>
    <t>6.3 FECHA TERMINACIÓN</t>
  </si>
  <si>
    <t>6.4 RESPONSABLE IMPLEMENTACIÓN</t>
  </si>
  <si>
    <t>6.5 SEGUIMIENTO LÍDER DE PROCESO</t>
  </si>
  <si>
    <t>6.5.1 PRIMER CUATRIMESTRE</t>
  </si>
  <si>
    <t>6.5.2 SEGUNDO CUATRIMESTRE</t>
  </si>
  <si>
    <t>6.5.3 TERCER CUATRIMESTRE</t>
  </si>
  <si>
    <t>6.6 SEGUIMIENTO OFICINA DE CONTROL INTERNO</t>
  </si>
  <si>
    <t>6.6.1 PRIMER CUATRIMESTRE</t>
  </si>
  <si>
    <t>6.6.2 SEGUNDO CUATRIMESTRE</t>
  </si>
  <si>
    <t>6.6.3 TERCER CUATRIMESTRE</t>
  </si>
  <si>
    <t>6.7 ESTADO</t>
  </si>
  <si>
    <t>3. PLAN INSTITUCIONAL</t>
  </si>
  <si>
    <t xml:space="preserve">DEFINICION DE CONTEXTO DE PROCESO </t>
  </si>
  <si>
    <t>AMENAZAS (Externo)</t>
  </si>
  <si>
    <t>FORTALEZAS (Interno)</t>
  </si>
  <si>
    <t>OPORTUNIDADES  (Externo)</t>
  </si>
  <si>
    <t>DEBILIDADES (Interno)</t>
  </si>
  <si>
    <t>El  contexto del proceso, se orienta a la funcionalidad de cada uno dentro del contexto interno organizacional, por ende se relaciona con la dinámica de cada proceso, que dependela organización interna, tamaño del proceso, complejidad,  tipo de mando y liderazgo del responsable del proceso, entre otros</t>
  </si>
  <si>
    <t xml:space="preserve">1.2.1 FACTOR INTERNO, PROCESO / ACTIVOS </t>
  </si>
  <si>
    <t>1. CONTEXTO ESTRATÉGICO</t>
  </si>
  <si>
    <t xml:space="preserve">El cumplimiento de los objetivos  estratégicos puede verse afectado de manera positiva o negativa por factores externos,  internos  y de proceso,  generando riesgos  y oportunidades frente a  su misionalidad y funcionamiento. por lo anterior se hace necesario aplicar controles y acciones que se encuentren orientadas a  la  mitigación,  prevención de riesgos y a potencializar oportunidades. 
Los elementos a desarrollar para la identificación, análisis, valoración y definición de controles para mitigar los riesgos se desarrollan los siguientes elementos: 
1. IDENTIFICACION DEL CONTEXTO  (FACTORES EXTERNOS,  INTERNOS Y DE PROCESO) 
2. DEFINICION DE MATRIZ DOFA 
3. IDENTIFICACION DE RIESGOS
4. ANALISIS DE RIESGOS
5. VALORACION DE RIESGOS
6. DEFINICION DE DE CONTROLES 
Basados en la experiencia de administración de riesgos y los aspectos determinantes que describe el DAFP (Departamento Administrativo de la Función Pública) la entidad aplica la metodologìa descrita en la Guìa para la Administración del Riesgo, así: </t>
  </si>
  <si>
    <t>1.  DEFINICION DE CONTEXTO ESTRATEGICO: El establecimiento del contexto de la organización busca la identificación de los parámetros externos e internos que deben tenerse en cuenta al gestionar el riesgo. El contexto está definido como el ambiente en el cual la organización busca alcanzar sus objetivos.</t>
  </si>
  <si>
    <t>Las estrategias de la entidad, generalmente se definen por parte de la Alta Dirección y obedecen a la razón de ser de la misma, al plan estratégico sectorial, a políticas específicas enmarcadas dentro del Plan Nacional de Desarrollo, en este contexto la entidad define su planeación institucional.
La planeación institucional hace uso de los procesos estratégicos, misionales, de apoyo y de evaluación para materializarla o ejecutarla, por lo tanto la administración del riesgo no puede verse de forma aislada.</t>
  </si>
  <si>
    <t xml:space="preserve">1. Lograr colaboradores del IDIGER altamente motivados y competentes mediante la gestión del conocimiento, acciones de formación, bienestar y la provisión de bienes y servicios, para fortalecer  la capacidad técnica, ejecutora y comunicativa de la entidad. 
2. Generar y promover el conocimiento del riesgo y de los efectos del cambio climático mediante instrumentos y metodologias apropiadas y colaborativas para impulsar accionesde reducción, adaptación y dar soporte a las decisiones de desarrollo de la ciudad. 
3. Lograr la apropiación de la reducción del reisgo, la respuesta a emergencias y la adaptación al cambio climático por parte de los sectores público, privado y la comunidad, y ejecutar acciones para prevenir nuevas condiciones de riesgo, mitigar las existentes y contribuir al desarrollo sostenible de la ciudad. 
4. Promover la ayuda mutua y solidaria entre los habitantes de la ciudad por medio del intercambio de experiencias y buenas prácticas,  la educación, capacitación y comunicación, para reducir la vulnerabilidad de la población. 
5. Garantizar la efectiva respuesta a emergencias por medio de la coordinación de los ejecutores de los servicios de respuesta y de acciones de organización, capacitación, entrenamiento y equipamiento para salvaguardar la vida, los bienes y el ambiente, y reducir el sufrimiento de las personas y mantener la gobernabilidad. </t>
  </si>
  <si>
    <t xml:space="preserve">A nivel interno la gestión del riesgo debe estar alineada con la cultura, los procesos, la estructura y la plataforma estratégica de la entidad. El contexto interno es todo aquello dentro de la organización que pueda tener influencia en la consecución de los objetivos. Por su parte, en el contexto externo, la organización debe considerar elementos ajenos a su alcance que pueden potencializar o afectar el cumplimiento de sus objetivos. Con respecto al contexto externo se </t>
  </si>
  <si>
    <t xml:space="preserve">El  analsis DOFA, permite  conocer mejor las  caracteristicas  internas y  externas que impactan a la misión de la entidad. Teniendo en cuenta las  funciones, objetivos y factores identificados previamente, se presenta la siguiente DOFA   </t>
  </si>
  <si>
    <t xml:space="preserve">ANALISIS INTERNO Y ENTERNO </t>
  </si>
  <si>
    <t>Infraestructura de Operación y Logística - Centro Distrital logístico y  de Reserva</t>
  </si>
  <si>
    <t>Disponibilidad  y seguridad de la  Información, Desarrollo y Mantenimiento Tecnológico - Seguridad Digital</t>
  </si>
  <si>
    <t xml:space="preserve">Desconocimiento de los factores que generan cambio climático </t>
  </si>
  <si>
    <t>Una vez definidas las estratégias a partir del  resultado del DOFA y al definir las partes interesadas, se verifica la aplicación de estas en los planes de acción de la entidad. 
De igual manera esta información se utiliza como insumo fundamental para la definición de los riesgos y oportunidades organizacionales, teniendo en cuenta la planificación y caracterización de cada proceso, con el fin de  potenciar la eficacia y promover en la organización una actitud orientada a la mejora, de tal manera que se refuerce la mentalidad de prevención desde el SDGR-CC</t>
  </si>
  <si>
    <r>
      <t xml:space="preserve">Comunicación Externa
</t>
    </r>
    <r>
      <rPr>
        <sz val="12"/>
        <rFont val="Arial"/>
        <family val="2"/>
      </rPr>
      <t xml:space="preserve">Mecanismos utilizados para entrar en contacto con los usuarios o ciudadanos, canales establecidos para que el mismo se comunique con la entidad. 
</t>
    </r>
  </si>
  <si>
    <r>
      <rPr>
        <b/>
        <sz val="12"/>
        <rFont val="Arial"/>
        <family val="2"/>
      </rPr>
      <t>Factor Ambiental:</t>
    </r>
    <r>
      <rPr>
        <sz val="12"/>
        <rFont val="Arial"/>
        <family val="2"/>
      </rPr>
      <t xml:space="preserve">
Condiciones ambientales tales como: clima, calidad del aire, calidad del agua, uso del suelo, contaminación,  disponibilidad de recursos naturales, biodiversidad.</t>
    </r>
  </si>
  <si>
    <r>
      <rPr>
        <b/>
        <sz val="12"/>
        <rFont val="Arial"/>
        <family val="2"/>
      </rPr>
      <t xml:space="preserve">Factor Económico: 
</t>
    </r>
    <r>
      <rPr>
        <sz val="12"/>
        <rFont val="Arial"/>
        <family val="2"/>
      </rPr>
      <t>Disponibilidad de capital, liquidez, mercado financiero, desempleo, competencia.</t>
    </r>
  </si>
  <si>
    <r>
      <rPr>
        <b/>
        <sz val="12"/>
        <rFont val="Arial"/>
        <family val="2"/>
      </rPr>
      <t xml:space="preserve">Factor Social: 
</t>
    </r>
    <r>
      <rPr>
        <sz val="12"/>
        <rFont val="Arial"/>
        <family val="2"/>
      </rPr>
      <t>Demografía, responsabilidad social y orden público.</t>
    </r>
  </si>
  <si>
    <r>
      <rPr>
        <b/>
        <sz val="12"/>
        <rFont val="Arial"/>
        <family val="2"/>
      </rPr>
      <t>Factor Legal:</t>
    </r>
    <r>
      <rPr>
        <sz val="12"/>
        <rFont val="Arial"/>
        <family val="2"/>
      </rPr>
      <t xml:space="preserve">
Cambios en la legislación y en el marco regulatorio pertinente a la Entidad.</t>
    </r>
  </si>
  <si>
    <r>
      <rPr>
        <b/>
        <sz val="12"/>
        <rFont val="Arial"/>
        <family val="2"/>
      </rPr>
      <t xml:space="preserve">Factor Tecnológico: </t>
    </r>
    <r>
      <rPr>
        <sz val="12"/>
        <rFont val="Arial"/>
        <family val="2"/>
      </rPr>
      <t>Disponibilidad, acceso y vulnerabilidad de la Entidad y de sus servicios frente a las tecnologías sus cambios y sus tendencias.</t>
    </r>
  </si>
  <si>
    <r>
      <rPr>
        <b/>
        <sz val="12"/>
        <rFont val="Arial"/>
        <family val="2"/>
      </rPr>
      <t xml:space="preserve">Factor Político: 
</t>
    </r>
    <r>
      <rPr>
        <sz val="12"/>
        <rFont val="Arial"/>
        <family val="2"/>
      </rPr>
      <t>Cambios de gobierno, políticas públicas en el orden nacional, regional o local.</t>
    </r>
  </si>
  <si>
    <r>
      <t xml:space="preserve">Comunicación Interna: 
</t>
    </r>
    <r>
      <rPr>
        <sz val="12"/>
        <color rgb="FF000000"/>
        <rFont val="Arial"/>
        <family val="2"/>
      </rPr>
      <t xml:space="preserve">Canales utilizados y su efectividad, flujo de la información necesaria para el desarrollo de las operaciones 
</t>
    </r>
  </si>
  <si>
    <r>
      <t xml:space="preserve">Factor Talento Humano: 
</t>
    </r>
    <r>
      <rPr>
        <sz val="12"/>
        <color rgb="FF000000"/>
        <rFont val="Arial"/>
        <family val="2"/>
      </rPr>
      <t>Competencias del personal, disponibilidad del personal, seguridad y salud en el trabajo.</t>
    </r>
  </si>
  <si>
    <r>
      <rPr>
        <b/>
        <sz val="12"/>
        <rFont val="Arial"/>
        <family val="2"/>
      </rPr>
      <t xml:space="preserve">Factor Estratégico:
</t>
    </r>
    <r>
      <rPr>
        <sz val="12"/>
        <rFont val="Arial"/>
        <family val="2"/>
      </rPr>
      <t xml:space="preserve">Direccionamiento estratégico, planeación institucional, liderazgo, trabajo en equipo. 
</t>
    </r>
  </si>
  <si>
    <r>
      <rPr>
        <b/>
        <sz val="12"/>
        <rFont val="Arial"/>
        <family val="2"/>
      </rPr>
      <t xml:space="preserve">Factor Financiero: </t>
    </r>
    <r>
      <rPr>
        <sz val="12"/>
        <rFont val="Arial"/>
        <family val="2"/>
      </rPr>
      <t>Presupuesto de funcionamiento, recursos de inversión, infraestructura, capacidad instalada.</t>
    </r>
  </si>
  <si>
    <r>
      <rPr>
        <b/>
        <sz val="12"/>
        <rFont val="Arial"/>
        <family val="2"/>
      </rPr>
      <t>Factor Procesos</t>
    </r>
    <r>
      <rPr>
        <sz val="12"/>
        <rFont val="Arial"/>
        <family val="2"/>
      </rPr>
      <t>: Capacidad, diseño, ejecución, proveedores, entradas, salidas y conocimiento de los procesos establecidos por la entidad y que se desarrollan en el centro de formación.</t>
    </r>
  </si>
  <si>
    <r>
      <t xml:space="preserve">Factor Comunicación: 
</t>
    </r>
    <r>
      <rPr>
        <sz val="12"/>
        <rFont val="Arial"/>
        <family val="2"/>
      </rPr>
      <t>Canales usados y su efectividad, flujo de información necesaria para el desarrollo de las operaciones. Mecanismos utilizados para entrar en contacto con los clientes o partes interesadas.</t>
    </r>
  </si>
  <si>
    <r>
      <t xml:space="preserve">Factor Tecnología: 
</t>
    </r>
    <r>
      <rPr>
        <sz val="12"/>
        <rFont val="Arial"/>
        <family val="2"/>
      </rPr>
      <t>Integridad de datos, disponibilidad de datos y sistemas, desarrollo, producción, mantenimiento en sistemas de información.</t>
    </r>
  </si>
  <si>
    <r>
      <t xml:space="preserve">Diseño del proceso </t>
    </r>
    <r>
      <rPr>
        <sz val="12"/>
        <rFont val="Arial"/>
        <family val="2"/>
      </rPr>
      <t>Claridad en la descripción del alcance y objetivo del proceso</t>
    </r>
  </si>
  <si>
    <r>
      <t xml:space="preserve">Interacciones con otros procesos 
</t>
    </r>
    <r>
      <rPr>
        <sz val="12"/>
        <color rgb="FF000000"/>
        <rFont val="Arial"/>
        <family val="2"/>
      </rPr>
      <t>Relación precisa con otros procesos en cuanto a insumos, proveedores, productos, usuarios o clientes.</t>
    </r>
    <r>
      <rPr>
        <b/>
        <sz val="12"/>
        <color rgb="FF000000"/>
        <rFont val="Arial"/>
        <family val="2"/>
      </rPr>
      <t xml:space="preserve"> 
</t>
    </r>
  </si>
  <si>
    <r>
      <rPr>
        <b/>
        <sz val="12"/>
        <rFont val="Arial"/>
        <family val="2"/>
      </rPr>
      <t>Transversalidad</t>
    </r>
    <r>
      <rPr>
        <sz val="12"/>
        <rFont val="Arial"/>
        <family val="2"/>
      </rPr>
      <t xml:space="preserve">
Procesos que determinan lineamientos necesarios para el desarrollo de todos los procesos de la entidad. </t>
    </r>
  </si>
  <si>
    <r>
      <rPr>
        <b/>
        <sz val="12"/>
        <rFont val="Arial"/>
        <family val="2"/>
      </rPr>
      <t>Procedimientos asociados</t>
    </r>
    <r>
      <rPr>
        <sz val="12"/>
        <rFont val="Arial"/>
        <family val="2"/>
      </rPr>
      <t xml:space="preserve">
Pertinencia en los procedimientos que desarrollan los procesos
</t>
    </r>
  </si>
  <si>
    <r>
      <rPr>
        <b/>
        <sz val="12"/>
        <rFont val="Arial"/>
        <family val="2"/>
      </rPr>
      <t>Responsables del proceso</t>
    </r>
    <r>
      <rPr>
        <sz val="12"/>
        <rFont val="Arial"/>
        <family val="2"/>
      </rPr>
      <t xml:space="preserve">
Grado de autoridad y responsabilidad de los funcionarios frente al proceso 
</t>
    </r>
  </si>
  <si>
    <r>
      <rPr>
        <b/>
        <sz val="12"/>
        <rFont val="Arial"/>
        <family val="2"/>
      </rPr>
      <t xml:space="preserve">Comunicación entre los procesos </t>
    </r>
    <r>
      <rPr>
        <sz val="12"/>
        <rFont val="Arial"/>
        <family val="2"/>
      </rPr>
      <t xml:space="preserve">
Efectividad en los flujos de información determinados en la interacción de los procesos </t>
    </r>
    <r>
      <rPr>
        <b/>
        <sz val="12"/>
        <rFont val="Arial"/>
        <family val="2"/>
      </rPr>
      <t xml:space="preserve">
</t>
    </r>
  </si>
  <si>
    <r>
      <rPr>
        <b/>
        <sz val="12"/>
        <rFont val="Arial"/>
        <family val="2"/>
      </rPr>
      <t xml:space="preserve">Activos de seguridad digital del proceso </t>
    </r>
    <r>
      <rPr>
        <sz val="12"/>
        <rFont val="Arial"/>
        <family val="2"/>
      </rPr>
      <t xml:space="preserve">
Información, aplicaciones, hardware entre otros, que se deben proteger para garantizar el funcionamiento interno de cada proceso, como de cara al ciudadano</t>
    </r>
  </si>
  <si>
    <t>Gestión administrativa$O$11</t>
  </si>
  <si>
    <t>GESTION DE RIESGOS Y OPORTUNIDADES</t>
  </si>
  <si>
    <t>Gestión administrativa$U$11</t>
  </si>
  <si>
    <t xml:space="preserve">1.1 PROCESO </t>
  </si>
  <si>
    <t>De la lista desplegable, se escoje el proceso  que identifica el riesgo</t>
  </si>
  <si>
    <t xml:space="preserve">Redactar las causas o fuentes del riesgo (Basado en el análisis de contexto para la entidad o el proceso, que pueden afectar el logro de los objetivos). De la lista desplegable, escoger el factor del contexto que se adapte o relacione con el riesgo identificado. </t>
  </si>
  <si>
    <t xml:space="preserve">Se escoje de la lista a partir del título SEGURIDAD DIGITAL, los aspectos internos que influyen o causan el riesgo en seguridad digital </t>
  </si>
  <si>
    <t xml:space="preserve">Se escoje de la lista a partir del título SEGURIDAD DIGITAL, los aspectos externos que influyen o causan el riesgo en seguridad digital </t>
  </si>
  <si>
    <t>2.1 SEGURIDAD DIGITAL: AMENAZAS</t>
  </si>
  <si>
    <t xml:space="preserve">Esta columna no aplica para riesgos de proceso ni de corrupción </t>
  </si>
  <si>
    <t xml:space="preserve">De la lista desplegable, se selecciona la amenaza que se relaciona con el activo y genera el riesgo de seguridad digital </t>
  </si>
  <si>
    <t>Se describen las consecuencias que tendría para el proceso o la entidad, en caso que el riesgo se materialice: Describir la consecuencia en términos de pérdidas</t>
  </si>
  <si>
    <t xml:space="preserve">2.3 RIESGO U OPORTUNIDAD </t>
  </si>
  <si>
    <r>
      <t xml:space="preserve">Es necesario que en la descripción del riesgo concurran los componentes de su definición, así: 
</t>
    </r>
    <r>
      <rPr>
        <b/>
        <sz val="11"/>
        <color theme="1"/>
        <rFont val="Calibri"/>
        <family val="2"/>
        <scheme val="minor"/>
      </rPr>
      <t xml:space="preserve">Acción u omisión + uso del poder + desviación de la gestión de lo público + el beneficio privado. </t>
    </r>
    <r>
      <rPr>
        <sz val="11"/>
        <color theme="1"/>
        <rFont val="Calibri"/>
        <family val="2"/>
        <scheme val="minor"/>
      </rPr>
      <t xml:space="preserve">
Si no se cumplen estos parámetros no  se tipifica como riesgo de corrupción </t>
    </r>
  </si>
  <si>
    <t>Existirían tres (3) tipos de riesgos: Pérdida de confidencialidad, pérdida de la integridad y pérdida de la disponibilidad de los activos. Para cada tipo de riesgo se podrán seleccionar las amenazas y las vulnerabilidades que puedan causar que dicho riesgo se materialice.</t>
  </si>
  <si>
    <t>Se escoge de la lista desplegable, el tipo de riesgo identificado: 
- Riesgo de proceso, de corrupción, de seguridad digital o en caso contrario, si se trata de una oportunidad</t>
  </si>
  <si>
    <t xml:space="preserve">2.5. SUBTIPO </t>
  </si>
  <si>
    <r>
      <t xml:space="preserve">De acuerdo a la guía para la Guía de Administración de los Riesgos de Gestión, Corrupción y Seguridad Digital y el Diseño de Controles en Entidades Públicas, existen varios subtipos de riesgos, se debe escoger de la lista, el subtipo que se relacione con el riesgo: 
</t>
    </r>
    <r>
      <rPr>
        <b/>
        <sz val="11"/>
        <color theme="1"/>
        <rFont val="Calibri"/>
        <family val="2"/>
        <scheme val="minor"/>
      </rPr>
      <t>Riesgos estratégicos:</t>
    </r>
    <r>
      <rPr>
        <sz val="11"/>
        <color theme="1"/>
        <rFont val="Calibri"/>
        <family val="2"/>
        <scheme val="minor"/>
      </rPr>
      <t xml:space="preserve"> posibilidad de ocurrencia de eventos que afecten los objetivos estratégicos de la organización pública y por tanto impactan toda la entidad.
</t>
    </r>
    <r>
      <rPr>
        <b/>
        <sz val="11"/>
        <color theme="1"/>
        <rFont val="Calibri"/>
        <family val="2"/>
        <scheme val="minor"/>
      </rPr>
      <t>Riesgos gerenciales:</t>
    </r>
    <r>
      <rPr>
        <sz val="11"/>
        <color theme="1"/>
        <rFont val="Calibri"/>
        <family val="2"/>
        <scheme val="minor"/>
      </rPr>
      <t xml:space="preserve"> posibilidad de ocurrencia de eventos que afecten los procesos gerenciales y/o la alta dirección.
</t>
    </r>
    <r>
      <rPr>
        <b/>
        <sz val="11"/>
        <color theme="1"/>
        <rFont val="Calibri"/>
        <family val="2"/>
        <scheme val="minor"/>
      </rPr>
      <t>Riesgos operativos:</t>
    </r>
    <r>
      <rPr>
        <sz val="11"/>
        <color theme="1"/>
        <rFont val="Calibri"/>
        <family val="2"/>
        <scheme val="minor"/>
      </rPr>
      <t xml:space="preserve"> posibilidad de ocurrencia de eventos que afecten los procesos misionales de la entidad.
</t>
    </r>
    <r>
      <rPr>
        <b/>
        <sz val="11"/>
        <color theme="1"/>
        <rFont val="Calibri"/>
        <family val="2"/>
        <scheme val="minor"/>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
</t>
    </r>
    <r>
      <rPr>
        <b/>
        <sz val="11"/>
        <color theme="1"/>
        <rFont val="Calibri"/>
        <family val="2"/>
        <scheme val="minor"/>
      </rPr>
      <t>Riesgos tecnológicos:</t>
    </r>
    <r>
      <rPr>
        <sz val="11"/>
        <color theme="1"/>
        <rFont val="Calibri"/>
        <family val="2"/>
        <scheme val="minor"/>
      </rPr>
      <t xml:space="preserve"> posibilidad de ocurrencia de eventos que afecten la totalidad o parte de la infraestructura tecnológica (hardware, software, redes, etc.) de una entidad.
</t>
    </r>
    <r>
      <rPr>
        <b/>
        <sz val="11"/>
        <color theme="1"/>
        <rFont val="Calibri"/>
        <family val="2"/>
        <scheme val="minor"/>
      </rPr>
      <t>Riesgos de cumplimiento:</t>
    </r>
    <r>
      <rPr>
        <sz val="11"/>
        <color theme="1"/>
        <rFont val="Calibri"/>
        <family val="2"/>
        <scheme val="minor"/>
      </rPr>
      <t xml:space="preserve"> posibilidad de ocurrencia de eventos que afecten la situación jurídica o contractual de la organización debido a su incumplimiento o desacato a la normatividad legal y las obligaciones contractuales.
</t>
    </r>
    <r>
      <rPr>
        <b/>
        <sz val="11"/>
        <color theme="1"/>
        <rFont val="Calibri"/>
        <family val="2"/>
        <scheme val="minor"/>
      </rPr>
      <t>Riesgo de imagen o reputacional:</t>
    </r>
    <r>
      <rPr>
        <sz val="11"/>
        <color theme="1"/>
        <rFont val="Calibri"/>
        <family val="2"/>
        <scheme val="minor"/>
      </rPr>
      <t xml:space="preserve"> posibilidad de ocurrencia de un evento que afecte la imagen, buen nombre o reputación de una organización, ante sus clientes y partes interesadas.
</t>
    </r>
    <r>
      <rPr>
        <b/>
        <sz val="11"/>
        <color theme="1"/>
        <rFont val="Calibri"/>
        <family val="2"/>
        <scheme val="minor"/>
      </rPr>
      <t>Riesgos de corrupción:</t>
    </r>
    <r>
      <rPr>
        <sz val="11"/>
        <color theme="1"/>
        <rFont val="Calibri"/>
        <family val="2"/>
        <scheme val="minor"/>
      </rPr>
      <t xml:space="preserve"> Posibilidad de que por acción u omisión, se use el poder para desviar la gestión de lo público hacia un beneficio privado
</t>
    </r>
    <r>
      <rPr>
        <b/>
        <sz val="11"/>
        <color theme="1"/>
        <rFont val="Calibri"/>
        <family val="2"/>
        <scheme val="minor"/>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
</t>
    </r>
    <r>
      <rPr>
        <b/>
        <sz val="11"/>
        <color theme="1"/>
        <rFont val="Calibri"/>
        <family val="2"/>
        <scheme val="minor"/>
      </rPr>
      <t>Riesgo Ambientales</t>
    </r>
    <r>
      <rPr>
        <sz val="11"/>
        <color theme="1"/>
        <rFont val="Calibri"/>
        <family val="2"/>
        <scheme val="minor"/>
      </rPr>
      <t xml:space="preserve">: Posibilidad de ocurrencia de eventos que afecten el medio ambiente.  </t>
    </r>
  </si>
  <si>
    <t>3. VALORACION DE RIESGOS</t>
  </si>
  <si>
    <t xml:space="preserve">3.2 IMPACTO </t>
  </si>
  <si>
    <t xml:space="preserve">         </t>
  </si>
  <si>
    <t xml:space="preserve">Es el  dato cualitativo resultante de la multiplicación de la probabilidad e impacto. El formato arroja automáticamente el resultado al momento que se escoje el valor de la probabilidad y se valida el impacto </t>
  </si>
  <si>
    <t>4.1 DESCRIPCIÓN CONTROL 1
4.4 DESCRIPCIÓN CONTROL 2
4.7 DESCRIPCIÓN CONTROL 3</t>
  </si>
  <si>
    <t>Describa el control de manera específica que se identifica para evitar la materialización del riesgo. 
Para cada causa debe existir un control. 
• Las causas se deben trabajar de manera separada (no se deben combinar en una misma columna o renglón). 
• Un control puede ser tan eficiente que ayude a mitigar varias causas, en estos casos se repite el control, asociado de manera independiente a la causa especifica de varios riesgos</t>
  </si>
  <si>
    <t>4.2 TIPO DE CONTROL 1
4.5 TIPO DE CONTROL 2
4.8 TIPO DE CONTROL 3</t>
  </si>
  <si>
    <t>PREVENTIVO: Controles que están diseñados para evitar un evento no deseado, en el momento que se produce. Este tipo de controles intentan evitar la ocurrencia de los riesgos que puedan afectar el cumplimiento de los objetivos 
DETECTIVO:  Controles que están diseñados para identificar un evento o resultado no previsto después que se haya producido. Busca detectar la situación no deseada para que se corrija y se tomen  las acciones correspondientes</t>
  </si>
  <si>
    <t>4.3 VALORACIÓN DE CONTROLES 1
4.6 VALORACIÓN DE CONTROLES 2
4.9 VALORACIÓN DE CONTROLES 3</t>
  </si>
  <si>
    <t>4.10  VALORACIÓN DE CONTROLES</t>
  </si>
  <si>
    <t xml:space="preserve">Comunicación Interna: 
Canales utilizados y su efectividad, flujo de la información necesaria para el desarrollo de las operaciones 
</t>
  </si>
  <si>
    <t xml:space="preserve">Comunicación Externa
Mecanismos utilizados para entrar en contacto con los usuarios o ciudadanos, canales establecidos para que el mismo se comunique con la entidad. </t>
  </si>
  <si>
    <t xml:space="preserve">Daño físico: Agua o Fuego </t>
  </si>
  <si>
    <t xml:space="preserve">Factor Ambiental
Emisiones y residuos, energía, catástrofes naturales, desarrollo sostenible. </t>
  </si>
  <si>
    <t>Eventos naturales: Fenómenos climáticos</t>
  </si>
  <si>
    <t>Factor Económico
Disponibilidad de capital, liquidez, mercado financiero, desempleo, competencia</t>
  </si>
  <si>
    <t>Eventos naturales: Fenómenos sísmicos</t>
  </si>
  <si>
    <t>Factor Social
Demografía, responsabilidad social y orden público</t>
  </si>
  <si>
    <t>Pérdidas de los servicios esenciales: Fallas en el sistema de suministro de agua</t>
  </si>
  <si>
    <t>Factor Legal
Cambios en la legislación y en el marco regulatorio pertinente a la Entidad, se incluye aquellos requisitos que se adquiere al suscribir contratos con proveedores</t>
  </si>
  <si>
    <t>Perturbación debida a la radiación: Radiación electromagnética</t>
  </si>
  <si>
    <t>Factor Político
Cambios de gobierno, políticas públicas en el orden nacional, regional o local</t>
  </si>
  <si>
    <t>Compromiso de la información: Interceptación de servicios de señales de interferencia comprometida</t>
  </si>
  <si>
    <r>
      <rPr>
        <b/>
        <i/>
        <u/>
        <sz val="11"/>
        <color theme="1"/>
        <rFont val="Calibri"/>
        <family val="2"/>
        <scheme val="minor"/>
      </rPr>
      <t>SEGURIDAD DIGITAL</t>
    </r>
    <r>
      <rPr>
        <sz val="11"/>
        <color theme="1"/>
        <rFont val="Calibri"/>
        <family val="2"/>
        <scheme val="minor"/>
      </rPr>
      <t xml:space="preserve">
Factor Tecnológico
Avances en tecnología, acceso a sistemas de información externos, gobierno en línea </t>
    </r>
  </si>
  <si>
    <t>Compromiso de la información: Espionaje remoto</t>
  </si>
  <si>
    <t>Red eléctrica inestable</t>
  </si>
  <si>
    <t>Fallas técnicas: Fallas del equipo</t>
  </si>
  <si>
    <t>Fallas técnicas: Mal funcionamiento del equipo</t>
  </si>
  <si>
    <t>Fallas técnicas: Saturación del sistema de información</t>
  </si>
  <si>
    <t>Mantenimiento insuficiente</t>
  </si>
  <si>
    <t>Fallas técnicas: Mal funcionamiento del software</t>
  </si>
  <si>
    <t>Ausencia de esquemas de reemplazo periódico</t>
  </si>
  <si>
    <t>Fallas técnicas: Incumplimiento en el mantenimiento del sistema de información</t>
  </si>
  <si>
    <t>Sensibilidad a la radiación electromagnética</t>
  </si>
  <si>
    <t>Acciones no autorizadas: Uso no autorizado del equipo</t>
  </si>
  <si>
    <t>Susceptibilidad a las variaciones de temperatura (o al polvo y suciedad)</t>
  </si>
  <si>
    <t>Acciones no autorizadas: Copia fraudulenta del software</t>
  </si>
  <si>
    <t>Almacenamiento sin protección</t>
  </si>
  <si>
    <t>Compromiso de las funciones: Error en el uso o abuso de derechos</t>
  </si>
  <si>
    <t>Ausencia o insuficiencia de pruebas de software</t>
  </si>
  <si>
    <t>Compromiso de las funciones: Falsificación de derechos</t>
  </si>
  <si>
    <t>Ausencia de registros de auditoría</t>
  </si>
  <si>
    <t>Terrorismo: Ataques contra el sistema DDoS. Penetración en el sistema</t>
  </si>
  <si>
    <t>Asignación errada de los derechos de acceso</t>
  </si>
  <si>
    <t>Crimen por computador
Acto fraudulento</t>
  </si>
  <si>
    <t>Ausencia de documentación</t>
  </si>
  <si>
    <t>N/A</t>
  </si>
  <si>
    <t>Ausencia de mecanismos de identificación y autenticación de usuarios</t>
  </si>
  <si>
    <t>Contraseñas sin protección</t>
  </si>
  <si>
    <t>Software nuevo o inmaduro</t>
  </si>
  <si>
    <t>Líneas de comunicación sin protección</t>
  </si>
  <si>
    <t>Tráfico sensible sin protección</t>
  </si>
  <si>
    <t>Ausencia de procedimiento de registro/retiro de usuarios</t>
  </si>
  <si>
    <t>Ausencia de control de los activos que se encuentran fuera de las instalaciones</t>
  </si>
  <si>
    <t>Ausencia de procedimientos y/o de políticas en general (esto aplica para muchas actividades que la entidad no tenga documentadas y formalizadas como uso aceptable de activos, control de cambios, valoración de riesgos, escritorio y pantalla limpia entre otros)</t>
  </si>
  <si>
    <t>Ausencia de mecanismos de monitoreo para brechas en la seguridad</t>
  </si>
  <si>
    <t>Ausencia de acuerdos de nivel de servicio (ANS o SLA)</t>
  </si>
  <si>
    <t xml:space="preserve">Muestra automáticamente el promedio del resultado de los controles definidos </t>
  </si>
  <si>
    <t xml:space="preserve">4.12 MEDIDA DE MITIGACION </t>
  </si>
  <si>
    <t xml:space="preserve">En esta casilla se define si el control disminuye la probabilidad de que se materialice el riesgo o si disminuye el impacto al momento de materializarse el riesgo. 
La mayoría de los controles que se diseñan son para disminuir la probabilidad de que ocurra una causa o evento que pueda llevar a la materialización del riesgo y muy pocos son dirigidos al impacto, si no existieran controles para disminuir la probabilidad del riesgo, el impacto de un riesgo por el número de eventos que se llegarían a materializar seria mayor. </t>
  </si>
  <si>
    <t>5.1 ZONA DE RIESGO U OPORTUNIDAD</t>
  </si>
  <si>
    <t xml:space="preserve">Automaticamente se establece  la zona de riesgo residual, en la cual se el riesgo tiene a bajar de nivel de acuerdo a la efectividad de los controles.  Es probable que el riesgo suceda y tiene un impacto en caso de materializarse mayor para la entidad, si existen controles bien diseñados, que siempre se ejecutan, estos controles disminuyen de manera directa la probabilidad. </t>
  </si>
  <si>
    <t>El líder o responsable de cada proceso debe realizar un seguimiento trimestral a los riesgos identificados</t>
  </si>
  <si>
    <t>Riesgos residuales  valorados como BAJOS: No será necesario la formulación de planes de acción o de mitigación.  Riesgos valorados como EXTREMO,  ALTO y MODERADO : se deben formular planes de acción o mitigación para el tratamiento del riesgo</t>
  </si>
  <si>
    <t>Definir la fecha de inicio de la acción, la matriz no toma fechas anteriores  a la fecha de diligenciamiento, por lo cual si la acción se está desarrollando previo se digita la fecha de diligenciamiento de la matriz</t>
  </si>
  <si>
    <t xml:space="preserve">6.3 FECHA DE TERMINACION </t>
  </si>
  <si>
    <t>Definir el proceso o procesos responsables de la implementación de las acciones complementarias para la administración del riesgo</t>
  </si>
  <si>
    <t>6.5 INDICADORES RELACIONADOS</t>
  </si>
  <si>
    <t xml:space="preserve">Definir la fecha de finalización de la acción del control, en caso que sea una acción que no tenga finalización se escribe 2019, ya que mínimo 4  veces al año se debe hacer revisión de la matriz </t>
  </si>
  <si>
    <t xml:space="preserve">La oficina de control interno realizará seguimiento por proceso de manera cuatrimestral </t>
  </si>
  <si>
    <t xml:space="preserve">Se debera definir indicadores de eficacia y efectividad por cada riesgo. Estos indicadores ideal que sean  los mismos que el proceso lleva para medir su gestión para no generar indicadores adicionales </t>
  </si>
  <si>
    <t>Estado de la acción Riesgo activo o inactivo ( Se vuelve inactivo cuando los controles han eliminado el riesgo) o el proceso ha definido acciones que ya no genera el riesgo</t>
  </si>
  <si>
    <t xml:space="preserve">DEFINICION DEL CONTEXTO INTERNO Y EXTERNO DE LA  ENTIDAD 
PLATAFORMA ESTRATEGICA </t>
  </si>
  <si>
    <t>Divulgación del Conocimiento en busqueda que aporte en la construcción de una cultura que promueva la adopción de comportamientos seguros para el mejoramiento de la calidad de vida de los ciudadanos ante los diferentes escenarios de riesgo.</t>
  </si>
  <si>
    <t>Evitar el Riesgo: Se abandonan las actividades que dan lugar al riesgo, decidiendo no iniciar o no continuar con la actividad que causa el riesgo
Reducir el riesgo: Se adoptan medidas para reducir la probabilidad o el impacto del riesgo, o ambos; por lo general conlleva a la implementación de controles. 
Compartir el riesgo: Se reduce la probabilidad o el impacto del riesgo, transfiriendo o compartiendo una parte del riesgo. Los riesgos de corrupción, se pueden compartir pero no se puede transferir su responsabilidad.
Aceptar el riesgo: No se adopta ninguna medida que afecte la probabilidad o el impacto del riesgo. (Ningún riesgo de corrupción podrá ser aceptado)</t>
  </si>
  <si>
    <t>Factor Talento Humano
Competencias del personal, disponibilidad del personal</t>
  </si>
  <si>
    <t>Factor Estratégico
Direccionamiento estratégico, planeación institucional, liderazgo, trabajo en equipo.</t>
  </si>
  <si>
    <t>Factor Financiero 
Presupuesto de funcionamiento, recursos de inversión, infraestructura, capacidad instalada</t>
  </si>
  <si>
    <t>Factor Procesos 
Capacidad, diseño, ejecución, proveedores, entradas, salidas y conocimiento de los procesos establecidos por la entidad y que se desarrollan en el centro de formación</t>
  </si>
  <si>
    <t>Factor Comunicación 
Canales usados y su efectividad, flujo de información necesaria para el desarrollo de las operaciones. Mecanismos utilizados para entrar en contacto con los clientes o partes interesadas.</t>
  </si>
  <si>
    <t xml:space="preserve">Procedimientos asociados a procesos
Pertinencia en los procedimientos que desarrollan los procesos. </t>
  </si>
  <si>
    <t xml:space="preserve">Responsables del proceso
Grado de autoridad y responsabilidad de los funcionarios frente al proceso </t>
  </si>
  <si>
    <t>Comunicación entre los procesos 
Efectividad en los flujos de información determinados en la interacción de los procesos</t>
  </si>
  <si>
    <r>
      <rPr>
        <b/>
        <i/>
        <u/>
        <sz val="11"/>
        <color theme="1"/>
        <rFont val="Calibri"/>
        <family val="2"/>
        <scheme val="minor"/>
      </rPr>
      <t>SEGURIDAD DIGITAL</t>
    </r>
    <r>
      <rPr>
        <b/>
        <sz val="11"/>
        <color theme="1"/>
        <rFont val="Calibri"/>
        <family val="2"/>
        <scheme val="minor"/>
      </rPr>
      <t xml:space="preserve">
Factor Tecnología </t>
    </r>
    <r>
      <rPr>
        <sz val="11"/>
        <color theme="1"/>
        <rFont val="Calibri"/>
        <family val="2"/>
        <scheme val="minor"/>
      </rPr>
      <t xml:space="preserve">
Integridad de datos, disponibilidad de datos y sistemas, desarrollo, producción, mantenimiento de sistemas de información</t>
    </r>
  </si>
  <si>
    <t>ANÁLISIS Y EVALUACIÓN DE LOS CONTROLES PARA LA MITIGACIÓN DE LOS RIESGOS</t>
  </si>
  <si>
    <t>DISEÑO</t>
  </si>
  <si>
    <t>CRITERIO DE EVALUACIÓN</t>
  </si>
  <si>
    <t>ASPECTO A EVALUAR EN EL DISEÑO DEL CONTROL</t>
  </si>
  <si>
    <t>OPCIONES DE RESPUESTA</t>
  </si>
  <si>
    <t>PESO EN LA EVALUACION DEL DISEÑO DEL CONTROL</t>
  </si>
  <si>
    <t>C1</t>
  </si>
  <si>
    <t>C2</t>
  </si>
  <si>
    <t>C3</t>
  </si>
  <si>
    <t>C4</t>
  </si>
  <si>
    <t>C5</t>
  </si>
  <si>
    <t>C6</t>
  </si>
  <si>
    <t>C7</t>
  </si>
  <si>
    <t>C8</t>
  </si>
  <si>
    <t>C9</t>
  </si>
  <si>
    <t>C10</t>
  </si>
  <si>
    <t>1. Responsable</t>
  </si>
  <si>
    <t>¿Existe un responsable asignado a la ejecución del control?</t>
  </si>
  <si>
    <t>Asignado</t>
  </si>
  <si>
    <t>No Asignado</t>
  </si>
  <si>
    <t>¿El responsable tiene la autoridad y adecuada segregación de funciones en la ejecución del control?</t>
  </si>
  <si>
    <t>Adecuado</t>
  </si>
  <si>
    <t xml:space="preserve"> Inadecuado</t>
  </si>
  <si>
    <t>2. Periodicidad</t>
  </si>
  <si>
    <t>¿ La oportunidad en que se ejecuta el control ayuda a prevenir la mitigación del riesgo o a detectar la materialización del riesgo de manera oportuna?</t>
  </si>
  <si>
    <t>Oportuna</t>
  </si>
  <si>
    <t xml:space="preserve"> Inoportuna</t>
  </si>
  <si>
    <t>3. Propósito</t>
  </si>
  <si>
    <t>¿Las actividades que se desarrollan en el control realmente buscan por si sola prevenir o detectar las causas que pueden dar origen al riesgo, ejemplo Verificar, Validar Cotejar, Comparar, Revisar, etc.?</t>
  </si>
  <si>
    <t>Prevenir</t>
  </si>
  <si>
    <t>Detectar</t>
  </si>
  <si>
    <t>No es un Control</t>
  </si>
  <si>
    <t>4. Como se realiza la
actividad de control</t>
  </si>
  <si>
    <t>¿La fuente de información que se utiliza en el desarrollo del control es información confiable que permita mitigar el riesgo?</t>
  </si>
  <si>
    <t>Confiable</t>
  </si>
  <si>
    <t>No Confiable</t>
  </si>
  <si>
    <t>5. Que pasa con las
observaciones o
desviaciones</t>
  </si>
  <si>
    <t>¿Las observaciones, desviaciones o diferencias identificadas como resultados de la ejecución del control son investigadas y resueltas de manera oportuna?</t>
  </si>
  <si>
    <t>Se investigan y resuelven
oportunamente</t>
  </si>
  <si>
    <t>No se investigan y resuelven
oportunamente</t>
  </si>
  <si>
    <t>6. Evidencia de la
Ejecución del Control</t>
  </si>
  <si>
    <t>¿Se deja evidencia o rastro de la ejecución del control, que permita a cualquier tercero con la evidencia, llegar a la misma conclusión?</t>
  </si>
  <si>
    <t>Completa</t>
  </si>
  <si>
    <t>Incompleta</t>
  </si>
  <si>
    <t>No existe</t>
  </si>
  <si>
    <t>Resultados de la Evaluación del DISEÑO del control</t>
  </si>
  <si>
    <t>Rango de Calificación del DISEÑO</t>
  </si>
  <si>
    <t>Resultado - Peso en la evaluación del
DISEÑO del Control</t>
  </si>
  <si>
    <t>FUERTE</t>
  </si>
  <si>
    <t>Calificación entre 96 y 100</t>
  </si>
  <si>
    <t>MODERADO</t>
  </si>
  <si>
    <t>Calificación entre 86 y 95</t>
  </si>
  <si>
    <t>DEBIL</t>
  </si>
  <si>
    <t>Calificación entre 0 y 85</t>
  </si>
  <si>
    <t>EJECUCIÓN</t>
  </si>
  <si>
    <t>Resultados de la Evaluación de la EJECUCIÓN del control</t>
  </si>
  <si>
    <t>Rango de Calificación de LA EJECUCIÓN</t>
  </si>
  <si>
    <t>Resultado - Peso en la evaluación de LA EJECUCIÓN del Control</t>
  </si>
  <si>
    <t xml:space="preserve">FUERTE </t>
  </si>
  <si>
    <t>El control se ejecuta de manera consistente por parte del responsable.</t>
  </si>
  <si>
    <t>El control se ejecuta algunas veces por parte del responsable.</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</si>
  <si>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</si>
  <si>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</si>
  <si>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</si>
  <si>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</si>
  <si>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</si>
  <si>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</si>
  <si>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</si>
  <si>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</si>
  <si>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</si>
  <si>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</si>
  <si>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</si>
  <si>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</si>
  <si>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</si>
  <si>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</si>
  <si>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SI</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</si>
  <si>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</si>
  <si>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</si>
  <si>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</si>
  <si>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</si>
  <si>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</si>
  <si>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</si>
  <si>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</si>
  <si>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</si>
  <si>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</si>
  <si>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</si>
  <si>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</si>
  <si>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</si>
  <si>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</si>
  <si>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</si>
  <si>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</si>
  <si>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</si>
  <si>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</si>
  <si>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</si>
  <si>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SOLIDEZ DEL CONJUNTO DE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</si>
  <si>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</si>
  <si>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</si>
  <si>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</si>
  <si>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</si>
  <si>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</si>
  <si>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</si>
  <si>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</si>
  <si>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</si>
  <si>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</si>
  <si>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</si>
  <si>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</si>
  <si>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Solidez del Conjunto de Controles</t>
  </si>
  <si>
    <t>NOMBRE DEL CONTROL</t>
  </si>
  <si>
    <t>TIPO DE CONTROL</t>
  </si>
  <si>
    <t>SOLIDEZ INDIVIDUAL DEL CONTROL</t>
  </si>
  <si>
    <t>pr</t>
  </si>
  <si>
    <t>EJECUCION</t>
  </si>
  <si>
    <t>CORRUPCIÓN</t>
  </si>
  <si>
    <t>Resultado del mapa de riesgo residual</t>
  </si>
  <si>
    <t xml:space="preserve">RIESGO </t>
  </si>
  <si>
    <t>RIESGO INHERENTE</t>
  </si>
  <si>
    <t>RIESGO RESIDUAL</t>
  </si>
  <si>
    <t>MAPA DE CALOR (RIESGO INHERENTE) - Sin controles</t>
  </si>
  <si>
    <t>GESTIÓN</t>
  </si>
  <si>
    <t>ALTO</t>
  </si>
  <si>
    <t>PROBABILIDAD DE OCURRENCIA</t>
  </si>
  <si>
    <t>Mayor</t>
  </si>
  <si>
    <t>Catastrófico</t>
  </si>
  <si>
    <t>Casi Seguro</t>
  </si>
  <si>
    <t>E</t>
  </si>
  <si>
    <t>Probable</t>
  </si>
  <si>
    <t>M</t>
  </si>
  <si>
    <t>Posible</t>
  </si>
  <si>
    <t>Improbable</t>
  </si>
  <si>
    <t>Raro</t>
  </si>
  <si>
    <t>CORRUPCION</t>
  </si>
  <si>
    <t>Valoración 
Diseño</t>
  </si>
  <si>
    <t>Valoración
Ejecución</t>
  </si>
  <si>
    <t>Solidez de los controles</t>
  </si>
  <si>
    <t>Valoración DISEÑO Control 1</t>
  </si>
  <si>
    <t>Valoración EJECUCION Control 1</t>
  </si>
  <si>
    <t>Valoración DISEÑO 
Control 2</t>
  </si>
  <si>
    <t>Valoración DISEÑO 
Control 3</t>
  </si>
  <si>
    <t>Valoración EJECUCION
 Control 3</t>
  </si>
  <si>
    <t>Valoración SOLIDEZ 
Control 3</t>
  </si>
  <si>
    <t>Valoración SOLIDEZ
 Control 2</t>
  </si>
  <si>
    <t>Valoración EJECUCION
 Control 2</t>
  </si>
  <si>
    <t>Valoración SOLIDEZ
 Control 1</t>
  </si>
  <si>
    <t>Gestión administrativa$J$11</t>
  </si>
  <si>
    <t>20</t>
  </si>
  <si>
    <t>JUSTIFICACION 1</t>
  </si>
  <si>
    <t>JUSTIFICACION 2</t>
  </si>
  <si>
    <t>JUSTIFICACION 3</t>
  </si>
  <si>
    <t>JUSTIFICACION 4</t>
  </si>
  <si>
    <t>JUSTIFICACION 5</t>
  </si>
  <si>
    <t>JUSTIFICACION 6</t>
  </si>
  <si>
    <t>JUSTIFICACION 7</t>
  </si>
  <si>
    <t>ssss</t>
  </si>
  <si>
    <t>x</t>
  </si>
  <si>
    <t xml:space="preserve">Prevenir </t>
  </si>
  <si>
    <t>SOLIDEZ</t>
  </si>
  <si>
    <t>Sel EJECUCION</t>
  </si>
  <si>
    <t>Inadecuado</t>
  </si>
  <si>
    <t>Inoportuna</t>
  </si>
  <si>
    <t>No es un control</t>
  </si>
  <si>
    <t>Debil</t>
  </si>
  <si>
    <t>El control se ejecuta de manera consistente por parte del responsable</t>
  </si>
  <si>
    <t>a</t>
  </si>
  <si>
    <t>b</t>
  </si>
  <si>
    <t>q</t>
  </si>
  <si>
    <t>z</t>
  </si>
  <si>
    <t>c</t>
  </si>
  <si>
    <t>v</t>
  </si>
  <si>
    <t>xxxx</t>
  </si>
  <si>
    <t>ds</t>
  </si>
  <si>
    <t>El control se ejecuta algunas veces por parte del responsable</t>
  </si>
  <si>
    <t>ccc</t>
  </si>
  <si>
    <t>sd</t>
  </si>
  <si>
    <t>Gestión administrativa$AA$11</t>
  </si>
  <si>
    <t>d</t>
  </si>
  <si>
    <t>sc</t>
  </si>
  <si>
    <t>cx</t>
  </si>
  <si>
    <t>xc</t>
  </si>
  <si>
    <t>zz</t>
  </si>
  <si>
    <t>zzzz</t>
  </si>
  <si>
    <t>zzx</t>
  </si>
  <si>
    <t>xx</t>
  </si>
  <si>
    <t>cc</t>
  </si>
  <si>
    <r>
      <t xml:space="preserve">Se entiende  como la posibilidad de ocurrencia del riesgo, ésta puede ser medida con criterios de Frecuencia o Factibilidad.  Se escoge de la lista desplegable el valor de la probabilidad, teniendo en cuenta estos factores: 
</t>
    </r>
    <r>
      <rPr>
        <b/>
        <sz val="11"/>
        <color theme="1"/>
        <rFont val="Calibri"/>
        <family val="2"/>
        <scheme val="minor"/>
      </rPr>
      <t/>
    </r>
  </si>
  <si>
    <t>VALORACION DISEÑO 1
VALORACION DISEÑO 2
VALORACION DISEÑO 3</t>
  </si>
  <si>
    <t>VALORACION EJECUCIÓN 1
VALORACION EJECUCIÓN 2
VALORACION EJECUCIÓN 3</t>
  </si>
  <si>
    <t>VALORACION SOLIDEZ 1
VALORACION SOLIDEZ 2
VALORACION SOLIDEZ 3</t>
  </si>
  <si>
    <t xml:space="preserve">VALORACION DISEÑO </t>
  </si>
  <si>
    <t xml:space="preserve">VALORACION EJECUCION </t>
  </si>
  <si>
    <t>5.3 ZONA DE RIESGO U OPORTUNIDAD</t>
  </si>
  <si>
    <t xml:space="preserve">Factor Talento Humano
Ética y comportamientos </t>
  </si>
  <si>
    <t>Inclusión de objetos de gasto que buscan satisfacer intereses particulares en los proyectos de inversión</t>
  </si>
  <si>
    <t>Direccionamiento Estratégico $J$10</t>
  </si>
  <si>
    <t>Verdadero</t>
  </si>
  <si>
    <t>Falso</t>
  </si>
  <si>
    <t>10</t>
  </si>
  <si>
    <t>Direccionamiento Estratégico $O$10</t>
  </si>
  <si>
    <t xml:space="preserve">No pasa un ajuste a la ficha si no se encuentra autorizado por la subdirección </t>
  </si>
  <si>
    <t>Se firma las autorizaciones</t>
  </si>
  <si>
    <t>Garantizar la gestión del conocimiento, actualizando el procedimiento de proyectos de inversión, que incluya detalles de operación para que sea verificable</t>
  </si>
  <si>
    <t xml:space="preserve">Oficina Asesora de Planeación </t>
  </si>
  <si>
    <t xml:space="preserve">Procedimento ajustado entregado </t>
  </si>
  <si>
    <t>Una vez se encuentre en la columna de valoración, se activará una ventana, la cual contiene las preguntas con las cuales se medirá la efectividad del control, por lo cual se debe responder cada una de las preguntas y  en la casilla  de la derecha se deberá escribir la justificación de cada respuesta  y al finalizar dar click en guardar
El resultado de cada variable de diseño, a excepción de la evidencia, va a afectar la calificación del diseño del control, ya que deben cumplirse toda las variables, para que un control se evalué como bien diseñado.
Sí el resultado de las calificaciones del control o el promedio en el diseño de los controles, está por debajo de 96 %, se debe establecer un plan de acción que permita tener un control o controles bien diseñados</t>
  </si>
  <si>
    <t xml:space="preserve">Esta casilla automaticamente genera el resultado, una vez se diligencie la justificación a la pregunta que se encuentra en la ventana emergente, que se genera al valorar el control </t>
  </si>
  <si>
    <t>En caso que la ejecución del conjunto de  controles  se orienten a mitigar la probabilidad o el impacto, se selecciona de la lista desplegable</t>
  </si>
  <si>
    <t>En caso que el diseño del conjunto de  controles  se orienten a mitigar la probabilidad o el impacto, se selecciona de la lista desplegable</t>
  </si>
  <si>
    <t xml:space="preserve">
Para la redacción del riesgo tenga en cuenta: 
1. El objetivo del proceso
2. Procedimientos asociados
3. Evitar iniciar con palabras negativas como: “No…” “Que no…”, o con palabras que denoten un factor de riesgo (causa) tales como: “ausencia de”, “falta de”, “poco(a)”, “escaso(a)”. 
4. Describir el riesgo como si ya estuviera sucediendo. </t>
  </si>
  <si>
    <t xml:space="preserve">TODOS LOS CAMPOS DE LA MATRIZ, SE DEBERÁN DILIGENCIAR EN MINUSCULA </t>
  </si>
  <si>
    <t xml:space="preserve">
Para los riesgos de corrupción, el análisis de impacto se
realizará teniendo en cuenta solamente los niveles moderado, mayor y catastrófico, dado que estos riesgos siempre serán significativos; en este orden de ideas, no aplican los niveles de impacto insignificante y menor, que si aplican para los demás riesgos. 
El impacto en los riesgos de corrupción se evalúa de acuerdo a la respuesta que se de a las 19 preguntas propuestas. Se  debe seleccionar en la columna  TIPO: RIESGO _CORRUPCION para que la casilla de impacto se habilite. 
Al responder las preguntas de riesgo de corrupción,  el sistema arroja un aviso: Registro guardado exitosamente. y arroja el valor del impacto. 
• ¿Afecta al grupo de funcionarios del proceso?
• ¿Afecta el cumplimiento de metas y objetivos de la dependencia?
• ¿Afecta el cumplimiento de misión de la Entidad? 
• ¿Afecta el cumplimiento de la misión del sector al que pertenece la Entidad? 
• ¿Genera pérdida de confianza de la Entidad, afectando su reputación? 
• ¿Genera pérdida de recursos económicos? 
• ¿Afecta la generación de los productos o la prestación de servicios? 
• ¿Da lugar al detrimento de calidad de vida de la comunidad por la pérdida del bien o servicios o los recursos públicos? 
• ¿Genera pérdida de información de la Entidad?
• ¿Genera intervención de los órganos de control, de la Fiscalía, u otro ente?
• ¿Da lugar a procesos disciplinarios?
• ¿Da lugar a procesos fiscales? 
• ¿Da lugar a procesos penales? 
• ¿Genera pérdida de credibilidad del sector? 
• ¿Ocasiona lesiones físicas o pérdida de vidas humanas? 
• ¿Afecta la imagen regional? 
• ¿Afecta la imagen nacional?
• ¿Genera daño ambiental?
</t>
  </si>
  <si>
    <t>Generación de  herramientas para la coordinación institucional: Marco de Actuación, Guía Estrategia Institucional de Respuesta – EIR, Planes de Contingencia, Plan Estratégico de Alojamientos Temporales.</t>
  </si>
  <si>
    <t>Formulación y seguimiento de Políticas, planes e instrumentos para la Gestión de Riesgos y Cambio Climático. 
Aprobación de Plan Distrital de Gestión del Riesgo de Desastres y del Cambio Climático para Bogotá D.C., 2018-2030</t>
  </si>
  <si>
    <t>Capacitación y entrenamiento a nivel institucional, comunitario y familiar: Simulacro Distrital de Evacuación, Divulgación Curso Primer Respondiente, Material virtual ABC de la preparación familiar, Material virtual CAMs, Plan de Contingencia Comunitario.</t>
  </si>
  <si>
    <t>Restricción en la incorporación de la Gestión del riesgo en los instrumentos de planificación del territorio y desarrollo, por parte de los actores locales</t>
  </si>
  <si>
    <t xml:space="preserve">Escenarios de riesgo, eventos o desastres que afectan el desarrollo distrital, teniendo en cuenta la vulnerabilidad del territorio. </t>
  </si>
  <si>
    <t xml:space="preserve"> Dinámica de Alcaldía distrital, cambios de gobierno, poliíticas distritales</t>
  </si>
  <si>
    <t>Mejora de la infraestructura, la adquisición de equipamiento de acuerdo a los servicios y funciones de respuesta y el almacenamiento y entrega de ayudas Humanitarias en Especie.</t>
  </si>
  <si>
    <t>Articulación entre los procesos que permita comunicación efectiva y acciones conjuntas planificadas</t>
  </si>
  <si>
    <t xml:space="preserve">Crisis económica, disminución de recursos destinados a la gestión del riesgo y cambio climático. </t>
  </si>
  <si>
    <t xml:space="preserve">La entidad se encuentra certificada en Sistemas de Gestión integrados, cumpliendo con estándares de  normas Internacionales </t>
  </si>
  <si>
    <t xml:space="preserve">Dinámica de los procesos internos con respecto a la claridad en el Diseño, Ejecución y conocimiento. </t>
  </si>
  <si>
    <t xml:space="preserve">Políticas Ambientales y convenios firmados y adoptados por Colombia que fomentan la conservación Ambiental.  Lineamientos distritales para la conservación ambiental institucional (PIGA). </t>
  </si>
  <si>
    <t xml:space="preserve">Generación de  conciencia sobre las condiciones del territorio frente a los posibles  impactos del Cambio Climatico que permita generar acciones de adaptación articuladas entre los diferentes actores del SDGR-CC. 
Contribuir al desarrollo urbano seguro del Distrito Capital. </t>
  </si>
  <si>
    <t>Avance en la adecuación de predios y recuperación socio ambiental de los mismos.
Entregar a la SDA los predios adquiridos en marco del programa de Reasentamientos para su administración, cuidado y reconformación de los corredores ecológicos de la ciudad..</t>
  </si>
  <si>
    <t>Desarrollo de  la  plataforma de intercambio de experiencias educativas en gestión de riesgo y cambio climático el cual incluye el componente de cultura ambiental en instituciones educativas.</t>
  </si>
  <si>
    <t>Realización de  la administración del Sistema Único de Registro de Reasentamientos - SURR por medio del mantenimiento y actualización de los módulos existentes y requeridos para garantizar la efectividad del proceso, así como el soporte a los usuarios funcionales involucrados en el sistema.</t>
  </si>
  <si>
    <t>Desarrollo del Sistema de Alerta Bogotá el cual comprende la consolidación de la información relacionada con lluvias y redes de monitoreo, para la consulta, análisis y toma de decisiones.</t>
  </si>
  <si>
    <t>Garantía de la interoperabilidad de la ventanilla única de la construcción- VUC con el modulo de informes del SIRE con el proposito de optimizar los procesos de solicitud de tramites que corresponden a la entidad</t>
  </si>
  <si>
    <t>Recurso tecnológico (Software) de para el seguimiento de ejecución presupuestal de la entidad</t>
  </si>
  <si>
    <t xml:space="preserve">Gestión del conocimiento de nuevos funcionarios que ingresan a la entidad </t>
  </si>
  <si>
    <t xml:space="preserve">Coordinación de los Consejo Locales de Gestión de Riesgos y Cambio Climático del SDGR-CC
Marco normativo, jurídico Nacional y Distrital robusto, que permite un desempeño institucional óptimo </t>
  </si>
  <si>
    <t>Entregar información a un periodista o medio de comunicación especifíco, privilegiando la primicia de la información a cambio de beneficios particulares.</t>
  </si>
  <si>
    <t>Comunicación$J$11</t>
  </si>
  <si>
    <t>Comunicación$O$11</t>
  </si>
  <si>
    <t>Realizar reporte de las situaciones de emergencia al Chat de Prensa de la Alcaldía de Bogotá.</t>
  </si>
  <si>
    <t>Juan Carlos Velásquez</t>
  </si>
  <si>
    <t xml:space="preserve">Desconfianza de la ciudadanía en las instituciones distritales.
Se afecta la participación en la oferta de formación.
</t>
  </si>
  <si>
    <t>Cobro de los servicios de capacitación por parte de los profesionales del IDIGER, en las jornadas de sensibilización para beneficio propio.</t>
  </si>
  <si>
    <t>Dinero recibido por el servidor público, para agilizar el trámite de emisiones de conceptos técnico, por congestión en la emisión de conceptos.</t>
  </si>
  <si>
    <t>Comunicación mediante correo electrónico dirigido a grupos del sector privado, educativo, juntas de acción comunal y comunidad en general, especificando que la actividad es gratuita y si se conoce que se esté cobrando por ella se puede reportar en el correo institucional o en las líneas del IDIGER</t>
  </si>
  <si>
    <t>Promoción de la autogestión ciudadana del riesgo $O$13</t>
  </si>
  <si>
    <t xml:space="preserve">Se define un responsable, quien es la persona que remite el correo electrónico </t>
  </si>
  <si>
    <t>Cuenta con las funciones definidas</t>
  </si>
  <si>
    <t xml:space="preserve">Se realiza siempre, previo a cada encuentro o charla </t>
  </si>
  <si>
    <t>El control pretende detectar las causas, sin embargo debe ser fortalecido, ya que por si solo no identifica las causas del riesgo</t>
  </si>
  <si>
    <t xml:space="preserve">Las fuentes son confiables </t>
  </si>
  <si>
    <t xml:space="preserve">No se verifica por el correo electrónico si se presenta </t>
  </si>
  <si>
    <t xml:space="preserve">Se deja como evidencia el soporte del correo enviado </t>
  </si>
  <si>
    <t xml:space="preserve">Publicación de las charlas en la página web del IDIGER indicando que estas no tienen costo. </t>
  </si>
  <si>
    <t>Promoción de la autogestión ciudadana del riesgo $U$13</t>
  </si>
  <si>
    <t>Se cuenta con una persona asiganda para la publicación en página web</t>
  </si>
  <si>
    <t>El responsable cuenta con la función asignada y tiene la autoridad para ejecutarla</t>
  </si>
  <si>
    <t xml:space="preserve">En la página web se publica siempre previamente la reunión que se realice </t>
  </si>
  <si>
    <t xml:space="preserve">No es un control por si solo. </t>
  </si>
  <si>
    <t xml:space="preserve">De acuerdo a las fechas definidas y establecidas por la Subdirección </t>
  </si>
  <si>
    <t xml:space="preserve">En caso que se presente, se cuenta con el procedimiento de acciones disciplinarias de IDIGER, al cual se remitiría </t>
  </si>
  <si>
    <t xml:space="preserve">Se deja evidencia en la página web de la ejecución del control </t>
  </si>
  <si>
    <t>Talento Humano
Corporativa y Asuntos Disciplinarios</t>
  </si>
  <si>
    <t>Numero de quejas o reportes recibidos respecto a cobro indebido de las charlas sobre gestion del riesgo.</t>
  </si>
  <si>
    <t>Capacitación o inducción a los expositores sobre el código de ética
Remitir comunicación interna a la subdirección corporativa y de asuntos disciplinarios, informando el caso que se llegue a presentar de cobro por el servicio de capacitación, para que se tomen las medidas sancionatorias o disciplinarias a que haya lugar.</t>
  </si>
  <si>
    <t xml:space="preserve">Verificación de la prioridad para el tramite de los conceptos técnicos, realizado por dos personas en momentos diferentes </t>
  </si>
  <si>
    <t>Conocimiento del riesgo y efectos del cambio climático$O$14</t>
  </si>
  <si>
    <t xml:space="preserve">Se realiza una primera revisión por el lider y posteriormente se realiza verificación por parte del subdirector </t>
  </si>
  <si>
    <t>La actividad se encuentra relacionada con el nivel del cargo y la descripción de sus funciones</t>
  </si>
  <si>
    <t>El tramite se realiza previo al inicio del trámite de concepto técnico</t>
  </si>
  <si>
    <t>El control se basa en un criterio profesional que no se encuentra registrado o que dé lineamientos para escoger la prioridad del concepto técnico</t>
  </si>
  <si>
    <t xml:space="preserve">Justificación técnica y competencias del personal para justificar la prioridad del concepto </t>
  </si>
  <si>
    <t xml:space="preserve">Se realiza retroalimentación verbal, al momento de encontrar una desviación </t>
  </si>
  <si>
    <t xml:space="preserve">No se deja evidencia de la aplicación del control </t>
  </si>
  <si>
    <t>Disposición inadecuada de los recursos.</t>
  </si>
  <si>
    <t>Priorizar territorio y acciones con base en criterios subjetivos e intereses particulares, desconociendo los criterios sociales técnicos y ambientales.</t>
  </si>
  <si>
    <t>crear un procedimiento para asegurar que laselección de predios responda a criterios técnicos sociales y ambientales objetivos</t>
  </si>
  <si>
    <t>Promoción de la autogestión ciudadana del riesgo $O$15</t>
  </si>
  <si>
    <t>Formular plan de acción.</t>
  </si>
  <si>
    <t>Subdirección de Reducción.</t>
  </si>
  <si>
    <t>Un plan de acción formulado</t>
  </si>
  <si>
    <t>Posible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falta de apropiación de los valores institucionales por parte del auditor, desconocimiento del Código de ética del Auditor del IDIGER, realización de ejercicios de auditoría con conflictos de interés, ofrecimiento de dádivas a cambio</t>
  </si>
  <si>
    <t>Pérdida de confianza en los conceptos y objetividad del ejercicio de evaluación independiente de la OCI, pérdida de recursos económicos, intervención de órganos de control, procesos sancionatorios, disciplinarios, fiscales y penales.</t>
  </si>
  <si>
    <t>Revisión y aprobación de informes de auditoría  por parte de Jefe de Control Interno</t>
  </si>
  <si>
    <t>Seguimiento y control a la gestión de la entidad$J$16</t>
  </si>
  <si>
    <t>Seguimiento y control a la gestión de la entidad$O$16</t>
  </si>
  <si>
    <t>Ejercer presión o coaccionar a los responsables de la formulación de las políticas, planes e instrumentos para la inclusión de elementos que ofrezcan beneficios individuales o direccionados</t>
  </si>
  <si>
    <t>Acciones legales contra la entidad
Hallazgos por parte de entes de control</t>
  </si>
  <si>
    <t xml:space="preserve">Factor Social: ética y comportamientos de grupo de personas del  sector público,  en el que se toman  decisiones </t>
  </si>
  <si>
    <t>Desarrollo del SDGR-CC$J$21</t>
  </si>
  <si>
    <t>Ejercer presión o coaccionar a los responsables de la formulación de las políticas, planes e instrumentos para la inclusión de elementos que ofrezcan beneficios individuales o direccionados, por influencia de las instancias de coordinación que pretenden incorporar decisiones que benefician el cumplimiento de las metas propuestas</t>
  </si>
  <si>
    <t>Desarrollo del SDGR-CC$O$21</t>
  </si>
  <si>
    <t>Existen varios responsables de aplicación del control, como son: Miembros del consejo distrital de gestión de riesgo y cambio  climático, subdirectores de Idiger, miembros de consejo consultivo y miembros de comisión intersectorial</t>
  </si>
  <si>
    <t>En el Decreto 172 de 2014, en el cual establece los integrantes y funciones de los integrantes de los consejos y la comisión intersectorial</t>
  </si>
  <si>
    <t xml:space="preserve">Cada vez que se vaya a  definir una política, planes e instrumentos, se aplica el control </t>
  </si>
  <si>
    <t>Todas las políticas, planes e instrumentos pasan a revisión por los subdirectores y finalmente es verificada y revisada por la oficina de gestión jurídica</t>
  </si>
  <si>
    <t xml:space="preserve">La información es escrita y realizada en el marco de reuniones con miembros de entidades e instituciones, es pública entre los grupos que participan de la formulación.  </t>
  </si>
  <si>
    <t xml:space="preserve">La oficina jurídica de cada entidad es la encargada de revisar e identificar desviaciones e informar las mismas, de igual manera la secretaría juridica de la Alcaldía, realiza lla última revisión y avala continuar con el proceso. </t>
  </si>
  <si>
    <t>Actas de reunión de los comités, versiones de los documentos, aprobación e informes y recomendaciones de las oficinas juridicas</t>
  </si>
  <si>
    <t xml:space="preserve">Procedimiento definido para la formulación de políticas, planes e instrumentos antes de ser aprobados y publicados </t>
  </si>
  <si>
    <t xml:space="preserve">Publicación en página web de las publicaciones previas, de tal manera que la ciudadanía pueda realizar sugerencias o cambios  la publicación  </t>
  </si>
  <si>
    <t>Desarrollo del SD-GRCC</t>
  </si>
  <si>
    <t>Número de reuniones de articulación para seguimiento de los instrumentos de planificación del SDGR-CC</t>
  </si>
  <si>
    <t>Difusión de información restringida causando daños al patrimonio de la ciudadanía y a terceros.
Sanciones disciplinarias
Quejas reclamos o acciones legales contra la entidad</t>
  </si>
  <si>
    <t>1. Pagos indebidos
2. Demandas y delito penal</t>
  </si>
  <si>
    <t>1. Mala imagen institucional
2. Multas y sanciones
3. Demandas por parte de terceros</t>
  </si>
  <si>
    <t xml:space="preserve">Ejercer presión o coaccionar a los responsables de la formulación de las políticas, planes e instrumentos para la inclusión de elementos que ofrezcan beneficios individuales o direccionados, por influencia de las instancias de coordinación que pretenden incorporar decisiones que benefician el cumplimiento de las metas propuestas. </t>
  </si>
  <si>
    <t>Mejor posicionamiento del oferente en concurso de méritos, favoreciendo su adjudicación.</t>
  </si>
  <si>
    <t>Dinero recibido por el servidor público, por ejercer beneficios y asignar mayores puntajes a los oferentes en los concursos de méritos.</t>
  </si>
  <si>
    <t>1. Cohecho
2. Daños al patrimonio de la ciudad y a terceros
3. Vulneración de los derechos de los ciudadanos de contar con información 
4. Sobre costos para la ciudad
5. Incumplimiento de los objetivos trazados</t>
  </si>
  <si>
    <t>Asignación de la calificación técnica de proponentes a más de una persona del grupo de estudios y diseños, y asignación al azar</t>
  </si>
  <si>
    <t>Conocimiento del riesgo y efectos del cambio climático$J$22</t>
  </si>
  <si>
    <t>Conocimiento del riesgo y efectos del cambio climático$O$22</t>
  </si>
  <si>
    <t>Generar un registro sistemático de aplicación del control, para cada proceso precontractual</t>
  </si>
  <si>
    <t>Estudios y Diseños</t>
  </si>
  <si>
    <t>Número de validaciones exitosas/ Número de procesos precontractuales</t>
  </si>
  <si>
    <t>Estudios sin todos los aspectos técnicos necesarios o estudios sin el debido seguimiento por parte de la interventoría.</t>
  </si>
  <si>
    <t>Dinero recibido por el servidor público o favores recibidos por la interventoría, por recibir productos de contratos sin el debido cumplimiento de todas las obligaciones contractuales.</t>
  </si>
  <si>
    <t>Conocimiento del riesgo y efectos del cambio climático$J$23</t>
  </si>
  <si>
    <t>Generar acta de recibo parcial de productos (consultoría o interventoría) donde se verifique el cumplimiento de todos los aspectos contractuales, siendo explícitos los aspectos aprobados.</t>
  </si>
  <si>
    <t>Conocimiento del riesgo y efectos del cambio climático$O$23</t>
  </si>
  <si>
    <t>Es la persona que ha adelantado el proceso precontractual técnico</t>
  </si>
  <si>
    <t>Si, está incluida en sus actividades</t>
  </si>
  <si>
    <t>La asignación aleatoria se realiza previa a la calificación de proponentes</t>
  </si>
  <si>
    <t>Al asignar al azar, se disminuye la probabilidad de calificar a un proponente específico, y así se busca no favorecer a una persona particular.</t>
  </si>
  <si>
    <t>El listado de proponentes es dado por el SECOP II (Plataforma nacional) y sobre dicha nuemeración se asigna aleatriamente</t>
  </si>
  <si>
    <t>Se verifica que efectivamente se use el azar.</t>
  </si>
  <si>
    <t xml:space="preserve">Se realiza un acta se segumiento para registrar la actividad, pero no se específica el orden resultado. </t>
  </si>
  <si>
    <t>Verificación detallada del resultado de la calificación de proponentes, verificando el cumplimiento estricto de las condiciones del docuemnto complementario precontractual</t>
  </si>
  <si>
    <t>Conocimiento del riesgo y efectos del cambio climático$U$22</t>
  </si>
  <si>
    <t>El grupo calificador delegado por la entidad, compuesto por tres personas, son las responsables.</t>
  </si>
  <si>
    <t>Tiene las funciones asignadas por resolución.</t>
  </si>
  <si>
    <t>Se realiza antes de publicar el resultado de la calificación.</t>
  </si>
  <si>
    <t xml:space="preserve">Busca verificar que  se hayan asignado adecuadamente los puntajes y habilitantes a los proponentes. </t>
  </si>
  <si>
    <t>Se utiliza información del SECOP II, se utiliza un mecanismo de verificación único de propuestas y se validan todos los items del documento complementario</t>
  </si>
  <si>
    <t>Si se encuentran asignaciones inadecuadas, se procede a su corrección, previa a la publicación</t>
  </si>
  <si>
    <t>Se realiza un acta ocasional mencionando que se realizó el control, pero no se especifican detalladamente las validaciones</t>
  </si>
  <si>
    <t>Generar las actas que permitan constatar el cumplimiento de los aspectos contractuales, para cada producto.</t>
  </si>
  <si>
    <t>Número de actas de recibo parcial o final/ Número de productos de los contratos</t>
  </si>
  <si>
    <t>Modificación de la calificación de amenaza o riesgo en la emisión del concepto técnico, definiendo condiciones que favorezcan a propietarios de predios particulares.</t>
  </si>
  <si>
    <t>Beneficio recibido por el servidor público para asignar o excluir de las categorias de amenaza alta no urbanizable o riesgo alto no mitigable en uno o varios predios de propiedad particular, sin que esto se corresponda con la realidad.</t>
  </si>
  <si>
    <t>Siempre que se asigne una categoria de amenaza alta no urbanizable o riesgo alto no mitigable se verifica la consistencia entre la categoria, los registros fotográficos de cada predio y antecedentes.</t>
  </si>
  <si>
    <t>Conocimiento del riesgo y efectos del cambio climático$O$24</t>
  </si>
  <si>
    <t>Conocimiento del riesgo y efectos del cambio climático$J$24</t>
  </si>
  <si>
    <t>5</t>
  </si>
  <si>
    <t>Siempre que se excluya de la categoria de amenaza alta  respecto a los mapas normativos vigentes, se verifica la consistencia y los soportes que dieron origen al cambio.</t>
  </si>
  <si>
    <t>Conocimiento del riesgo y efectos del cambio climático$U$24</t>
  </si>
  <si>
    <t>Conceptos Técnicos para la Planificación Territorial</t>
  </si>
  <si>
    <t>Alteración del resultado y/o del  orden de atención de los conceptos técnicos para licencias de urbanización.</t>
  </si>
  <si>
    <t>Beneficio recibido por el servidor público para alterar el resultado y/o el orden de atención de los conceptos técnicos para licencias de urbanización a petición de los interesados.</t>
  </si>
  <si>
    <t>Revisión y aprobación de la totalidad de los conceptos técnicos por al menos dos profesionales.</t>
  </si>
  <si>
    <t>Conocimiento del riesgo y efectos del cambio climático$J$25</t>
  </si>
  <si>
    <t xml:space="preserve">La emisión de cada concepto se verifica respecto a la fecha de radicación, el plazo y el orden de entrega. </t>
  </si>
  <si>
    <t>Conocimiento del riesgo y efectos del cambio climático$O$25</t>
  </si>
  <si>
    <t>Conocimiento del riesgo y efectos del cambio climático$U$25</t>
  </si>
  <si>
    <t>Realizar un proceso de convocatoria y selección que no cumplan con los requisitos legales de contratación exigidos para favorecer un proponente a cambio de recibir una dadiva o dinero</t>
  </si>
  <si>
    <t>Dinero recibido por el servidor público, para modificar la calificación de predios en las coberturas oficiales, de reasentamientos y suelo de protección por riesgo.</t>
  </si>
  <si>
    <t>Conocimiento del riesgo y efectos del cambio climático$J$26</t>
  </si>
  <si>
    <t>Conocimiento del riesgo y efectos del cambio climático$J$27</t>
  </si>
  <si>
    <t xml:space="preserve">
En las reuniones periódicas del grupo, destacar la importancia de que los Documentos se emitan obedeciendo a principios éticos y profesionales e informando sobre las posibles consecuencias negativas que acarrean este tipo de conductas por parte de los funcionarios.
</t>
  </si>
  <si>
    <t xml:space="preserve">Conceptos para Proyectos Públicos </t>
  </si>
  <si>
    <t>Conocimiento del riesgo y efectos del cambio climático$O$26</t>
  </si>
  <si>
    <t>Conocimiento del riesgo y efectos del cambio climático$O$27</t>
  </si>
  <si>
    <t>Pérdida de credibilidad en los Conceptos emitidos por la entidad.</t>
  </si>
  <si>
    <t>Emisión del Concepto de Amenaza Ruina, definiendo condiciones que no son reales, y que favorecen a un tercero.</t>
  </si>
  <si>
    <t>Emisión de Certificado de riesgo con cambios intencionales en la condición de amenaza y/o riesgo con el fin de favorecer intereses particulares.</t>
  </si>
  <si>
    <t>Trámite indebido por parte de los servidores públicos de Asistencia Técnica, de documentos de diagnóstico técnico o de respuestas oficiales para el favorecimiento de terceros.</t>
  </si>
  <si>
    <t>Número de quejas o reportes recibidos/Número de verificaciones positivas</t>
  </si>
  <si>
    <t>Asistencia Técnica</t>
  </si>
  <si>
    <t>Conocimiento del riesgo y efectos del cambio climático$J$30</t>
  </si>
  <si>
    <t>Conocimiento del riesgo y efectos del cambio climático$J$28</t>
  </si>
  <si>
    <t>Conocimiento del riesgo y efectos del cambio climático$J$29</t>
  </si>
  <si>
    <t>Conocimiento del riesgo y efectos del cambio climático$O$28</t>
  </si>
  <si>
    <t>Conocimiento del riesgo y efectos del cambio climático$O$29</t>
  </si>
  <si>
    <t>Conocimiento del riesgo y efectos del cambio climático$O$30</t>
  </si>
  <si>
    <t>Conocimiento del riesgo y efectos del cambio climático$U$30</t>
  </si>
  <si>
    <t xml:space="preserve">
- Aumento de las peticiones, quejas y/o reclamos (PQR's) por parte de las instituciones y/o comunidad entorno a la ejecución y mantenimiento de obras de mitigación; pérdida de imagen ý credibilidad institucional; ejecución de convenios y contratos sin el cumplimiento total del objeto o servicio contratado, en los términos de calidad, cantidad y oportunidad; y sanciones y hallazgos  por parte de los entes de control.
</t>
  </si>
  <si>
    <t xml:space="preserve">Posibilidad de recibir o solicitar cualquier dádiva o beneficio a nombre propio o para terceros con el fin de celebrar un contrato.
</t>
  </si>
  <si>
    <t xml:space="preserve">Posibilidad de recibir o solicitar cualquier dádiva o beneficio a nombre propio o para terceros con el fin de celebrar un contrato o convenio.
</t>
  </si>
  <si>
    <t>Gestión de la reducción del Riesgo$J$31</t>
  </si>
  <si>
    <t>Gestión de la reducción del Riesgo$J$32</t>
  </si>
  <si>
    <t xml:space="preserve">Criterios claros para la evaluación de proponentes. 
</t>
  </si>
  <si>
    <t xml:space="preserve"> Emitir directrices unificadas y, criterios técnicos y administrativos  uniformes </t>
  </si>
  <si>
    <t>Gestión de la reducción del Riesgo$O$31</t>
  </si>
  <si>
    <t>Controles en los procesos precontractuales para la ejecución y/o mantenimiento de obras de mitigación</t>
  </si>
  <si>
    <t>Controles en los procesos precontractuales para la adecuacion de predios</t>
  </si>
  <si>
    <t>Gestión de la reducción del Riesgo$U$31</t>
  </si>
  <si>
    <t xml:space="preserve">Transparencia en las condiciones y requisitos en estudios previos y /o pliego de condiciones  </t>
  </si>
  <si>
    <t>Conocimiento del riesgo y efectos del cambio climático$AA$30</t>
  </si>
  <si>
    <t>Gestión de la reducción del Riesgo$AA$31</t>
  </si>
  <si>
    <t>Fortalecer la planeación, gestión y control  procesos precontractuales de obras de mantenimiento y mitigación del riesgo.</t>
  </si>
  <si>
    <t>Proceso de ejecución de obras de mitigación de riesgos</t>
  </si>
  <si>
    <t xml:space="preserve">Porcentaje de controles implementados = (#controles implementados / #controles definidos) x 100                       </t>
  </si>
  <si>
    <t>Fortalecer la planeación, gestión y control  procesos precontractuales de adecuación predial.</t>
  </si>
  <si>
    <t>Procedimiento de Adecuación y recuperación de predios</t>
  </si>
  <si>
    <t>Porcentaje de controles implementados = (#controles implementados / #controles definidos) x 100</t>
  </si>
  <si>
    <t>Gestión de la reducción del Riesgo$O$32</t>
  </si>
  <si>
    <t>Gestión de la reducción del Riesgo$U$32</t>
  </si>
  <si>
    <t>Gestión de la reducción del Riesgo$AA$32</t>
  </si>
  <si>
    <t>Afectación de la imagen institucional o una posible crisis institucional.</t>
  </si>
  <si>
    <t>Entregar a un periodista o medio de comunicación especifíco, información sensible a cambio de beneficios particulares.</t>
  </si>
  <si>
    <t xml:space="preserve"> Únicamente el Asesor de Comunicación es quien da el lineamiento para el manejo de la información pública de la entidad. </t>
  </si>
  <si>
    <t xml:space="preserve"> - Aumento de las peticiones, quejas y/o reclamos (PQR's) por parte de las instituciones y/o comunidad entorno a la ejecución de actividades de adecuación predial; pérdida de imagen ý credibilidad institucional; ejecución de convenios y contratos sin el cumplimiento total del objeto o servicio contratado, en los términos de calidad, cantidad y oportunidad; y sanciones y hallazgos  por parte de los entes de control.</t>
  </si>
  <si>
    <t>Manipulación de información de novedades</t>
  </si>
  <si>
    <t>Talento humano $J$19</t>
  </si>
  <si>
    <t>1. Las novedades se incorporan en el aplicativo de nomina
2.  Se realiza revisión de la nómina generada, por parte del área de contabilidad</t>
  </si>
  <si>
    <t>Talento humano $O$19</t>
  </si>
  <si>
    <t>1. Generar reporte de las novedades aplicadas mensualmente
2. Revisión de nómina mensual por el área contable</t>
  </si>
  <si>
    <t>Subdirección Corporativa y Asuntos Disciplinarios- Talento Humano</t>
  </si>
  <si>
    <t xml:space="preserve">12 reportes de novedades de nómina
12 envios de reportes de nómina para revisión del área contable </t>
  </si>
  <si>
    <t>Manipular la información ofrecida a la ciudadanía con el fin de recibir beneficios particulares</t>
  </si>
  <si>
    <t>Atención al ciudadano$J$17</t>
  </si>
  <si>
    <t>Seguimiento al buzón de sugerencias, informes de PQRs y de denuncias por corrupción y  encuestas de percepción</t>
  </si>
  <si>
    <t>Atención al ciudadano$O$17</t>
  </si>
  <si>
    <t>Subdirección Corporativa y Asuntos Disciplinarios - Atención al Ciudadano</t>
  </si>
  <si>
    <t>12 informes proyectados y publicados de seguimiento de PQRS
0% de respuestas afirmativas de corrupción en el IDIGER, en la encuesta de satisfacción</t>
  </si>
  <si>
    <t>1. Realizar seguimientos a los PQRS
2. Realizar encuestas de percepción
3. Publicación de informes de PQRS</t>
  </si>
  <si>
    <t xml:space="preserve">Perdida de información que hace parte de la memoria histórica de la entidad y de la ciudad. </t>
  </si>
  <si>
    <t>Gestión documental$J$18</t>
  </si>
  <si>
    <t>1. Acceso restringido a las Bodegas de Información de la Entidad
2. Formatos de préstamos documentales</t>
  </si>
  <si>
    <t>Gestión documental$O$18</t>
  </si>
  <si>
    <t>Subdirección Corporativa y Asuntos Disciplinarios- Gestión Documental</t>
  </si>
  <si>
    <t>No. De carpetas devueltas dentro del periodo de tiempo establecido/No. De carpetas prestadas(*100)</t>
  </si>
  <si>
    <t>1. Diligenciar el formato de préstamos y realizar el seguimiento a las devoluciones
2. Contar con servicio de vigilancia en las bodegas en donde se custodia la información</t>
  </si>
  <si>
    <t xml:space="preserve">El uso de los vehículos a disposición de la entidad,  por parte de los servidores públicos </t>
  </si>
  <si>
    <t>Gestión administrativa$J$20</t>
  </si>
  <si>
    <t>1.circular emitida por la subdirección corporativa y asuntos disciplinarios sobre el uso de las móviles.
2. Existencia de un protocolo para la administración de móviles incorporando la restricción para el traslado de personas ajenas a la entidad en las móviles a disposición de la misma</t>
  </si>
  <si>
    <t>Gestión administrativa$O$20</t>
  </si>
  <si>
    <t>Subdirección Corporativa y Asuntos Disciplinarios- Gestión Administrativa</t>
  </si>
  <si>
    <t>1 circular socializada
12 correos mensuales enviados a todos los usuarios de móviles
12 Informes de seguimiento</t>
  </si>
  <si>
    <t>Actualizar y socializar la circular de uso de móviles en el año 2019
Envió de correos semanales en donde se informe el protocolo a seguir en el uso de las móviles
Seguimiento mensual sobre el uso de móviles</t>
  </si>
  <si>
    <t>Desfinanciamiento de proyectos, detrimento patrimonial, Peculado por apropiación.</t>
  </si>
  <si>
    <t>Desvío de recursos desde las cuentas bancarias a nombre del Idiger</t>
  </si>
  <si>
    <t xml:space="preserve">Conciliaciones bancarias realizadas por el area de contabilidad </t>
  </si>
  <si>
    <t>Gestión financiera$J$33</t>
  </si>
  <si>
    <t>Gestión financiera$O$33</t>
  </si>
  <si>
    <t xml:space="preserve">Establecer e implementar el procedimiento de control y verificación diario de los saldos bancarios </t>
  </si>
  <si>
    <t>Subdirección Corporativa y Asuntos Disciplinarios - Gestión Financiera</t>
  </si>
  <si>
    <t xml:space="preserve">Procedimiento implementado </t>
  </si>
  <si>
    <t>1. Realizar (1) capacitación semestral a los servidores del IDIGER en la norma disciplinaria
2. Socializar tips para prevenir conductas sancionables disciplinariamente a los servidores del IDIGER</t>
  </si>
  <si>
    <t>Subdirección Corporativa y Asuntos Disciplinarios</t>
  </si>
  <si>
    <t>2 Capacitaciones
NúmeroTotal Tips de prevención</t>
  </si>
  <si>
    <t>Pérdida de imagen de la entidad, pérdida de credibilidad, posibles denuncias penales, demandas, sanciones, investigaciones, prevaricato, cohecho, tráfico de influencias</t>
  </si>
  <si>
    <t>Decisiones contrarias a la normatividad vigente en los procesos disciplinarios</t>
  </si>
  <si>
    <t>Talento humano $J$34</t>
  </si>
  <si>
    <t>Capacitación a los investigadores y a los servidores en general</t>
  </si>
  <si>
    <t>Talento humano $O$34</t>
  </si>
  <si>
    <t>Pérdidas económicas para la entidad
No poder contar con los recursos en el momento adecuado para los diferentes requerimientos</t>
  </si>
  <si>
    <t>Pérdida de elementos del Centro Distrital Logístico y de Reserva, de manera intensionada, haciendo los registros establecidos en el procedimiento</t>
  </si>
  <si>
    <t>Gestión del manejo de emergencias$J$35</t>
  </si>
  <si>
    <t xml:space="preserve">Seguimiento semanal a las actas que se encuentran abiertas para requerir la devolución de elementos
Control y seguimiento permanente a las actas de cliente interno </t>
  </si>
  <si>
    <t>Seguimiento diario a los suministros que salen del centro de reserva - verificación de actas</t>
  </si>
  <si>
    <t>Control y seguimiento a los inventarios cíclicos que se realizan en el centro logístico</t>
  </si>
  <si>
    <t>Gestión del manejo de emergencias$O$35</t>
  </si>
  <si>
    <t>Gestión del manejo de emergencias$U$35</t>
  </si>
  <si>
    <t>Gestión del manejo de emergencias$AA$35</t>
  </si>
  <si>
    <t>Realizar verificación de actas y seguimiento diario a los suministros que salen del centro de reserva</t>
  </si>
  <si>
    <t>Subdirección del manejo de emergencias</t>
  </si>
  <si>
    <t>Número de Reportes de seguimiento a actas</t>
  </si>
  <si>
    <t>Entrega de elementos para fines distintos a los establecidos</t>
  </si>
  <si>
    <t>Gestión del manejo de emergencias$J$36</t>
  </si>
  <si>
    <t>Pérdidas económicas para la entidad
No poder contar con los recursos en el momento adecuado para la atención de eventos o situaciones de emergencia
Hallazgos de entidades de control por no cumplimiento en los procedimientos de la entidad</t>
  </si>
  <si>
    <t>Informar al subdirector o director la inconveniencia de prestar el apoyo para que determine si autoriza o no la entrega de los suministros</t>
  </si>
  <si>
    <t>Gestión del manejo de emergencias$O$36</t>
  </si>
  <si>
    <t>Evaluar las solicitudes de apoyo que presenten las entidades antes de autorizar la entrega de los elementos solicitados.
Soportar las solicitudes de préstamo de elementos conforme a lo establecido en el procedimiento</t>
  </si>
  <si>
    <t>Gestión del manejo de emergencias$U$36</t>
  </si>
  <si>
    <t>Solicitudes de préstamos elementos del CDLYR evaluadas y soportadas conforme al procedimiento</t>
  </si>
  <si>
    <t>Número de solicitudes evaluadas / Número de solicitudes soportadas</t>
  </si>
  <si>
    <t>Cuando un servidor público en desarrollo de sus funciones al escribir o redactar un documento público que pueda servir de prueba, consigne una falsedad total o parcial, Imitar, copiar o reproducir un escrito o cualquier cosa que sirva para comprobar algo, haciéndolo pasar por autentico o verdadero a fin de conseguir la ayuda humanitaria</t>
  </si>
  <si>
    <t>1. Acciones legales.
2. Pagos de AHCP no autorizados 
3. Incumplimiento de los requisitos resolución 091 de 2014.</t>
  </si>
  <si>
    <t>Gestión del manejo de emergencias$J$37</t>
  </si>
  <si>
    <t>FORMATOS 
GMR-FT-30 Registro de familias afectadas
GMR-FT-04 Lista de chequeo, hoja de ruta bitácora de registro de evento SIRE</t>
  </si>
  <si>
    <t>Gestión del manejo de emergencias$O$37</t>
  </si>
  <si>
    <t>Se reitere la responsabilidad de cada uno en la ejecución las actividades del procedimiento encaminadas al seguimiento y verificación de datos antes de iniciar el trámite de reconocimiento de ayudas humanitarias de carácter pecuniario</t>
  </si>
  <si>
    <t>Gestión del manejo de emergencias$U$37</t>
  </si>
  <si>
    <t>Realizar el seguimiento  mensual a las salidas  no conformes del área, en  cuales se identificó este tipo de riesgos y se generó un punto de control y seguimiento.</t>
  </si>
  <si>
    <t>Gestión del manejo de emergencias$AA$37</t>
  </si>
  <si>
    <t>Evitar el reconocimiento de ayudas humanitarias de carácter pecuniario a familias que no cumplan con los requisitos establecidos por la resolución 091 de 2014</t>
  </si>
  <si>
    <t>Recibir algún beneficio económico a cambio de alterar el resultado de la verificación a los sistemas de transporte vertical y puertas eléctricas</t>
  </si>
  <si>
    <t>1. Sanciones disciplinarias y penales
2. Daño de la imagen institucional y pérdida de la credibilidad de la entidad y sus procesos.
3. Quejas por parte de la ciudadanía</t>
  </si>
  <si>
    <t>Gestión del manejo de emergencias$J$38</t>
  </si>
  <si>
    <t>Realizar campañas de divulgación para los ciudadanos en las cuales se dará a conocer toda la información  respecto a la realización de las visitas, entre ello que la entidad no tiene ninguna relación comercial con los organismos de inspección 
Realizar el registro del trámite de transporte vertical en el SUIT de esta forma la ciudadanía puede realizar la respectiva consulta del trámite conforme a lo dispuesto en la ley</t>
  </si>
  <si>
    <t>Realizar el registro del trámite de transporte vertical en el SUIT de esta forma la ciudadanía puede realizar la respectiva consulta del trámite conforme a lo dispuesto en la ley</t>
  </si>
  <si>
    <t xml:space="preserve">Realizar campañas de divulgación para los ciudadanos en las cuales se dará a conocer toda la información  respecto a la realización de las visitas, entre ello que la entidad no tiene ninguna relación comercial con los organismos de inspección </t>
  </si>
  <si>
    <t>Gestión del manejo de emergencias$O$38</t>
  </si>
  <si>
    <t>Gestión del manejo de emergencias$U$38</t>
  </si>
  <si>
    <t xml:space="preserve">1. Encuesta de percepción ciudadana, donde se planteó una pregunta exclusiva para identificar posibles anomalías en la realización de las visitas.     </t>
  </si>
  <si>
    <t>2. Comunicación directa y acertica con la ciudadanía en la cual se recibe información sobre las visitas.</t>
  </si>
  <si>
    <t>Acceso no autorizado a las bases de datos para beneficio de personas ajenas a la entidad o afectar la funcionalidad de los sistemas de información, por intereses particulares que priman sobre los institucionales,  Presión política, o extralimitación de funciones</t>
  </si>
  <si>
    <t>Mala Imagen Institucional
Multas y sanciones 
Demandas por parte de terceros</t>
  </si>
  <si>
    <t>TIC's para la Gestión del Riesgo$J$39</t>
  </si>
  <si>
    <t>Implementación de herramientas para bloqueos no autorizados</t>
  </si>
  <si>
    <t>TIC's para la Gestión del Riesgo$U$39</t>
  </si>
  <si>
    <t>TIC's para la Gestión del Riesgo$AA$39</t>
  </si>
  <si>
    <t>TIC's para la Gestión del Riesgo$O$39</t>
  </si>
  <si>
    <t>Fortalecer las políticas de contraseñas a las bases de datos.
Generar documento de políticas de acceso a las bases de datos
Verificación de las políticas de seguridad.</t>
  </si>
  <si>
    <t xml:space="preserve">TIC´s para la gestión del riesgo </t>
  </si>
  <si>
    <t>Adición, supresión o alteración de la información de las bases de datos de la entidad, de manera fraudulenta</t>
  </si>
  <si>
    <t>TIC's para la Gestión del Riesgo$J$40</t>
  </si>
  <si>
    <t>Control de acceso a las bases de datos</t>
  </si>
  <si>
    <t>Tablas de auditoría de las bases de datos SIRE</t>
  </si>
  <si>
    <t>TIC's para la Gestión del Riesgo$O$40</t>
  </si>
  <si>
    <t>TIC's para la Gestión del Riesgo$U$40</t>
  </si>
  <si>
    <t xml:space="preserve">Tablas de auditoría del SIRE </t>
  </si>
  <si>
    <t>TIC's para la Gestión del Riesgo$AA$40</t>
  </si>
  <si>
    <t xml:space="preserve">Cada funcionario tiene un rol definido en una instancia, sin embargo, no existe una plataforma diferente a excel y no existe gestión del conocimiento </t>
  </si>
  <si>
    <t xml:space="preserve">El funcionario conoce su función </t>
  </si>
  <si>
    <t xml:space="preserve">Siempre y cuando exista gestión del conocimento </t>
  </si>
  <si>
    <t>Previene que se generen errores en la gestión de un funcionario</t>
  </si>
  <si>
    <t>No existe protocolo o procedimiento que soporte las actividades que realiza el funcionario</t>
  </si>
  <si>
    <t xml:space="preserve">Suscripción de la manifestación de conflicto de interés en el ejercicio auditor </t>
  </si>
  <si>
    <t>Seguimiento y control a la gestión de la entidad$U$16</t>
  </si>
  <si>
    <t>Emisión de documentos en los términos de las NIAS 2421 – Errores y omisiones</t>
  </si>
  <si>
    <t>Seguimiento y control a la gestión de la entidad$AA$16</t>
  </si>
  <si>
    <t>sdasd</t>
  </si>
  <si>
    <t>Primer control</t>
  </si>
  <si>
    <t>Atención al ciudadano$O$40</t>
  </si>
  <si>
    <t>awifh</t>
  </si>
  <si>
    <t>vhsdiobh</t>
  </si>
  <si>
    <t>advhiadsv</t>
  </si>
  <si>
    <t>avhai</t>
  </si>
  <si>
    <t>avisd</t>
  </si>
  <si>
    <t>fafoi</t>
  </si>
  <si>
    <t>vavi</t>
  </si>
  <si>
    <t>El control no se ejecuta por parte del responsable</t>
  </si>
  <si>
    <t>ahndsf2323nh</t>
  </si>
  <si>
    <t>c123123ndsklvnb</t>
  </si>
  <si>
    <t>cdn1131vis</t>
  </si>
  <si>
    <t>fvb31321naifv</t>
  </si>
  <si>
    <t>asf133sabjlfl</t>
  </si>
  <si>
    <t>s313fajbñ</t>
  </si>
  <si>
    <t>Direccionamiento Estratégico $U$10</t>
  </si>
  <si>
    <t>el control 2 corregido</t>
  </si>
  <si>
    <t>2c</t>
  </si>
  <si>
    <t>riesgo</t>
  </si>
  <si>
    <t>Comunicación$J$41</t>
  </si>
  <si>
    <t>Comunicación$O$41</t>
  </si>
  <si>
    <t>bx</t>
  </si>
  <si>
    <t>bxx</t>
  </si>
  <si>
    <t>Comunicación$U$41</t>
  </si>
  <si>
    <t>2do control ya no</t>
  </si>
  <si>
    <t>Comunicación$AA$41</t>
  </si>
  <si>
    <t>3 control no</t>
  </si>
  <si>
    <t>No formalizar las alianzas suficientes para fortalecer  las capacidades técnicas del SDGR –CC</t>
  </si>
  <si>
    <t>Desacierto en la selección de personal a postular para recibir o beneficiarse de la  cooperación técnica</t>
  </si>
  <si>
    <t>Favorecimiento en la selección de personal a postular o a beneficiarse de las actividades de cooperación</t>
  </si>
  <si>
    <t>Las dependencias desarrollan actividades de cooperación sin cumplir con el procedimiento establecido</t>
  </si>
  <si>
    <t>1. Pérdida de recursos y oportunidades de cooperación ofrecidas por los cooperantes
2. Desactualización metodologíca y tecnologica en el cumplimiento de la misión institucional</t>
  </si>
  <si>
    <t>Identificación de las líneas de Oferta y Demanda de Cooperación</t>
  </si>
  <si>
    <t>Direccionamiento Estratégico $O$40</t>
  </si>
  <si>
    <t>No formalizar la cantidad suficiente de actividades de cooperación para el fortalecimiento técnico del SDGR -CC</t>
  </si>
  <si>
    <t>Socializar sobre la importancia de la Cooperación y el procedimiento Cooperación</t>
  </si>
  <si>
    <t>Direccionamiento Estratégico</t>
  </si>
  <si>
    <t>Núumero de procesos a quienes se socializó el procedimiento / Número de procesos involucrados en el procedimiento Cooperación
Número de actividades de cooperación desarrolladas en la vigencia / Número de actividades de cooperación programadas a desarrollar</t>
  </si>
  <si>
    <t>1. Desarrollar actividades que no se encuentran enmarcadas en la estrategia de cooperación, que no son prioritarias de acuerdo a las necesidades de la entidad y del SDGR.
2. Actividades que no se documentan, no se les realiza seguimiento y no se transfiere adecuadamente el conocimiento
3. Incumplimiento legal o normativo</t>
  </si>
  <si>
    <t>Direccionamiento Estratégico $J$41</t>
  </si>
  <si>
    <t>La Dirección solicita informe de seguimiento a los convenios o informe de ejecución de las actividades de cooperación a las áreas beneficiarias</t>
  </si>
  <si>
    <t>Direccionamiento Estratégico $O$41</t>
  </si>
  <si>
    <t>La dirección cuenta con un profesional especializado encargado de gestionar la cooperación en la entidad</t>
  </si>
  <si>
    <t>Direccionamiento Estratégico $U$41</t>
  </si>
  <si>
    <t>La dirección cuenta con un profesional especializado encargado de gestionar, revisar, verificar y consolidar la cooperación en la entidad</t>
  </si>
  <si>
    <t>Incumplimiento del agente cooperante o el IDIGER en el desarrollo del proyecto de cooperación establecido</t>
  </si>
  <si>
    <t>1. Desgaste administrativo
2. Pérdida de recursos
3. Incumplimiento de objetivos, metas y proyectos previstos a realizar
4. Pérdida de imagen institucional</t>
  </si>
  <si>
    <t>Seguimiento periódico a los avances en la ejecución del convenio o desarrollo de la actividad de cooperación</t>
  </si>
  <si>
    <t>Formulación del convenio o acticvidad de cooperación junto con la(s) áreas involucradas, aprobado por la Dirección</t>
  </si>
  <si>
    <t>Direccionamiento Estratégico $O$42</t>
  </si>
  <si>
    <t>Direccionamiento Estratégico $U$42</t>
  </si>
  <si>
    <t>Dentro del procedimiento cooperación se establece una revisión y verificación del cumplimiento de requisitos de los candidatos y solo se da aval institucional al funcionario que cumpla con el total de requerimientos</t>
  </si>
  <si>
    <t>Direccionamiento Estratégico $O$43</t>
  </si>
  <si>
    <t>Dentro del procedimiento cooperación se establece una revisión y selección del funcionario a postular realizada por la Dirección donde el funcionario cumple con los requisitos y pertenece al proceso pertinente de acuerdo a la convocatoria de la actividad de cooperación</t>
  </si>
  <si>
    <t>Direccionamiento Estratégico $U$43</t>
  </si>
  <si>
    <t>1. No se logran los objetivos contemplados en la actividad de Cooperación
2. Desgaste administrativo, pérdidas económicas
3. Pérdida de conocimiento</t>
  </si>
  <si>
    <t xml:space="preserve"> Incumplimiento de agenda, horarios,  participación en actividades, entrega del informe y transferencia del conocimiento adquirido al regresar por parte del beneficiario.</t>
  </si>
  <si>
    <t>1. Pérdida o fuga de los conocimientos que se pretenden adquirir con la cooperación técnica 
2. No se logran los objetivos contemplados en la actividad de Cooperación
3. Pérdidas económicas
4. Mala imagen institucional</t>
  </si>
  <si>
    <t xml:space="preserve">De acuerdo al procedimiento el o los beneficiarios de la cooperación deben entregar un informe de la actividad de cooperación en la que participaron </t>
  </si>
  <si>
    <t>Direccionamiento Estratégico $O$44</t>
  </si>
  <si>
    <t xml:space="preserve">De acuerdo al procedimiento cooperación el o los beneficiarios de la cooperación deben entregar un informe de la actividad de cooperación en la que participaron </t>
  </si>
  <si>
    <t>De acuerdo al procedimiento cooperación el beneficiario de la actividad de cooperación que se desplazó a otra ciudad o país, al regresar debe socializar los conocimiento adquiridos con los compañeros de la dependencia a la que pertenece</t>
  </si>
  <si>
    <t>Direccionamiento Estratégico $U$44</t>
  </si>
  <si>
    <t>1. No se logran los objetivos contemplados en la actividad de Cooperación
2. Quejas e insatisfacción del recurso humano
3. Procesos disciplinarios</t>
  </si>
  <si>
    <t>Direccionamiento Estratégico $J$45</t>
  </si>
  <si>
    <t>Dentro del procedimiento cooperación se establece que las convocatorias para acceder a actividades de cooperación se enviaron por correo electrónico a todos los funcionarios de la entidad</t>
  </si>
  <si>
    <t>Direccionamiento Estratégico $O$45</t>
  </si>
  <si>
    <t>Dentro del procedimiento cooperación se establece que las convocatorias para acceder a actividades de cooperación se enviaran por correo electrónico a todos los funcionarios de la entidad</t>
  </si>
  <si>
    <t>Direccionamiento Estratégico $U$45</t>
  </si>
  <si>
    <t xml:space="preserve">SEGURIDAD DIGITAL
Factor Tecnológico
Avances en tecnología, acceso a sistemas de información externos, gobierno en línea </t>
  </si>
  <si>
    <t>REPROGRAMACION DEL DESARROLLO DE LOS MODULOS FUNCIONALES.
PRIORIZACION DE LOS PROYECTOS A DESARROLLAR</t>
  </si>
  <si>
    <t>DISPONIBILIDAD DE RECURSOS HUMANOS</t>
  </si>
  <si>
    <t>SEGURIDAD DIGITAL
Factor Tecnología 
Integridad de datos, disponibilidad de datos y sistemas, desarrollo, producción, mantenimiento de sistemas de información</t>
  </si>
  <si>
    <t>RETRASO EN LAS ACTIVIDADES RELACIONADAS CON LA MISIONALIDAD DE LA ENTIDAD, EL SDGR Y LA COMUNIDAD</t>
  </si>
  <si>
    <t>SUSPENSIÓN DEL FUNCIONAMIENTO DE LOS MODULOS O APLICATIVOS DE SIRE</t>
  </si>
  <si>
    <t>GENERACION DE ERRORES EN EL FUNCIONAMIENTO DE LOS MODULOS O APLICATIVOS DEL SIRE</t>
  </si>
  <si>
    <t>PERDIDA DEL POCISIONAMIENTO DEL SIRE EN EL SISTEMA</t>
  </si>
  <si>
    <t>FALTA DE PLANES DE CAPACITACION Y RECAPACITACION EN LOS DISTINTOS MODULO Y APLICACIONES DEL SIRE</t>
  </si>
  <si>
    <t>AFECTACION EN LA RESPUESTA Y ADMINISTRACION DE LOS INCIDENTES Y EMERGENCIAS QUE PUEDAN SUCEDER EN LA CIUDAD</t>
  </si>
  <si>
    <t>FALLA EN EL FLUJO DE INFORMACIÓN DE LOS INCIDENTES ENTRE EL PROCAD Y SIRE</t>
  </si>
  <si>
    <t>RETRASO EN LAS ACTIVIDADES RELACIONADAS CON LA MISIONALIDAD DE LA ENTIDAD, EL SISTEMA Y LA COMUNIDAD
FALLAS EN EL FUNCIONAMIENTO DE LOS SISTEMAS DE TELECOMUNICACIONES
DAÑOS EN LOS RECEPTORES Y EQUIPOS DE TELECOMUNICACIONES.
PÉRDIDA DE INFORMACIÓN.</t>
  </si>
  <si>
    <t>DAÑO EN LOS EQUIPOS DE INSTRUMENTACIÓN</t>
  </si>
  <si>
    <t>DAÑOS EN LOS EQUIPOS DE COMUNICACIONES RADIOS DE MANO, AVANTELES, ETC.</t>
  </si>
  <si>
    <t>AFECTACION DE LOS PROCESOS DE LA ENTIDAD O DEL SISTEMA 
APROVECHAMIENTO DE LAS MODIFICACIONES PARA LUCRO DE TERCEROS</t>
  </si>
  <si>
    <t>ADICIÓN O MODIFICACIÓN DE INFORMACIÓN A LOS APLICATIVOSQUE PUEDA BENEFICIAR DIRECTA O INDIRECTAMENTE A TERCEROS</t>
  </si>
  <si>
    <t>PLANIFICACIÓN DE LOS PROYECTOS A REALIZAR.</t>
  </si>
  <si>
    <t>DESARROLLO DE VENTANAS DE MANTENIMIENTO PREVENTIVO A LOS COMPONENTES DEL SISTEMA</t>
  </si>
  <si>
    <t>REALIZACIÓN DEL PLAN DE PRUEBAS FUNCIONALES CON EL USUARIO RESPONSABLE DE LA APLICACIÓN</t>
  </si>
  <si>
    <t>GENERAR  CONTENIDO DE CAPACITACIONES EN LA PLATAFORMA DE MOODLE</t>
  </si>
  <si>
    <t>No existen controles para este riesgo</t>
  </si>
  <si>
    <t>REALIZAR MANTENIMIENTOS PREVENTIVOS Y CORRECTIVOS A LOS EQUIPOS DE INSTRUMENTACIÓN</t>
  </si>
  <si>
    <t>REALIZAR MANTENIMIENTOS PREVENTIVOS Y GESTIONAR LOS MANTENIMIENTOS CORRECTIVOS A LOS EQUIPOS DE TELECOMUNICACIONES</t>
  </si>
  <si>
    <t>CREACIÓN DE TABLAS DE AUDITORIA A LOS ESQUEMAS DE DATOS QUE SEAN CONSIDERADOS DE CARÁCTER SENSIBLE</t>
  </si>
  <si>
    <t>MESAS DE TRABAJO DENTRO DEL AREA PARA DETERMINAR LA ESTRATEGIA DE DESARROLLOS DE PROYECTOS</t>
  </si>
  <si>
    <t>Realizar una matriz de asignación de desarrollos  tecnologicos para el periodo  2019</t>
  </si>
  <si>
    <t>Jefe de oficina TIC</t>
  </si>
  <si>
    <t>%Matriz diligenciada</t>
  </si>
  <si>
    <t>Realizar los procesos de socialización y documentación de las ventanas de mantenimiento correspondientes al periodo 2019</t>
  </si>
  <si>
    <t>No. De ventanas socializadas / Total de ventanas realizadas</t>
  </si>
  <si>
    <t>Realizar los planes de prueba funcionales de los aplicativos informaticos desarrollados en el periodo 2019</t>
  </si>
  <si>
    <t>No. De planes documentados / Total de aplicativos desarrollados</t>
  </si>
  <si>
    <t>Realizar la generacion de 2 cursos referentes a sistemas de informacion de la entidad para el periodo 2019</t>
  </si>
  <si>
    <t>Cursos montafdos en moodle / Total de cursos comprometidos</t>
  </si>
  <si>
    <t>Equipos con mantenimiento realizado / Total de equipos programados</t>
  </si>
  <si>
    <t>Crear las tablas de auditoria de los aplicativos informaticos desarrollados durante el periodo 2019</t>
  </si>
  <si>
    <t xml:space="preserve">No. De esquemas con tablas de auditoria / Total de esquemas idientificados </t>
  </si>
  <si>
    <t xml:space="preserve">Aumento en los tiempos de respuesta para la entrega de información que sirve como insumo para la toma de decisiones. </t>
  </si>
  <si>
    <t>Falta de oportunidad en la entrega de informes de ejecución  debido a que no se cuenta con una herramienta tecnológica para su seguimiento.</t>
  </si>
  <si>
    <t>Conciliaciones mensuales con el área de presupuesto</t>
  </si>
  <si>
    <t>Direccionamiento Estratégico $O$54</t>
  </si>
  <si>
    <t>Profesional del área de presupuesto y Profesional de FONDIGER</t>
  </si>
  <si>
    <t>Cuentan con la autoridad definida por el manual de funciones y las responsabilidades establecidas en el contrato del profesional de presupuesto</t>
  </si>
  <si>
    <t>Es oportuno, ya que permite identificar diferencias en los valores entre presupuesto y planeación. Esta conciliación se realiza de manera mensual</t>
  </si>
  <si>
    <t xml:space="preserve">Por medio de comparativo de archivo que tiene planeación y presupuesto, se busca revisar que la información arroje el mismo resultado, de tal manera que se asegure la confiabilidad de los datos </t>
  </si>
  <si>
    <t xml:space="preserve">Tiene un grado de confiabilidad soportado en los datos que son ingresado por dos áreas y que al hacer un comparativo se llega a un mismo resultado, sin embargo, esta acción se hace de manera manual en archivos de Excel, lo que aumenta el grado de incertidumbre y requiere que permanentemente se realice verificaciones, al no existir una herramienta tecnológica que consolide la información y prevenga errores humanos, entregando información en menor tiempo.  </t>
  </si>
  <si>
    <t xml:space="preserve">Se realiza de manera oportuna, ya que si se evidencia alguna diferencia se subsana en el archivo del proceso que tenga el error   </t>
  </si>
  <si>
    <t>Los archivos de la información tanto de presupuesto como de planeación deben ser iguales, una vez se logre, la oficina de presupuesto genera los informes de ejecución presupuestal como responsable del manejo de presupuesto del FONDIGER</t>
  </si>
  <si>
    <t>PÉRDIDA DE IMAGEN DE LA ENTIDAD, PÉRDIDA DE CREDIBILIDAD, POSIBLES DENUNCIAS, DEMANDAS, SANCIONES, INVESTIGACIONES, PERDIDA DE OPORTUNIDAD PARA DISCIPLINAR A LOS FUNCIONARIOS</t>
  </si>
  <si>
    <r>
      <rPr>
        <sz val="11"/>
        <rFont val="Calibri"/>
        <family val="2"/>
        <scheme val="minor"/>
      </rPr>
      <t>Vencimiento</t>
    </r>
    <r>
      <rPr>
        <sz val="11"/>
        <color theme="1"/>
        <rFont val="Calibri"/>
        <family val="2"/>
        <scheme val="minor"/>
      </rPr>
      <t xml:space="preserve"> de las etapas procesales sin cumplimiento de la  finalidad establecida por la normatividad</t>
    </r>
  </si>
  <si>
    <t>PÉRDIDA DE IMAGEN DE LA ENTIDAD, PÉRDIDA DE CREDIBILIDAD, POSIBLES DENUNCIAS, DEMANDAS, SANCIONES, INVESTIGACIONES, DESVIACIONES EN LAS INVESTIGACIONES</t>
  </si>
  <si>
    <t>Acceso a la información disciplinaria con posible pérdida de reserva legal</t>
  </si>
  <si>
    <t>Cuadro de excel en donde se registran las etapas y fechas de las actuaciones realizadas en cada proceso disciplinario</t>
  </si>
  <si>
    <t>Almacenamiento de expedientes en archivadores</t>
  </si>
  <si>
    <t>Talento humano $O$55</t>
  </si>
  <si>
    <t>Vencimiento de las etapas procesales sin cumplimiento de la  finalidad establecida por la normatividad</t>
  </si>
  <si>
    <t>Talento humano $O$56</t>
  </si>
  <si>
    <t xml:space="preserve">1. Seguimiento a las comunicaciones emitidas y recibidas internas y externas que permiten llevar un control de las pruebas documentales y citaciones </t>
  </si>
  <si>
    <t>Subdirección Corporativa y Asuntos Disciplinarios- Area Disciplinarios</t>
  </si>
  <si>
    <t>Cuadro de excel actualizado</t>
  </si>
  <si>
    <t>1. Reiterar la solicitud para la instalación de cámaras de seguridad o la reubicación de las existentes
2. Solicitar la viabilidad de asignar un presupuesto para la vigencia 2020, que permita garantizar la confidencialidad de los expedientes y de las actuaciones</t>
  </si>
  <si>
    <t xml:space="preserve">1 comunicación elaborada/1
1 correo proyectado/1 </t>
  </si>
  <si>
    <t>Atención al Ciudadano</t>
  </si>
  <si>
    <t>Error en la información suministrada a la Ciudadanía</t>
  </si>
  <si>
    <t>Ejecución de capacitaciones por parte de las áreas misionales que aborden temas relacionados con información que maneja atención al ciudadano y en estas hacer explicita la necesidad de la comunicación permanente de los cambios surtidos en los procesos misionales.</t>
  </si>
  <si>
    <t>Atención al Ciudadano$O$57</t>
  </si>
  <si>
    <t>Si, lideres del proceso de las áreas misionales</t>
  </si>
  <si>
    <t xml:space="preserve">_x000D_
Si porque se brinda la información del proceso de cara al _x000D_
Si porque se brinda la información del proceso de cara al Si porque se brinda la información del proceso de cara al ciudadano_x000D_
_x000D_
</t>
  </si>
  <si>
    <t>Si, hay infomación actualizada que se brinda a la ciudadanía</t>
  </si>
  <si>
    <t>Si, se previene que se de una información equivocada</t>
  </si>
  <si>
    <t>Si, porque la fuente corresponde a las áreas que desarrollan las acciones propias de su competencia</t>
  </si>
  <si>
    <t>Si, aunque no se ha presentado y de otra forma se da respuesta a las inquietudes ciudadanas con las áreas misionales</t>
  </si>
  <si>
    <t>Si, se generan actas</t>
  </si>
  <si>
    <t>1. Aplicación y análisis de las encuestas de percepción ciudadana
2. Revisión permanente del buzón de sugerencias</t>
  </si>
  <si>
    <t>51 planillas de revisión del buzon de sugerencias 
2 Informes de encuestas de percepción ciudadana</t>
  </si>
  <si>
    <t>1. Incumplimiento normativo
2- Sanciones disciplinarias
3- Posibles errores en el desempeño de las funciones</t>
  </si>
  <si>
    <t>Carencia de los bienes para suplir las necesidades de los usuarios.
No poder suministrar el servicio de vehículo para atender oportunamente la emergencia</t>
  </si>
  <si>
    <t>DEMORAS POR PARTE DEL PROVEEDOR EN LA REALIZACIÓN DE LOS MANTENIMIENTOS PREVENTIVOS Y/O CORRECTIVOS A LOS BIENES</t>
  </si>
  <si>
    <t>LOS BIENES CON CARACTERÍSTICAS ESPECIALES ADQUIRIDOS POR LA ENTIDAD NO INGRESEN AL ALMACEN Y NO SE INCLUYA EN LA PÓLIZA DE SEGUROS DE LA ENTIDAD</t>
  </si>
  <si>
    <t xml:space="preserve">ENTREGA DE LOS BIENES AL SUPERVISOR DEL CONTRATO EN EL MOMENTO DE RECIBIR LOS BIENES </t>
  </si>
  <si>
    <t xml:space="preserve">Programación de los mantenimientos preventivos y correctivos
</t>
  </si>
  <si>
    <t>1. Realizar comunicaciones a los supevisores del contrato recordando la obligación de recibir los bienes en conjunto con el áre de Almacén
2. Divulgación del procedimiento de manejo y control de bienes</t>
  </si>
  <si>
    <t>Subdirección Corporativa y Asuntos Disciplinarios - Administrativa</t>
  </si>
  <si>
    <t>No. De comunicaciones remitidas a los supervisores/3
No. De socializaciones del procedimiento /3</t>
  </si>
  <si>
    <t xml:space="preserve"> 1. Remisión de correos a la empresa de mantenimiento preventivo y correctivo
2. Informes de supervisión por parte del supervisor del contrato de mantenimiento</t>
  </si>
  <si>
    <t>No. De correos en el perido
No. De informes de supervisión/12</t>
  </si>
  <si>
    <t>Gestión administrativa$O$58</t>
  </si>
  <si>
    <t>Si el supervisor del contrato</t>
  </si>
  <si>
    <t>Si son adecuadas toda vez que se encuentran establecidas en el manual de supevisión del contrato</t>
  </si>
  <si>
    <t>Es oportuna, pero en algunas ocasiones falta de comunicación con el almacenista en la entrega de bienes</t>
  </si>
  <si>
    <t>Porque se verifican los bienes en cumplimiento de las especificaciones técnicas</t>
  </si>
  <si>
    <t>El informe del supervisior, la certificación de pago</t>
  </si>
  <si>
    <t>Si porque existe un  control en el área de pagos</t>
  </si>
  <si>
    <t>Si los documentos que se trabajan dentro del contrato son evidencias completas</t>
  </si>
  <si>
    <t>Gestión administrativa$O$59</t>
  </si>
  <si>
    <t>si, supervisor y la persona de apoyo a la supervisión del contrato</t>
  </si>
  <si>
    <t>Si</t>
  </si>
  <si>
    <t>si, por el cronograma de mantenimiento existente</t>
  </si>
  <si>
    <t>Si, para prevenir el riesgo se dispone de cronograma y una movil adicional para suplir normalmente el servicio de transporte</t>
  </si>
  <si>
    <t>Si, se dispone de información del contratista, la orden de serivicio, la base de datos de los conductores y la programación de móviles</t>
  </si>
  <si>
    <t>Si, se dispone una movil adicional para suplir normalmente el servicio de transporte y de la documentación que permite hacer la investigación</t>
  </si>
  <si>
    <t>Existen planillas de recorrido, las ordenes de servicio</t>
  </si>
  <si>
    <t>Incumplimiento legal por la no realización de la inducción</t>
  </si>
  <si>
    <t>Historia laboral del servidor público incompleta y desactualizada.</t>
  </si>
  <si>
    <t xml:space="preserve"> Incumplimiento normativo sobre la custodia y actualización de las historias laborales. </t>
  </si>
  <si>
    <t>1. Pagos indebidos
2. Demandas contra la entidad
3. No prestación de los servicios de salud y caja de compensación a los servidores públicos
4.Pago de intereses de mora
5. Procesos disciplinarios</t>
  </si>
  <si>
    <t xml:space="preserve">Liquidación de Seguridad Social sobre bases e información incorrecta y oportunidad en el pago de aportes al Seguridad Social y parafiscales   </t>
  </si>
  <si>
    <t xml:space="preserve">1. Incumplimiento normativo
2- Sanciones disciplinarias
</t>
  </si>
  <si>
    <t>Incumplimiento en las fechas establecidas para el desarrollo de las etapas del proceso de evaluación desempeño para los funcionarios de carrera administrativa y Acuerdos de Gestión</t>
  </si>
  <si>
    <t>1. El contratista de Prestación de Servicios no tiene cobertura por parte de la ARL en caso de presentarse un accidente laboral
2. Afectación del pago del contrato
3. Acciones Disciplinarias</t>
  </si>
  <si>
    <t xml:space="preserve">Accidente laboral sin cubrimiento por la oportunidad en la afilición a la ARL por parte del Contratista </t>
  </si>
  <si>
    <t>Reporte de la Base de datos generada por funcionaria de la Oficina TICs</t>
  </si>
  <si>
    <t>Revisión de las historias laborales de los funcionarios nuevos antes de ser entregadas al archivo y de los antiguos a quienes se les ha generado actos administrativos, con el Formato Hoja de Control  de HV debidamente diligenciado y el  Formato de Novedades de nómina y seguridad social ADM-FT-102</t>
  </si>
  <si>
    <t xml:space="preserve"> Las novedades se incorporan en el aplicativo de nomina con base en los formatos de novedades de nómina y seguridad social ADM-FT-102
</t>
  </si>
  <si>
    <t xml:space="preserve">Comunicaciones internas,  Asesorías personalizadas </t>
  </si>
  <si>
    <t>1. Pago de cuenta de cobro</t>
  </si>
  <si>
    <t xml:space="preserve">1. Enviar en forma periódica por correo electrónico el recordatorio para terminar el curso de inducción
2. Enviar comunicación interna cuando se le ha reiterado a la persona por medio de correos electrónicos la realización de la inducción.
</t>
  </si>
  <si>
    <t>Subdirección Corporativa y Asuntos Disciplinarios - Gestión del Talento Humano</t>
  </si>
  <si>
    <t>No. De personas sin realizar la inducción en un periodo/No. De ingresos en un periodo</t>
  </si>
  <si>
    <t>1. Comunicar a los funcionarios de la Entidad, de manera periódica la necesidad de actualizar la información contenida en sus historias laborales
2. Revisión de hojas de vida en el SIDEAP, con verificación de documentos de la Historia Laboral</t>
  </si>
  <si>
    <t xml:space="preserve">Número de historias laborales actualizadas en SIDEAP/ Total de funcionarios de planta </t>
  </si>
  <si>
    <t xml:space="preserve">1. Verificación y comprobación de novedades y planilla de seguridad social </t>
  </si>
  <si>
    <t>Número de  planillas de verificación de nómina y seguridad social/9</t>
  </si>
  <si>
    <t>1. Realizar seguimiento y verificación con la información reportada en la base de datos</t>
  </si>
  <si>
    <t>Número de seguimientos/2</t>
  </si>
  <si>
    <t>1. Solicitar el listado de los Contratista de Prestación de servicios con novedades a la OAJ
2. Verificar la afiliación a la ARL con base en el listado suministrado por la OAJ
3. Generar campaña informativa de prevención</t>
  </si>
  <si>
    <t xml:space="preserve">No. De contratistas no afiliadas oportunamente a la ARL en un periodo </t>
  </si>
  <si>
    <t>Talento humano $O$60</t>
  </si>
  <si>
    <t xml:space="preserve">Si profesional de TH, </t>
  </si>
  <si>
    <t>Si es adecuada</t>
  </si>
  <si>
    <t xml:space="preserve">Si es oportuna, </t>
  </si>
  <si>
    <t>Si detectan</t>
  </si>
  <si>
    <t>Si por el soporte existente</t>
  </si>
  <si>
    <t>Talento humano $O$61</t>
  </si>
  <si>
    <t>si,Ingrid Suárez, Martha Acero</t>
  </si>
  <si>
    <t>si, son autonomos en el manejo de los formatos</t>
  </si>
  <si>
    <t>si, debido a que se debe tener actualizadas la HV</t>
  </si>
  <si>
    <t>Si, toda vez que la revisión es fundamental para validar la actulización de la HV</t>
  </si>
  <si>
    <t>Si, porque a partir de la información existent en los formatos se genera la actilización de las Historias Laborales</t>
  </si>
  <si>
    <t xml:space="preserve"> Si, son resultado de la Gestión que se realiza en el área de TH frente a la Historia Laboral,</t>
  </si>
  <si>
    <t xml:space="preserve">Si, porque en los formatos se evidencia la información actualizada </t>
  </si>
  <si>
    <t>Talento humano $O$62</t>
  </si>
  <si>
    <t>Si , existen 3 funcionarios de TH</t>
  </si>
  <si>
    <t>Si, estan por manual de funciones y obligaciones contractuales</t>
  </si>
  <si>
    <t>Si, pero no es suficiente</t>
  </si>
  <si>
    <t>Si el formato utilizado registra toda la información de novedades</t>
  </si>
  <si>
    <t>Si, el formato se diligencia conforme a las novedades de nómina</t>
  </si>
  <si>
    <t>Si, se detectan de manera oportuna</t>
  </si>
  <si>
    <t>Si los formatos, resoluciones</t>
  </si>
  <si>
    <t>Talento humano $O$63</t>
  </si>
  <si>
    <t>Si, profesionalesl del área de Talento Humano. Para evaluación de desempeño Alejandra Sabino y para Acuerdos de Gestión Claudia Gómez</t>
  </si>
  <si>
    <t>Si, dentro de las funciones del cargo se encuentra las que están relacionadas con la evaluación de desempeño</t>
  </si>
  <si>
    <t>Si, es oportuna, sin embargo requiere mayor disponibilidad de tiempo y personal de apoyo para la ejecución del control</t>
  </si>
  <si>
    <t>El control previene el imcumplimiento de las fechas establecidas en las etapas del proceso de evaluación</t>
  </si>
  <si>
    <t>Si, proviene de la misma evaluación</t>
  </si>
  <si>
    <t>Si es de manera oportuna</t>
  </si>
  <si>
    <t>Si se encuentra la información en correos, la base de datos, las circulares</t>
  </si>
  <si>
    <t>Talento humano $O$64</t>
  </si>
  <si>
    <t>Si, los servidores del área de pagos</t>
  </si>
  <si>
    <t>No es explicito en el manual de funciones  pero si en está en el procedimiento de pagos</t>
  </si>
  <si>
    <t>Es posterior a la fecha de afiliación</t>
  </si>
  <si>
    <t>El control es posterior</t>
  </si>
  <si>
    <t>Si es la cuenta de cobro y la certificacion de afiliación</t>
  </si>
  <si>
    <t>Si, porque se informa</t>
  </si>
  <si>
    <t>Si, es la cuenta de cobro y la certificacion de afiliación</t>
  </si>
  <si>
    <t xml:space="preserve">Sanciones pecuniarias 
Sanciones administrativas
Procesos disciplinarios
Generación de intereses por mora en los pagos
</t>
  </si>
  <si>
    <t>INCUMPLIMIENTO EN FECHA OPORTUNA DE LOS PAGOS</t>
  </si>
  <si>
    <t>1. NO SE CUENTA CON INFORMACIÓN VERAZ Y OPORTUNA
2. SANCIONES DISCIPLINARIAS
3. RETRAZOS EN LOS PAGOS DE CUENTAS DE COBRO</t>
  </si>
  <si>
    <t>FALTA DE CONTROL EFECTIVO DE LA INFORMACION PRESUPUESTAL DEL MÓDULO DE SISFONDIGER</t>
  </si>
  <si>
    <t xml:space="preserve">1. Información que no representa fielmente los hechos económicos
2. Presentación imprecisa de declaraciones tributarias y/o información tributaria
</t>
  </si>
  <si>
    <t>Reconocimiento, medición, presentación  y revelación no acorde a la realidad económica y financiera del IDIGER</t>
  </si>
  <si>
    <t xml:space="preserve">1. Sanciones disciplinarias y pecuniarias
</t>
  </si>
  <si>
    <t>Inexactitud en los descuentos impositivos de los pagos efectuados por parte del IDIGER</t>
  </si>
  <si>
    <t>1. Información no confiable
2. Errores en la elaboración de la orden de pago</t>
  </si>
  <si>
    <t>Error en la reproducción de la información presupuestal en el PREDIS LOCAL</t>
  </si>
  <si>
    <t>Cuadro de control de pagos</t>
  </si>
  <si>
    <t>Base de datos en excel con las afectaciones presupuestales de FONDIGER</t>
  </si>
  <si>
    <t xml:space="preserve">1. Se cuenta con un check list que permite asegurar que la información se suministre al área contable  en las condiciones requeridas
</t>
  </si>
  <si>
    <t>1. Revisión dela cuenta de cobro por cada una de las áreas de Gestión Financiera</t>
  </si>
  <si>
    <t>1.Concilaciones mensuales</t>
  </si>
  <si>
    <t>1. Circulares estableciendo plazos para entrega de cuentas de cobro
2. Tramite oportuno de firmas electrónicas requeridas para la gestión del pago
3. Seguimiento al cuadro de control de pagos</t>
  </si>
  <si>
    <t>Subdirección Corporativa y Asuntos Disciplinarios - Gestión Financiera-Pagos</t>
  </si>
  <si>
    <t>No. De circulares emitidas y socializadas
No. De correos de seguimiento al cuadro de control de pagos</t>
  </si>
  <si>
    <t xml:space="preserve">1. Realizar las pruebas del módulo de SISFONDIGER </t>
  </si>
  <si>
    <t xml:space="preserve">
Subdirección Corporativa y Asuntos Disciplinarios Gestion Financiera-Presupuesto</t>
  </si>
  <si>
    <t>% de avance en la implementación de SISFONDIGER</t>
  </si>
  <si>
    <t xml:space="preserve"> Cuenta con un asesor de Secretaría de Hacienda para establecer la  comunicación en forma permanente en caso de cambios normativos de información financiera y tributaria</t>
  </si>
  <si>
    <t xml:space="preserve">
Subdirección Corporativa y Asuntos Disciplinarios Gestion Financiera-Contabilidad y pagos</t>
  </si>
  <si>
    <t>No. De consultas y asesorias por parte de la SH</t>
  </si>
  <si>
    <t>1. solicitar capacitaciones a nivel tributario
2. Revisión y actualización del procedimiento</t>
  </si>
  <si>
    <t>Subdirección Corporativa y Asuntos Disciplinarios- Area financiera</t>
  </si>
  <si>
    <t>1 Procedimiento actualizado, aprobado y publicado
1 solicitud realizada de capacitación</t>
  </si>
  <si>
    <t>1. Socializar los resultados de la conciliación presupuestal al responsable de la reproducción del área de presupuesto
2. Solicitar a sistemas los ajustes en los reportes presupuestales de predis local</t>
  </si>
  <si>
    <t>Subdirección Corporativa y Asuntos Disciplinarios
Area de presupuesto</t>
  </si>
  <si>
    <t>Número de conciliaciones realizadas/12
1 reunión con los ingenieros de TIC´s</t>
  </si>
  <si>
    <t>Gestión financiera$O$65</t>
  </si>
  <si>
    <t>Si, el grupo financiero</t>
  </si>
  <si>
    <t>Si, cada pago tiene su nivel de aprobación por cada área de gestión financiera</t>
  </si>
  <si>
    <t>Es oportuna se diligencia en tiempo real</t>
  </si>
  <si>
    <t>Si se detecta el flujo de información sobre la cuenta de cobro</t>
  </si>
  <si>
    <t>Si es información generada a través de la gestió financiera en la revisión de la cuenta, que incluye fechas y observaciones</t>
  </si>
  <si>
    <t>Si, se resuelven de manera inmediata</t>
  </si>
  <si>
    <t>Si es una información completa, única y compartida</t>
  </si>
  <si>
    <t>Gestión financiera$O$66</t>
  </si>
  <si>
    <t>Si, el grupo de presupuesto</t>
  </si>
  <si>
    <t>Si, en las obligaciones contractuales de uno de los contratales y en el manual de funciones</t>
  </si>
  <si>
    <t>Si, porque la revisión de la B/D se realiz  en paralelo con el sistema de FONDIGER</t>
  </si>
  <si>
    <t>Si, previenen el riesgo</t>
  </si>
  <si>
    <t>Si, porque se reproduce la información del sistema en la B/D</t>
  </si>
  <si>
    <t>si</t>
  </si>
  <si>
    <t>Si existe la Base de datos y las conciliaciones</t>
  </si>
  <si>
    <t>Gestión financiera$O$67</t>
  </si>
  <si>
    <t>Gestión financiera$O$68</t>
  </si>
  <si>
    <t>si, el área finainciera</t>
  </si>
  <si>
    <t>si, se encuentra dentro las funciones y procedimientos del área financiera</t>
  </si>
  <si>
    <t>Si ayuda a prevenir el riesgo</t>
  </si>
  <si>
    <t>Si, ayudan a que se minimice la probabilidad que se materialice</t>
  </si>
  <si>
    <t>Si, son los soportes de la cuenta de cobro</t>
  </si>
  <si>
    <t>Si existe un cuadro de control y seguimiento de pagos</t>
  </si>
  <si>
    <t>Gestión financiera$O$69</t>
  </si>
  <si>
    <t>1. Incumplimiento normativo
2- Sanciones disciplinarias
3- Posibles errores en el desempeño de las funciones</t>
  </si>
  <si>
    <t>Documentos de archivo no organizados según las disposiciones técnicas archivisticas dadas por la normatividad vigente</t>
  </si>
  <si>
    <t>1. Daños al patrimonio de la ciudad y a terceros.
2. Vulneración de los derechos de los ciudadanos de contar con información.</t>
  </si>
  <si>
    <t>1. Centralización de los archivos de gestión en la entidad</t>
  </si>
  <si>
    <t>1.Control de prestamos documentales (procedimento, instructivo y formatos)</t>
  </si>
  <si>
    <t>2. Capacitaciones en organización de archivos</t>
  </si>
  <si>
    <t>1. Socializar los procedimeinto y demas documentos que contengan los lineamientos para la organización de los documentos de archivo.
2. Ejecutar las actividades planteadas en el proyecto de centralización de archivos de gestión.</t>
  </si>
  <si>
    <t>Subdirección Corporativa y Asuntos Disciplinarios - Gestión Documental</t>
  </si>
  <si>
    <t>Número total de metros lineales en los archivos de gestión / Número total de metros lineales intervenidos en los archivos de gestión
Número de actividades ejecutadas / Total de actividades programadas en el Proyecto de Centralización de Archivos.</t>
  </si>
  <si>
    <t xml:space="preserve">1. Elaborar un informe de seguimiento mensual sobre prestamos y devoluciones
2. Comunicar a los servidores públicos que tienen prestamos de expedientes sin devolver y que han superado el tiempo limite establecido. </t>
  </si>
  <si>
    <t>Total de devoluciones realizadas / Total de prestamos realizados en el periodo.
Número de informes de seguimiento elaborados y presentados / 12 meses</t>
  </si>
  <si>
    <t>Gestión documental$O$71</t>
  </si>
  <si>
    <t>Líder del proceso de gestión documental</t>
  </si>
  <si>
    <t>Se encuentra establecido en el manual de funciones de la entidad</t>
  </si>
  <si>
    <t>Esto debido a que las acciones se toman de manera correctiva, esto quiere decir despues de que se materializó el riesgo.</t>
  </si>
  <si>
    <t>determina las causas de su equivocada conformación, clasificación, ordenación y descripción documental, para tomar medidas correctivas.</t>
  </si>
  <si>
    <t>Para el desarrollo del control se adoptó la metodología dada por el Archivo de Bogotá y las disposiciones normativas asociadas al cumplimiento de las funciones de la entidad.</t>
  </si>
  <si>
    <t>Mediante reuniones de trabajo donde se divulgan los lineamientos para la organización de los archivos.</t>
  </si>
  <si>
    <t>Inventarios documentales, Remisiones al CAD y planes de trabajo</t>
  </si>
  <si>
    <t>Gestión documental$O$70</t>
  </si>
  <si>
    <t>Se comparten los lineamientos para la organización de documentos, pero los funcionarios son los directamente responsables en aplicar dichos lineamientos.</t>
  </si>
  <si>
    <t>Con la capacitación se pretende dictar los lineamientos de organización para que sean aplicados en las etapas de producción y gestión de documentos</t>
  </si>
  <si>
    <t>Ya que el control es preventivo, no se puede identificar observaciones, desviaciones o diferencias.</t>
  </si>
  <si>
    <t>Listados de asistencia, actas de reunión e informe de capacitación</t>
  </si>
  <si>
    <t>Se comparten los lineamientos para la organización de Esto debido a que las acciones se toman de manera correctiva, esto quiere decir después de que se materializó el riesgo..</t>
  </si>
  <si>
    <t>Una vez recibidos los documentos de archivo por traslado se determina las causas de su equivocada conformación, clasificación, ordenación y descripción documental, para tomar medidas correctivas.</t>
  </si>
  <si>
    <t>Gestión documental$U$70</t>
  </si>
  <si>
    <t>La base metodologíca para la capacitación corresponde a las diposiciones dadas por el Archivo de Bogotá</t>
  </si>
  <si>
    <t>Promoción de la autogestión ciudadana del riesgo $J$15</t>
  </si>
  <si>
    <t>Si existe a cargo del Subdirector</t>
  </si>
  <si>
    <t>Si la tiene por manual de funciones</t>
  </si>
  <si>
    <t>si se hace de manea preventiva</t>
  </si>
  <si>
    <t>buscan prevenir la materializaciòn del riesgo</t>
  </si>
  <si>
    <t>si se obtiene de la aplicación del procedimiento</t>
  </si>
  <si>
    <t>si se investigan y se resuleven</t>
  </si>
  <si>
    <t>si se deja segun el formato.</t>
  </si>
  <si>
    <t>Si el responsable asignado para la ejecución del control es el Supervisor del contrato.</t>
  </si>
  <si>
    <t>El supervisor tiene la autoridad de solicitar las acciones pertinentes para efectos del control respectivo, en cumplimiento de las funciones que le fueron asignadas, asi como poner en conocimiento a la entidad de las situaciones presentadas y conjuntamente realizar las acciones a las que haya lugar</t>
  </si>
  <si>
    <t>La ejecución del control en los tiempos que se han definido ha permitido prevenir  la materialización del riesgo de manera oportuna.</t>
  </si>
  <si>
    <t>El control ha permitido prevenir la materialización del  riesgo en los procesos de ejecución de las obras</t>
  </si>
  <si>
    <t>Si, la información es confiable, para este casi procede la  verificación e investigación.</t>
  </si>
  <si>
    <t>A la fecha no se materializado el riesgo</t>
  </si>
  <si>
    <t>Las evidencias y controles son remitidas al expediente contractual y cargadas en el NAS de ejecución de obras.</t>
  </si>
  <si>
    <t>El supervisor tiene la autoridad de solicitar las acciones pertinentes para efectos del control respectivo, en cumplimiento de las funciones que le fueron asignadas, asi como poner en conocimiento a la entidad de las situaciones presentadas y conjuntamente realizar las acciones a las que haya lugar.</t>
  </si>
  <si>
    <t>Si el responsable asignado para la ejecución del control es el Supervisor del contrato</t>
  </si>
  <si>
    <t xml:space="preserve">La ejecución del control en los tiempos que se han definido ha permitido prevenir  la materialización del riesgo de manera oportuna. </t>
  </si>
  <si>
    <t>Si el responsable asignado para la ejecución del control es el Supervisor del contrato o el Director de la entidad.</t>
  </si>
  <si>
    <t>La ejecución del control en los tiempos que se han definido ha permitido prevenir  la materialización del riesgo de manera oportuna</t>
  </si>
  <si>
    <t>Si, la información es confiable, para este caso procede la  verificación e investigación.</t>
  </si>
  <si>
    <t>El proceso de evaluación de las observaciones, desviaciones o diferencias identificadas no es inmediato.</t>
  </si>
  <si>
    <t>Las evidencias y controles son remitidas al expediente contractual pero usualmente no son cargadas en el NAS de Adecuación de Predios</t>
  </si>
  <si>
    <t>Si el responsable asignado para el ejecución del control es el líder del área, Subdirector(a) de Reducción de Riesgos y Adaptación al Cambio Climático, Oficina Asesora Jurídica.</t>
  </si>
  <si>
    <t>El líder del área, Subdirector(a) de Reducción de Riesgos y Adaptación al Cambio Climático, Oficina Asesora Jurídica tienen la autoridad de solicitar las acciones pertinentes para efectos del control respectivo, en cumplimiento con la normatividad vigente</t>
  </si>
  <si>
    <t>La ejecución del control en los tiempos que se han definido ha permitido prevenir la materialización del riesgo de manera oportuna.</t>
  </si>
  <si>
    <t>El control ha permitido detectar posibles incosistencias y/o fallos en la formulación de los documentos y proceso precontractual.</t>
  </si>
  <si>
    <t>Sí, la información es confiable dado que existe un filtro previo por parte de la Oficina Asesora Jurídica.</t>
  </si>
  <si>
    <t>El proceso de evaluación de las observaciones, desviaciones o diferencias identificadas es oportuna.</t>
  </si>
  <si>
    <t>Se desarrolla y documenta una trazabilidad de los ajustes de los procesos llevados a cabo en la etapa precontractual.</t>
  </si>
  <si>
    <t>1. Tardanza en el proceso
2. Aumento de la resistencia frente al proceso
3. Maltrato a los profesionales en el territorio</t>
  </si>
  <si>
    <t>Situación de desacuerdo u oposición constante de las personas incluidas en el programa frente al proceso.</t>
  </si>
  <si>
    <t xml:space="preserve">Espacios comunitarios, en los que se abordan los temas de gestión del riesgo y objetivos del programa.
</t>
  </si>
  <si>
    <t>Gestión de la reducción del Riesgo$O$12</t>
  </si>
  <si>
    <t>Se asigna un profesional o equipo, bien sea por zona o franja de predios</t>
  </si>
  <si>
    <t>Para evaluar la situación y poner en marcha las actividades que consideren.</t>
  </si>
  <si>
    <t>La atención personalizada permite identificar situaciones de manera oportuna.</t>
  </si>
  <si>
    <t>El control contribuye a la detección de situaciones que van en contravía del proceso</t>
  </si>
  <si>
    <t>El riesgo se disminuye con la divulgación de información oficial y proveniente de la entidad que desarrolla el programa.</t>
  </si>
  <si>
    <t>Se realiza el rastreo del origen de la información errada para realizar la intervención.</t>
  </si>
  <si>
    <t>Se realiza registro fotográfico, y/o actas de reunión y/o listados de asistencia.</t>
  </si>
  <si>
    <t xml:space="preserve">Llevar a cabo espacios comunitarios, en los que se aborden los temas de gestión del riesgo y objetivos del programa, conforme a las solicitudes y necesidades identificadas en el territorio.
</t>
  </si>
  <si>
    <t>Equipo de Reasentamiento</t>
  </si>
  <si>
    <t>Número de predios desocupados / número de predios programados</t>
  </si>
  <si>
    <t>1. No cumplimiento de las metas
2. Gestión de recursos económicos no causados</t>
  </si>
  <si>
    <t>Tardanza en la entrega de los documentos y/o gestiones por parte de los beneficiarios del proceso</t>
  </si>
  <si>
    <t>Seguimiento familiar y/o individual, de forma personalizada (atención en oficina, visitas o seguimiento telefónico.)</t>
  </si>
  <si>
    <t>Gestión de la reducción del Riesgo$O$72</t>
  </si>
  <si>
    <t>Se asigna un equipo de trabajo por familia  para realizar el seguimiento</t>
  </si>
  <si>
    <t>El profesional o grupo asignado realiza el seguimiento correspondiente.</t>
  </si>
  <si>
    <t>La atención personalizada permite identificar situaciones de manera oportuna y poder preveer un plan de contingencia o posibles dificultades.</t>
  </si>
  <si>
    <t>El seguimiento permite contar con información de primera mano para identificar factores de retraso.</t>
  </si>
  <si>
    <t>No siempre es posible direccionar la solución ya que en ocasiones es corresponsabilidad de la familia.</t>
  </si>
  <si>
    <t>Se cuenta con una base de seguimiento a los casos.</t>
  </si>
  <si>
    <t>Efectuar el seguimiento familiar y/o individual a través la atención en oficina, visitas o seguimiento telefónico, según el caso.</t>
  </si>
  <si>
    <t xml:space="preserve">1. Información cruzada.
2. Dificultades con la comunidad. </t>
  </si>
  <si>
    <t>Informar a una familia que se encuentra en zona de riesgo no mitigable u omitir informar a otra que si lo está</t>
  </si>
  <si>
    <t>1. Pérdida de credibilidad e imagen en el proceso y la entidad.
2. Pérdida de recursos públicos.
3. Sanciones a funcionarios /entidad</t>
  </si>
  <si>
    <t>Modificación o eliminación de información del proceso con el fin de dar prelación a unos cuantos</t>
  </si>
  <si>
    <t>Ejecución interrumpida del proyecto generando prórrogas y adiciones al mismo.</t>
  </si>
  <si>
    <t>Variaciones de los componentes económicos y tecnicos  necesarios para la ejecución del proceso.</t>
  </si>
  <si>
    <t xml:space="preserve">Problemas de orden publico </t>
  </si>
  <si>
    <t>Se realiza el cotejo de información del documento técnico contra bases oficiales catastrales y/o de planeación.</t>
  </si>
  <si>
    <t>Se realiza la conformación de equipos interdiciplinarios compuesto por un social, jurídico y técnico con el fin de realizar el seguimiento a cada una de las familias que adelantan el proceso.</t>
  </si>
  <si>
    <t xml:space="preserve">Reuniones de comité de obras </t>
  </si>
  <si>
    <t>Visitas constantes al área</t>
  </si>
  <si>
    <t>Gestión de la reducción del Riesgo$J$74</t>
  </si>
  <si>
    <t>Gestión de la reducción del Riesgo$O$73</t>
  </si>
  <si>
    <t>Cuando se informa sobre un polígono de riesgo se asigna a un profesional para coordinar el proceso de consolidación de información y gestión para la notificación de riesgo.</t>
  </si>
  <si>
    <t>El responsable moviliza los recursos necesarios para hacer la verificación documental previa a la notificación en terreno</t>
  </si>
  <si>
    <t>Se realiza previo a la notificación de riesgo a las familias habitantes de los predios recomendados.</t>
  </si>
  <si>
    <t>El control busca prevenir errores u omisiones en la notificación.</t>
  </si>
  <si>
    <t>Se utiliza el contraste con bases oficiales de Catastro Distrital y/o Secretaria Distrital de Planeación.</t>
  </si>
  <si>
    <t>Si se encuentran inconsistencias se comunica al área responsable de la emisión del documento técnico.</t>
  </si>
  <si>
    <t>La evidencia es la comunicación interna generada para reportar la inconsistencia</t>
  </si>
  <si>
    <t>Cotejar la información consignada en el documento técnico, que identifica zonas de alto riesgo no mitigable y recomienda al programa de reasentamiento a las familias habitantes, contra bases oficiales previo a la notificación en terreno.</t>
  </si>
  <si>
    <t>Número de familias notificadas de la condición de riesgo / número de familias recomendadas</t>
  </si>
  <si>
    <t>La gestión controlada de expedientes permite ubicar la documentación física del  proceso.</t>
  </si>
  <si>
    <t>Gestión de la reducción del Riesgo$O$74</t>
  </si>
  <si>
    <t>Desde 2017 se realiza asignación de casos por grupo interdisciplinario y se realiza rotación anual.</t>
  </si>
  <si>
    <t>Los grupos de trabajo son autónomos para realizar las intervenciones que consideren conforme a los lineamientos dados, si se presenta alguna desviación en el proceso se da a conocer en reunión de equipo.</t>
  </si>
  <si>
    <t>La documentación y proceso es verificado por diferentes personas a cargo y en diferentes puntos del mismo</t>
  </si>
  <si>
    <t>El control busca identificar a tiempo desviaciones en el proceso</t>
  </si>
  <si>
    <t>Se utiliza el contraste de la información consignada en expediente y digitalizada, asi como las bases propias del proceso.</t>
  </si>
  <si>
    <t>Al presentarse alguna desviación en el proceso se tienen previstas reuniones de equipo, frecuentes, con el fin de abordar las situaciones.</t>
  </si>
  <si>
    <t>Actas de reunión en la que se indica la distribución de los casos y si es el caso en la se exponen las desviaciones encontradas en el proceso.</t>
  </si>
  <si>
    <t>Gestión de la reducción del Riesgo$U$74</t>
  </si>
  <si>
    <t>Los técnicos de los equipos son los responsables de llevar el registro de préstamos de los expedientes</t>
  </si>
  <si>
    <t>Los técnicos de los equipos son los responsables de llevar el registro de préstamos de los expedientes en el  archivo de gestión. Las demás personas de los equipos deben realizar la solicitud y garantizar que se realice el registro a su nombre y verificar el descargue una vez se devuelva el expediente.</t>
  </si>
  <si>
    <t>Se debe realizar el registro de forma inmediata con el fin de mantener actualizada la información.</t>
  </si>
  <si>
    <t>Es un control de prevención en el sentido de poder facilitar el rastreo de movimiento de los expedientes en físico.</t>
  </si>
  <si>
    <t>La fuente de información es la solicitud de forma directa entre los miembros del equipo.</t>
  </si>
  <si>
    <t>Una vez se evidencia inconsistencias en la información del lugar en el que se encuentra un expediente se rastrea y actualiza la información.</t>
  </si>
  <si>
    <t>El préstamo de expedientes es registrado en un drive compartido para conocimiento de todos los miembros del equipo</t>
  </si>
  <si>
    <t>Realizar el seguimiento a cada una de las familias que adelantan el proceso verificando la evidencia del mismo en expediente y/o digital.</t>
  </si>
  <si>
    <t>Gestión de la reducción del Riesgo$O$75</t>
  </si>
  <si>
    <t>Si el responsable asignado para la ejecución del control es el Supervisor del contrato con el profesional social de contratista e interventoría</t>
  </si>
  <si>
    <t>El supervisor tiene la autoridad de solicitar las acciones pertinentes para efectos del control respectivo, en cumplimiento de las funciones que le fueron asignadas</t>
  </si>
  <si>
    <t>La ejecución del control en los tiempos que se han definido ha permitido prevenir  la materialización del riesgo de manera oportuna y mitigar los impactos cuando éstos se presentan a partir de la toma de decisiones.</t>
  </si>
  <si>
    <t>El control ha permitido detectar las causas y anticipar el  riesgo mediante diálogos y reuniones con la comunidad</t>
  </si>
  <si>
    <t>Sí, es información confiable, suministrada por la interventoría de obra, de igual forma se realizan las visitas de seguimiento y verificación de lo informado en los comités de obra y en los informes de ejecución.</t>
  </si>
  <si>
    <t>Las observaciones son comunicadas en los comités de obra</t>
  </si>
  <si>
    <t>Realizar el seguimiento semanal a cada uno de los proyectos ejecutados por la Entidad y  verificar su estado financiero y de ejecucion, dejando evidencia en el acta de comité respectiva.</t>
  </si>
  <si>
    <t>Proceso de obras</t>
  </si>
  <si>
    <t>Numero de semanas de ejecucion del contrato/Cantidad de actas de comite</t>
  </si>
  <si>
    <t>Realizar el seguimiento semanal a cada uno de los proyectos ejecutados por la Entidad y  verificar las condiciones sociales del area de influencia, dejando evidencia el acta de comité respectiva.</t>
  </si>
  <si>
    <t>Gestión de la reducción del Riesgo$O$76</t>
  </si>
  <si>
    <t>El supervisor del contrato</t>
  </si>
  <si>
    <t>Debido a que esta delegado por la entidad para ejercer seguimiento y control sobre el contrato o convenio.</t>
  </si>
  <si>
    <t>El control es semanal y prospectivo. se van tomando decisiones sobre la marcha</t>
  </si>
  <si>
    <t>Buscan prevenir el riesgo ya que se hace revision periodica.</t>
  </si>
  <si>
    <t>Es información social tomada del sitio</t>
  </si>
  <si>
    <t>Porque se toman las acciones pertinentes una vez se identifica el riesgo.</t>
  </si>
  <si>
    <t>Mediante acta de reunión e informe semanal.</t>
  </si>
  <si>
    <t>Apoyo de la fuerza publica y referentes comunitarios</t>
  </si>
  <si>
    <t>Gestión de la reducción del Riesgo$U$76</t>
  </si>
  <si>
    <t>La ejecución del control en los tiempos que se han definido ha permitido detectar la materialización del riesgo de manera oportuna y mitigar los impactos cuando estos se presentan</t>
  </si>
  <si>
    <t>El control ha permitido detectar las causas y anticipar el  riesgo</t>
  </si>
  <si>
    <t>Si es información confiable, suministrada por la interventoría de obra, de igual forma se realizan las visitas de seguimiento y verificación de lo informado en los comités de obra y en los informes de ejecución</t>
  </si>
  <si>
    <t>Gestión de la reducción del Riesgo$AA$76</t>
  </si>
  <si>
    <t>Si, es información confiable, suministrada por la interventoría de obra, de igual forma se realizan las visitas de seguimiento y verificación de lo informado en los comités de obra y en los informes de ejecución.</t>
  </si>
  <si>
    <t>Pérdida de credibilidad en los Diagnosticos Tecnicos emitidos por la entidad.</t>
  </si>
  <si>
    <t>Recibir beneficios para la emisión de Diagnósticos Técnicos, definiendo condiciones que no son reales, y que favorecen a un tercero.</t>
  </si>
  <si>
    <t>Incumplimientos en los tiempos de respuesta establecidos y emisión extemporánea de los Documentos.</t>
  </si>
  <si>
    <t>Emisión de Documentos por fuera del tiempo asignado.</t>
  </si>
  <si>
    <t>Incumplimiento en los tiempos de respuesta por fallas en las plataformas externas e internas  (SINUPOT, CATASTRO, GEOPORTAL, SIG PREDIAL, SIRE)</t>
  </si>
  <si>
    <t xml:space="preserve">Incumplimiento en los términos legales de entrega de los conceptos técnicos para legalización, regularización y/o planes parciales, debido a la complejidad de las áreas objeto de evaluación de amenaza, vulnerabilidad y riesgo es alta y los tiempos estipulados legalmente para emitir dichos conceptos son insuficientes.  </t>
  </si>
  <si>
    <t>Recibir dádivas o dinero para la emisión del Concepto de Amenaza Ruina, definiendo condiciones que no son reales, y que favorecen a un tercero.</t>
  </si>
  <si>
    <t>Alteración del resultado de la condición de Amenaza y/o riesgo del predio, lo cual puede generar repercusiones de orden fiscal, legal y otras.</t>
  </si>
  <si>
    <t>Recibir beneficios por la emisión de Certificado de riesgo con cambios intencionales en la condición de amenaza y/o riesgo con el fin de favorecer intereses particulares.</t>
  </si>
  <si>
    <t>Emisión de Certificados de riesgo o Conceptos técnicos extemporáneamente, afectando a terceros, y la imagen de la entidad.</t>
  </si>
  <si>
    <t>Beneficios recibidos por el servidor público, por ejercer favorecimiento y asignar mayores puntajes a los oferentes en los concursos de méritos.</t>
  </si>
  <si>
    <t>Beneficios recibidos por el servidor público o por la interventoría, por recibir a satisfacción los productos de contratos sin el debido cumplimiento de todas las obligaciones contractuales.</t>
  </si>
  <si>
    <t>Incumplimiento de la meta de número de estudios programados.</t>
  </si>
  <si>
    <t>Falta de cumplimiento en la metas institucionales por demoras en la apropiación de recursos, en la ejecución de contratos o incumplimientos de contratistas.</t>
  </si>
  <si>
    <t>Afectación al ambiente o afectación a la imagen de la entidad.</t>
  </si>
  <si>
    <t>Afectación del suelo o agua o aire por ausencia de identificación de riesgos ambientales o falta de implementación de controles en actividades de trabajo de campo.</t>
  </si>
  <si>
    <t xml:space="preserve">Imposibilidad de contar con los productos propuestos dentro del proceso contractual o menor calidad en los productos </t>
  </si>
  <si>
    <t>Favorecer a un proponente a cambio de beneficios al realizar un proceso de convocatoria y selección  sin que se cumpla con los requisitos de contratación exigidos.</t>
  </si>
  <si>
    <t>Modificación de la calificación de amenaza o riesgo en las coberturas cartográficas oficiales.</t>
  </si>
  <si>
    <t>Beneficios recibidos por el servidor público, para modificar la calificación de predios en las coberturas oficiales, de reasentamientos y suelo de protección por riesgo  definiendo condiciones que favorezcan a particulares.</t>
  </si>
  <si>
    <t>La entidad se quede sin  soporte cartográfico confiable.</t>
  </si>
  <si>
    <t>Pérdida de información geográfica que hace parte de la misión de la entidad.</t>
  </si>
  <si>
    <t>El control lo ejecuta un funcionario de planta que realiza la revisón del concepto técnico</t>
  </si>
  <si>
    <t xml:space="preserve">Durante el control se puede llegar a devolver y hacer ajustes a todo el concepto._x000D_
</t>
  </si>
  <si>
    <t>Se realiza antes de la emisión de concepto técnico</t>
  </si>
  <si>
    <t>Al comparar los soportes con la calificación es posible concluir, ya que existe una relación directa</t>
  </si>
  <si>
    <t>Se utilizan las fuentes oficiales de información y el registro fotográfico tomado en campo</t>
  </si>
  <si>
    <t>Se revisan y validan los resultados obtenidos de manera previa a la emisión del Concepto técnico</t>
  </si>
  <si>
    <t>El concepto técnico se firma en la última hoja por los profesionales que lo elaboran y por los que lo revisan</t>
  </si>
  <si>
    <t>El control lo realiza un funcionario.</t>
  </si>
  <si>
    <t>Como resultado de la revisión se puede solicitar cualquier ajuste sobre el concepto técnico</t>
  </si>
  <si>
    <t>El control se realiza antes de emitir el concepto técnico.</t>
  </si>
  <si>
    <t>Previenen las causas ya que la revisión se realiza durante la elaboración del concepto técnico</t>
  </si>
  <si>
    <t>La fuente de información es un mapa adoptado por norma y cargado en las bases de datos oficiales de la entidad.</t>
  </si>
  <si>
    <t>Deben ser resueltas antes de emitir el Concepto técnico.</t>
  </si>
  <si>
    <t>El concepto técnico es firmado tanto por los profesionales que lo elaboraron como por quienes lo revisaron</t>
  </si>
  <si>
    <t>Tanto la revisión como la aprobación la realizan dos funcionarios diferentes.</t>
  </si>
  <si>
    <t>Como resultado de la revisión puede modificarse cualquier parte del concepto técnico</t>
  </si>
  <si>
    <t>Se realiza antes de emitir el conceptos técnico</t>
  </si>
  <si>
    <t>Previene ya que la fecha de entrada es comparada con la fecha de entrada de los demás conceptos en trámite.</t>
  </si>
  <si>
    <t>Fecha consultada en el sistema de correspondencia de la entidad</t>
  </si>
  <si>
    <t>Se debe esclarecer cualquier inconsistencia antes de la emisión del concepto técnico</t>
  </si>
  <si>
    <t>El concepto técnico es formado por el profesional que elabora, que revisa y que aprueba.</t>
  </si>
  <si>
    <t>El funcionario que realiza la revisión del contenido tambien verifica fecha de radicación, plazo y orden de entrega.</t>
  </si>
  <si>
    <t>Puede facilmente cuestionar y no permitir la emisión del concepto en caso de observar una inconsistencia.</t>
  </si>
  <si>
    <t>Se realiza antes de la emisión del concepto técnico.</t>
  </si>
  <si>
    <t>Detectan ya que facilmente puede observarse la prelación no autorizada de la atención de un Concepto Técnico.</t>
  </si>
  <si>
    <t>La fuente es el sistema de correspondencia y el cronograma de entregas.</t>
  </si>
  <si>
    <t>Se debe resolver cualquier inconsistencia antes de la emisión del concepto técnico</t>
  </si>
  <si>
    <t>El cronograma de entregas y el mismo sistema de correspondencia contiene la información para verificar.</t>
  </si>
  <si>
    <t>Cuando se asigne o excluya un predio en la categoria de amenaza alta no urbanizable o riesgo alto no mitigable, deberá presentarse ante comité interno de conceptos técnicos para la planificación territorial.</t>
  </si>
  <si>
    <t>Número de conceptos técnicos presentados en comité  / Número de conceptos técnicos que deberían ser objeto de análisis en comité</t>
  </si>
  <si>
    <t>Revisión y aprobación por el  responsable el grupo funcional  de Conceptos para Planificación Territorial .</t>
  </si>
  <si>
    <t>Número de conceptos revisados yaprobados / Número de conceptos emitidos</t>
  </si>
  <si>
    <t>Emisión de Conceptos técnicos para legalización, regularización y/o planes parciales fuera de los términos legales de entrega afectando los procesos de otras entidades distritales y la imagen del IDIGER.</t>
  </si>
  <si>
    <t>Una vez es asignado al lider del grupo una nueva solicitud de concepto técnico, se solicita al grupo de profesionales de sistemas de información geográfica, la generación de productos cartográficos que muestren la situación del área según los planos normativos disponibles según el escenario de riesgo, evaluando preliminarmente el nivel de complejidad y en consecuencia la prioridad en la asignación al profesional que lo elabora.</t>
  </si>
  <si>
    <t>Llevar una hoja de control con las fechas de radicación, fecha de asignación, profesional, fecha de respuesta según términos legales y fecha de emisión, donde se generen alertas cuando el término legal está próximo a cumplirse.</t>
  </si>
  <si>
    <t>Al asignar al azar, se disminuye la probabilidad de calificar a un proponente específico, y así se busca no favorecer a una persona particular</t>
  </si>
  <si>
    <t>El listado de proponentes es dado por el SECOP II (Plataforma nacional) y sobre dicha numeración se asigna aleatoriamente</t>
  </si>
  <si>
    <t>Se realiza un acta se seguimiento para registrar la actividad, pero no se específica el orden resultado.</t>
  </si>
  <si>
    <t>Realizar las acciones para propender el cumplimiento  a las etapas del proceso precontractual y contractual, con apoyo de las áreas jurídica y financiera. Seguimiento a las metas establecidas.</t>
  </si>
  <si>
    <t>Seguimiento por parte de la interventoría o supervisión para aplicación de controles ambientales.</t>
  </si>
  <si>
    <t>Conocimiento del riesgo y efectos del cambio climático$O$87</t>
  </si>
  <si>
    <t>Supervisor</t>
  </si>
  <si>
    <t>Si tiene funciones asignadas</t>
  </si>
  <si>
    <t>El control se puede hacer oportunamente (antes de terminar el contrato)</t>
  </si>
  <si>
    <t>Si detectan las causas</t>
  </si>
  <si>
    <t>Información del desarrollo técnico del contrato</t>
  </si>
  <si>
    <t>Depende de la voluntad de contratsitas para resolver las observaciones, desviaciones o diferencias. No dependen del supervisor</t>
  </si>
  <si>
    <t>Si se deja evidencia en las carpetas contractuales</t>
  </si>
  <si>
    <t>Seguimiento periódico a la formulación de los estudios previos dentro de cada etapa del proceso pre contractual por parte del líder del grupo</t>
  </si>
  <si>
    <t xml:space="preserve">El líder del grupo adelantará un seguimiento a cada una de las etapas de la formulación de los estudios. </t>
  </si>
  <si>
    <t>El líder del grupo puede solicitar un ajuste a los estudios previos si lo consideran.</t>
  </si>
  <si>
    <t>Este control ayuda a prevenir la materialización del riesgo de manera oportuna</t>
  </si>
  <si>
    <t>La actividad busca prevenir las causas que pueden generar el riesgo revisando la documentación requerida para la formulación de los pliegos previos</t>
  </si>
  <si>
    <t>La revisión se basará en la consistencia de la información base consultada para la formulación, así como la experiencia de otros procesos similares.</t>
  </si>
  <si>
    <t>Inmediatamente identificadas las inconsistencias  se procederá a la evaluación y corrección por parte del líder y el equipo de profesionales que formulan los estudios previos.</t>
  </si>
  <si>
    <t>Se archivará cada una de las versiones que se produzcan así como las comunicaciones internas mediante las cuales se trasladan los estudios previos a cada grupo cuidando que quede registrado los profesionales que intervienen</t>
  </si>
  <si>
    <t>Realizar la revisión del documento frente a los lineamientos inciales establecidos.</t>
  </si>
  <si>
    <t>Revisión de la documentación requerida para la formulación de procesos contractuales con profesionales que cubran aspectos técnicos, financieros y jurídicos</t>
  </si>
  <si>
    <t>Conocimiento del riesgo y efectos del cambio climático$U$26</t>
  </si>
  <si>
    <t>El líder del grupo adelantará un seguimiento a la revision de la documentación</t>
  </si>
  <si>
    <t>El líder del grupo puede rechazar los documentos para formulacion del proceso por considerarlos no pertinentes, no aptos o de baja calidad</t>
  </si>
  <si>
    <t>La actividad busca prevenir las causas que pueden generar el riesgo mediante la verificacion y validacion de la documentación requerida para la formulación de los pliegos previos.</t>
  </si>
  <si>
    <t>Monitoreo de Riesgos</t>
  </si>
  <si>
    <t>Número de documentos revisados / Número de documentos formulados</t>
  </si>
  <si>
    <t xml:space="preserve">Revisión de la totalidad de los Diagnósticos Técnicos emitidos. </t>
  </si>
  <si>
    <t>El listado de proponentes es dado por el SECOP II (Plataforma nacional) y sobre dicha nuemeración se asigna aleatoriamente</t>
  </si>
  <si>
    <t>Se verifica que efectivamente se use el azar</t>
  </si>
  <si>
    <t>Se realiza un acta se segumiento para registrar la actividad, pero no se específica el orden resultado.</t>
  </si>
  <si>
    <t xml:space="preserve">Revisión de la coherencia técnica del Documento y confrontación de los registros fotográficos soportes contra el Documento emitido. </t>
  </si>
  <si>
    <t>El Líder del Grupo de Conceptos para proyectos públicos revisa la coherencia del Documento</t>
  </si>
  <si>
    <t>El Líder del Grupo de Conceptos para proyectos públicos revisa el Documento aunque no tiene especifica la función de control</t>
  </si>
  <si>
    <t>Diariamente y semanalmente se revisa la coherencia técnica del Los Documentos se verifican oportunamente antes de la emisión, aunque esta no es una función de control.</t>
  </si>
  <si>
    <t>la revisión Técnica de Documentos busca verificar la coherencia técnica del mismo, NO es un control</t>
  </si>
  <si>
    <t>Se utiliza información de plataformas y bases de datos, que son medianamente confiables e incompletas</t>
  </si>
  <si>
    <t>Si se identifican errores e incoherencias se resuelven prontamente o se remiten al área de Conceptos para Planificación Territorial para que allí realicen lo pertinente.</t>
  </si>
  <si>
    <t>Se emite nuevo Documento, o se remite al área pertinente. la evidencia que queda es el registro en SIRE y CORDIS frente al Documento emitido y al Radicado de entrada</t>
  </si>
  <si>
    <t>Número de reuniones realizadas / Número de reuniones programadas</t>
  </si>
  <si>
    <t>Conocimiento del riesgo y efectos del cambio climático$J$84</t>
  </si>
  <si>
    <t>Verificar en el aplicativo CORDIS las fechas de entrada y posible fecha de emisión del Documento de acuerdo con los tiempos asignados.</t>
  </si>
  <si>
    <t>Conocimiento del riesgo y efectos del cambio climático$O$84</t>
  </si>
  <si>
    <t>El lider de Conceptos técnicos para proyectos Públicos revisa tecnicamente el documento emitido</t>
  </si>
  <si>
    <t>No está definida la función de control de corrupción, la revisión del documento se hace con un enfoque técnico</t>
  </si>
  <si>
    <t>la revisión técnica de los documentos es diaria</t>
  </si>
  <si>
    <t>las revisiones de los documentos NO son un control frente al tema de corrupción</t>
  </si>
  <si>
    <t>No hay fuente de información del control, lo único es el Documento que se elabora a partir de la búsqueda de antecedentes en diferentes plataformas y bases de datos.</t>
  </si>
  <si>
    <t>Si se detectan impresiciones o errores se subsanan inmediatamente si son errores del área. En otros casos se remite a otras áreas de la entidad</t>
  </si>
  <si>
    <t>Se deja evidencia de las observaciones y ajustes realizados, guardando los documentos en físico resaltando los errores, aunque no son un control ante temas de corrupción</t>
  </si>
  <si>
    <t>Generar alertas personalizadas a los profesionales que emiten los Documentos.</t>
  </si>
  <si>
    <t>Conocimiento del riesgo y efectos del cambio climático$U$84</t>
  </si>
  <si>
    <t xml:space="preserve">Realizar semanalmente seguimiento a las fechas de vencimiento de las solicitudes . </t>
  </si>
  <si>
    <t>Número de diagnósticos emitidos oportunamente  / Número de diagnósticos emitidos</t>
  </si>
  <si>
    <t>Verificar en el aplicativo CORDIS las fechas de entrada y posible fecha de emisión del Documento de acuerdo con los tiempos asignados</t>
  </si>
  <si>
    <t>Conocimiento del riesgo y efectos del cambio climático$O$85</t>
  </si>
  <si>
    <t xml:space="preserve">Realizar en cada oportunidad el reporte mediante el aplicativo ARANDA de las fallas en SIRE y SIG PREDIAL
</t>
  </si>
  <si>
    <t>Número de reportes de ARANDA  / Número de oficios emitidos extemporaneamente</t>
  </si>
  <si>
    <t>Generar alertas mediante el Aplicativo ARANDA para que se revise y corrijan oportunamente las fallas en los aplicativos de la entidad (SIRE y SIGPREDIAL)</t>
  </si>
  <si>
    <t>Conocimiento del riesgo y efectos del cambio climático$U$85</t>
  </si>
  <si>
    <t>SI, responsable del SIRE y SIG PREDIAL</t>
  </si>
  <si>
    <t>Si la plataforma no es de la entidad (Catastro, SINUPOT) NO se puede ejercer control</t>
  </si>
  <si>
    <t>El reporte de ARANDA es suficirnte para que se solucione el problema</t>
  </si>
  <si>
    <t>Si es confiable, se responde desde la meas de ayuda</t>
  </si>
  <si>
    <t xml:space="preserve">si </t>
  </si>
  <si>
    <t>Se deja soporte en ARANDA</t>
  </si>
  <si>
    <t xml:space="preserve">Asistencia Técnica
Conceptos proyectos publicos </t>
  </si>
  <si>
    <t>SIG</t>
  </si>
  <si>
    <t xml:space="preserve">Revisón de la totalidad de los Conceptos de Amenaza Ruina emitidos. </t>
  </si>
  <si>
    <t>Conocimiento del riesgo y efectos del cambio climático$U$27</t>
  </si>
  <si>
    <t>El Líder del Grupo de Conceptos para proyectos públicos revisa el El Líder del Grupo de Conceptos para proyectos públicos revisa el Documento aunque no tiene especifica la función de control</t>
  </si>
  <si>
    <t>Diariamente y semanalmente se revisa la coherencia técnica del Los Documentos se verifican oportunamente antes de la emisión,aunque esta no es una función de control</t>
  </si>
  <si>
    <t>Se emite nuevo Documento, o se remite al área pertinente. la evidencia que queda es el registro en SIRE y CORDIS frente al Documento emitido y al Radicado de entrada.</t>
  </si>
  <si>
    <t>Conocimiento del riesgo y efectos del cambio climático$U$29</t>
  </si>
  <si>
    <t>Conceptos para Proyectos Públicos</t>
  </si>
  <si>
    <t>Conocimiento del riesgo y efectos del cambio climático$J$77</t>
  </si>
  <si>
    <t>Verificación de la calificación de amenaza y/o riesgo al revisar el documento antes de su emisión.</t>
  </si>
  <si>
    <t>Conocimiento del riesgo y efectos del cambio climático$O$77</t>
  </si>
  <si>
    <t>Revisión y confrontación a una muestra aleatoria de documentos emitidos y sus soportes</t>
  </si>
  <si>
    <t>Conocimiento del riesgo y efectos del cambio climático$U$77</t>
  </si>
  <si>
    <t>Verificación y validación por parte del responsable del grupo SIG de los soportes para la modificación y corrección de localización de predios e información alfanumérica asociada a los mismos.</t>
  </si>
  <si>
    <t xml:space="preserve">
En las reuniones periódicas del grupo, destacar la confiabilidad de la información geográfica obedeciendo a principios éticos y profesionales e informando sobre las posibles consecuencias negativas que acarrean este tipo de conductas por parte de los funcionarios.
</t>
  </si>
  <si>
    <t>Durante el control se puede llegar a devolver y hacer ajustes a todo el concepto.</t>
  </si>
  <si>
    <t>Se utilizan las funtes oficiales de información y el registro fotográfico tomado en campo.</t>
  </si>
  <si>
    <t>Se revisan y validan los resultados obtenidos de manera previa a la emiión del Concepto técnico.</t>
  </si>
  <si>
    <t>El concepto técnico se firma en la última hoja por los profesionales que lo eleborn y por los que lo revisan.</t>
  </si>
  <si>
    <t>El control lo realiza un funcionario</t>
  </si>
  <si>
    <t>El control se realiza antes de emitir el concepto técnico</t>
  </si>
  <si>
    <t>El concepto técnico es frmado tanto por los profesionales que lo elaboraron como por quienes lo revisaron</t>
  </si>
  <si>
    <t>Realizar back up mensual con la información geográfica oficial.</t>
  </si>
  <si>
    <t xml:space="preserve"> Número de back up realizados /Número de back up programados</t>
  </si>
  <si>
    <t>Realizar la verificación del mantenimiento del servidor de información geográfica y copias de seguridad</t>
  </si>
  <si>
    <t>Se realiza antes de emitir el conceptos técnico.</t>
  </si>
  <si>
    <t>Fecha consultada en el sistema de correspondencia de la entidad.</t>
  </si>
  <si>
    <t>Se debe esclarecer cualquier inconsistencia antes de la emisión del concepto técnico.</t>
  </si>
  <si>
    <t>El responsable de ejecutar este control es el Asesor de Comunicación.</t>
  </si>
  <si>
    <t>Dentro de sus funciones está el manejo mediático de la entidad y a su vez se apoya en un profesional para redactar y emitir la información a divulgar, previa revisión.</t>
  </si>
  <si>
    <t>El asesor cuenta con la claridad para manejar la información de carácter público de  la entidad.</t>
  </si>
  <si>
    <t xml:space="preserve">La verificación, validación y revisión previa de la información, se realiza juiciosamente para evitar el riesgo._x000D_
</t>
  </si>
  <si>
    <t>La fuente de la informacipón primaria que se divulga de la entidad, es de conocimiento del Director.</t>
  </si>
  <si>
    <t>Si llegan a existir dichas observaciones, se resuelven por parte del Asesor en Comunicaciones de manera oportuna.</t>
  </si>
  <si>
    <t>Los controles de las acciones y lineamientos dados por el Asesor en Comunicaciones quedan plasmados en las actas de reunión que se realizan periódicamente a las cuales se les hace el respectivo seguimiento.</t>
  </si>
  <si>
    <t>Promoción de la autogestión ciudadana del riesgo $J$13</t>
  </si>
  <si>
    <t>Promoción de la autogestión ciudadana del riesgo $J$14</t>
  </si>
  <si>
    <t>Hay un comité evaluador</t>
  </si>
  <si>
    <t>Esta designado por alta gerencia</t>
  </si>
  <si>
    <t>Si porque se encuentra por SECOP II y la información es pública</t>
  </si>
  <si>
    <t>Previenen porque pasan por filtro de SECOP II y cualquier persona puede verificar la información</t>
  </si>
  <si>
    <t>Si debido al sistema utilizado (SECOPII)</t>
  </si>
  <si>
    <t>El sistema tiene unos plazos para cada revisión o proceso</t>
  </si>
  <si>
    <t>Todo queda registrado y con soporte en el sistema utilizado</t>
  </si>
  <si>
    <t xml:space="preserve"> Expedientes con cumplimiento de lista de chequeo aplicable/ Expediente reportado en la meta </t>
  </si>
  <si>
    <t>Diferencias encontradas/ Total de las Partidas conciliatorias</t>
  </si>
  <si>
    <t>N.A</t>
  </si>
  <si>
    <t xml:space="preserve">Demora en la entrega de información a los servidores públicos de la entidad, mala imagen para la oficina de Comunicaciones. Afectación a los procesos de la entidad , al no permitir que la información llegue a tiempo. </t>
  </si>
  <si>
    <t>Programación y/o recolección de la información inclumpliendo los tiempos de entrega de acuerdo al plan de trabajo, para su publicación en los medios de comunicación interna.</t>
  </si>
  <si>
    <t>Se divide al interior del grupo los responsables para cubrir las diferentes fuentes.</t>
  </si>
  <si>
    <t>Comunicación$O$14</t>
  </si>
  <si>
    <t>El profesional encargado de comunicación interna recopila la información de todas las fuentes</t>
  </si>
  <si>
    <t>En sus funciones está determinado claramente esta actividad</t>
  </si>
  <si>
    <t>Con la recopilación de información semanalmente, se garantiza que el riesgo no se materialice.</t>
  </si>
  <si>
    <t>Para que toda la información se entregue oportunamente a los servidores públicos de la entidad, se verifica que todas las áreas informen de sus actividades.</t>
  </si>
  <si>
    <t>Las fuentes de información son los profesionales que realizan las actividades a divulgar.</t>
  </si>
  <si>
    <t>Se resuelven oportunamente para que se informe oportunamente todas las actividades que realiza el IDIGER</t>
  </si>
  <si>
    <t>Por medio de correos electrónicos se recibe la información y en una carpeta para cada edición del boletín interno.</t>
  </si>
  <si>
    <t xml:space="preserve">1. Falla en la comunicación de los reportes de las entidades del SDGR a la CITEL de IDIGER.
2. Falla en los registros de los reportes por parte de los radio-operadores de la CITEL en la bitácora del SIRE.
3. En eventos múltiples, falta de personal para atender la totalidad de los reportes.
</t>
  </si>
  <si>
    <t>Diligenciamiento inadecuado de la información por parte  de los radio-operadores.</t>
  </si>
  <si>
    <t>Revisión constante y permanente de todos  los casos SIRE por parte del SAC de turno.</t>
  </si>
  <si>
    <t>Seguimiento  a través de los diferentes reportes generados por el SIRE.</t>
  </si>
  <si>
    <t>Realizar las mejoras necesarias al formato digital o a los protocolos o procedimientos con base en la experiencia y conocimiento de cada una de las partes involucradas en los procesos a través de reuniones periódicas de evaluación del sistema</t>
  </si>
  <si>
    <t>1. Falta de información  oportuna de la emergencia, que genera demora en los servicios de respuesta.</t>
  </si>
  <si>
    <t>Información allegada a la CITEL que carece de claridad y verificación por parte de los diferentes actores.</t>
  </si>
  <si>
    <t>Evaluación de la situación por parte del SAC de turno para definir el desplazamiento de los recursos adicionales.</t>
  </si>
  <si>
    <t>Gestión del manejo de emergencias$O$79</t>
  </si>
  <si>
    <t>1. Demora en la prestación de los servicios de Respuesta</t>
  </si>
  <si>
    <t>Elección subjetiva de las acciones a adelantar</t>
  </si>
  <si>
    <t>1. Recepción de quejas y reclamaciones por parte de los ciudadanos y de las Alcaldías locales.
2.  Perdida de la credibilidad de la entidad y sus procesos</t>
  </si>
  <si>
    <t>Errores en los informes que se remiten a las Alcaldías Locales</t>
  </si>
  <si>
    <t>Se realizan verificaciones a los informes por parte de la coordinación del área y por la Subdirección para el Manejo de Emergencias y desastres</t>
  </si>
  <si>
    <t>Gestión del manejo de emergencias$O$82</t>
  </si>
  <si>
    <t>Implementar instructivo de las actividades que debe realizar el funcionario (SAC y Radio Operadores) en su turno.</t>
  </si>
  <si>
    <t>TIC's para la Gestión del Riesgo$J$53</t>
  </si>
  <si>
    <t>Malversación de los recursos financieros de la entidad, inoperancia de los proyectos de inversión,  sanciones disciplinarias incumplimiento de las metas</t>
  </si>
  <si>
    <t>Solicitud de Certificado de disponibilidad presupuestal</t>
  </si>
  <si>
    <t xml:space="preserve">Revisión anual de la programación de las fichas de inversión para cada vigencia </t>
  </si>
  <si>
    <t>TIC's para la Gestión del Riesgo$O$53</t>
  </si>
  <si>
    <t>El coordinador de desarrollos tecnologicos y cada ujno de de los desarrolladores de ingenieria de software de la oficina TIC</t>
  </si>
  <si>
    <t>Tiene como soporte el formato de diccionario de datos y el modelo entidad - relación</t>
  </si>
  <si>
    <t>Porque se realiza en la fase de diseño del proyecto</t>
  </si>
  <si>
    <t>Porque ante alguna eventual modiuficación de la base de datos se debe evidenciar en la tabla auditoria</t>
  </si>
  <si>
    <t>el la fuente primaria de información</t>
  </si>
  <si>
    <t>No se encuentra en todos los proyectos de desarrollo , solo los de misión critica que sean considerados en la fase de planeación</t>
  </si>
  <si>
    <t xml:space="preserve">Procedimento ajustado y socializado con la OAP </t>
  </si>
  <si>
    <t>Recibir algún beneficio económico a cambio de alterar el resultado de la verificación a los sistemas de transporte vertical y puertas eléctricas o la evalulación del PEC  para aglomeraciones de público</t>
  </si>
  <si>
    <t>3. Socialización del código de etica a los servidores público que desarrollan las labores propias que generan riesgo de corrupción</t>
  </si>
  <si>
    <t>Gestión del manejo de emergencias$AA$38</t>
  </si>
  <si>
    <t>Número de visitas de verificación realizadas a edificaciones con sistemas de transporte vertical y puertas eléctricas en el Distrito
Número de Planes de Contingencia para aglomeraciones de público de media y alta complejidad asesorados y/o conceptuados</t>
  </si>
  <si>
    <t>El seguimiento por parte de la Oficina de Control Interno a los riesgos del IDIGER, se realizó mediante el "Informe de verificación del mapa de reisgos de corrupción y el avance de la implementación del componente 1 Gestión de Reisgos de Corrupción PAAC 2019 con corte a 30 de abril de 2019, comunicado a la DIrección de la entidad mediante radicado 2019IE2279 del 14 de mayo de 2019.
El informe de seguimiento se encuentra publicado en la sección tranparencia y acceso a la informacíon pública, numeral "7.1 Informes de Gestión, Evaluación y Auditoría"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</si>
</sst>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theme="1"/>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0"/>
      <name val="Arial"/>
      <family val="2"/>
    </font>
    <font>
      <b/>
      <sz val="11"/>
      <name val="Calibri"/>
      <family val="2"/>
      <scheme val="minor"/>
    </font>
    <font>
      <sz val="11"/>
      <name val="Calibri"/>
      <family val="2"/>
      <scheme val="minor"/>
    </font>
    <font>
      <sz val="11"/>
      <color rgb="FF000000"/>
      <name val="Calibri"/>
      <family val="2"/>
    </font>
    <font>
      <sz val="12"/>
      <color rgb="FF000000"/>
      <name val="Calibri"/>
      <family val="2"/>
    </font>
    <font>
      <sz val="10"/>
      <color theme="1"/>
      <name val="Calibri"/>
      <family val="2"/>
      <scheme val="minor"/>
    </font>
    <font>
      <sz val="10"/>
      <name val="Calibri"/>
      <family val="2"/>
    </font>
    <font>
      <sz val="10"/>
      <color rgb="FF000000"/>
      <name val="Calibri"/>
      <family val="2"/>
    </font>
    <font>
      <sz val="11"/>
      <color theme="1"/>
      <name val="Arial"/>
      <family val="2"/>
    </font>
    <font>
      <b/>
      <sz val="11"/>
      <color theme="1"/>
      <name val="Arial"/>
      <family val="2"/>
    </font>
    <font>
      <b/>
      <sz val="9"/>
      <color theme="1"/>
      <name val="Arial"/>
      <family val="2"/>
    </font>
    <font>
      <sz val="12"/>
      <color rgb="FF000000"/>
      <name val="Arial"/>
      <family val="2"/>
    </font>
    <font>
      <b/>
      <sz val="12"/>
      <color theme="1"/>
      <name val="Arial"/>
      <family val="2"/>
    </font>
    <font>
      <b/>
      <sz val="14"/>
      <color theme="1"/>
      <name val="Arial"/>
      <family val="2"/>
    </font>
    <font>
      <b/>
      <sz val="12"/>
      <color theme="1"/>
      <name val="Arial Narrow"/>
      <family val="2"/>
    </font>
    <font>
      <b/>
      <sz val="18"/>
      <color theme="1"/>
      <name val="Arial"/>
      <family val="2"/>
    </font>
    <font>
      <b/>
      <sz val="16"/>
      <color theme="1"/>
      <name val="Arial"/>
      <family val="2"/>
    </font>
    <font>
      <b/>
      <sz val="10"/>
      <color theme="1"/>
      <name val="Arial"/>
      <family val="2"/>
    </font>
    <font>
      <b/>
      <sz val="10"/>
      <color theme="1"/>
      <name val="Arial Narrow"/>
      <family val="2"/>
    </font>
    <font>
      <b/>
      <sz val="11"/>
      <color theme="0"/>
      <name val="Arial"/>
      <family val="2"/>
    </font>
    <font>
      <b/>
      <sz val="12"/>
      <color theme="0"/>
      <name val="Arial"/>
      <family val="2"/>
    </font>
    <font>
      <b/>
      <sz val="12"/>
      <color rgb="FF000000"/>
      <name val="Arial"/>
      <family val="2"/>
    </font>
    <font>
      <sz val="12"/>
      <name val="Arial"/>
      <family val="2"/>
    </font>
    <font>
      <b/>
      <sz val="12"/>
      <name val="Arial"/>
      <family val="2"/>
    </font>
    <font>
      <sz val="12"/>
      <color theme="0"/>
      <name val="Arial"/>
      <family val="2"/>
    </font>
    <font>
      <b/>
      <sz val="12"/>
      <color rgb="FFFFFFFF"/>
      <name val="Arial"/>
      <family val="2"/>
    </font>
    <font>
      <b/>
      <sz val="14"/>
      <color theme="0"/>
      <name val="Arial"/>
      <family val="2"/>
    </font>
    <font>
      <b/>
      <sz val="9"/>
      <color theme="1"/>
      <name val="Arial Narrow"/>
      <family val="2"/>
    </font>
    <font>
      <b/>
      <i/>
      <u/>
      <sz val="11"/>
      <color theme="1"/>
      <name val="Calibri"/>
      <family val="2"/>
      <scheme val="minor"/>
    </font>
    <font>
      <b/>
      <sz val="11"/>
      <color theme="0"/>
      <name val="Calibri"/>
      <family val="2"/>
      <scheme val="minor"/>
    </font>
    <font>
      <b/>
      <sz val="12"/>
      <color theme="0"/>
      <name val="Calibri"/>
      <family val="2"/>
      <scheme val="minor"/>
    </font>
    <font>
      <sz val="11"/>
      <color theme="0" tint="-0.499984740745262"/>
      <name val="Calibri"/>
      <family val="2"/>
      <scheme val="minor"/>
    </font>
    <font>
      <b/>
      <sz val="11"/>
      <color rgb="FFFF0000"/>
      <name val="Calibri"/>
      <family val="2"/>
      <scheme val="minor"/>
    </font>
    <font>
      <b/>
      <sz val="11"/>
      <color rgb="FFC00000"/>
      <name val="Calibri"/>
      <family val="2"/>
      <scheme val="minor"/>
    </font>
    <font>
      <b/>
      <sz val="11"/>
      <color theme="0"/>
      <name val="Arial Narrow"/>
      <family val="2"/>
    </font>
    <font>
      <b/>
      <sz val="11"/>
      <color rgb="FFFFFFFF"/>
      <name val="Calibri"/>
      <family val="2"/>
    </font>
    <font>
      <b/>
      <sz val="11"/>
      <color rgb="FF000000"/>
      <name val="Calibri"/>
      <family val="2"/>
    </font>
    <font>
      <sz val="11"/>
      <name val="Arial"/>
      <family val="2"/>
    </font>
    <font>
      <b/>
      <sz val="11"/>
      <color rgb="FF000000"/>
      <name val="Arial"/>
      <family val="2"/>
    </font>
    <font>
      <b/>
      <sz val="11"/>
      <name val="Arial"/>
      <family val="2"/>
    </font>
    <font>
      <b/>
      <sz val="9"/>
      <color indexed="81"/>
      <name val="Tahoma"/>
      <family val="2"/>
    </font>
    <font>
      <sz val="11"/>
      <color rgb="FFFF0000"/>
      <name val="Calibri"/>
      <family val="2"/>
      <scheme val="minor"/>
    </font>
    <font>
      <sz val="9"/>
      <color indexed="81"/>
      <name val="Tahoma"/>
      <family val="2"/>
    </font>
    <font>
      <b/>
      <sz val="11"/>
      <color theme="0" tint="-0.14999847407452621"/>
      <name val="Calibri"/>
      <family val="2"/>
      <scheme val="minor"/>
    </font>
    <font>
      <sz val="11"/>
      <color theme="0" tint="-0.14999847407452621"/>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27285D"/>
        <bgColor indexed="64"/>
      </patternFill>
    </fill>
    <fill>
      <patternFill patternType="solid">
        <fgColor rgb="FF00B050"/>
        <bgColor indexed="64"/>
      </patternFill>
    </fill>
    <fill>
      <patternFill patternType="solid">
        <fgColor rgb="FF00B0F0"/>
        <bgColor indexed="64"/>
      </patternFill>
    </fill>
    <fill>
      <patternFill patternType="solid">
        <fgColor theme="0" tint="-0.34998626667073579"/>
        <bgColor indexed="64"/>
      </patternFill>
    </fill>
    <fill>
      <patternFill patternType="solid">
        <fgColor rgb="FF00B0F0"/>
        <bgColor rgb="FFFFC000"/>
      </patternFill>
    </fill>
    <fill>
      <patternFill patternType="solid">
        <fgColor rgb="FF00B0F0"/>
        <bgColor rgb="FF002060"/>
      </patternFill>
    </fill>
    <fill>
      <patternFill patternType="solid">
        <fgColor theme="2" tint="-9.9978637043366805E-2"/>
        <bgColor rgb="FF002060"/>
      </patternFill>
    </fill>
    <fill>
      <patternFill patternType="solid">
        <fgColor theme="2" tint="-9.9978637043366805E-2"/>
        <bgColor indexed="64"/>
      </patternFill>
    </fill>
    <fill>
      <patternFill patternType="solid">
        <fgColor theme="2" tint="-9.9978637043366805E-2"/>
        <bgColor rgb="FFFFC000"/>
      </patternFill>
    </fill>
    <fill>
      <patternFill patternType="solid">
        <fgColor rgb="FF92D050"/>
        <bgColor indexed="64"/>
      </patternFill>
    </fill>
    <fill>
      <patternFill patternType="solid">
        <fgColor rgb="FFFFFF00"/>
        <bgColor indexed="64"/>
      </patternFill>
    </fill>
    <fill>
      <patternFill patternType="solid">
        <fgColor rgb="FF0070C0"/>
        <bgColor indexed="64"/>
      </patternFill>
    </fill>
    <fill>
      <patternFill patternType="solid">
        <fgColor rgb="FF7030A0"/>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rgb="FF333333"/>
        <bgColor indexed="64"/>
      </patternFill>
    </fill>
    <fill>
      <patternFill patternType="solid">
        <fgColor rgb="FFFF9900"/>
        <bgColor indexed="64"/>
      </patternFill>
    </fill>
    <fill>
      <patternFill patternType="solid">
        <fgColor rgb="FFFF0000"/>
        <bgColor indexed="64"/>
      </patternFill>
    </fill>
    <fill>
      <patternFill patternType="solid">
        <fgColor rgb="FF7EEF31"/>
        <bgColor indexed="64"/>
      </patternFill>
    </fill>
    <fill>
      <patternFill patternType="solid">
        <fgColor theme="9" tint="0.59999389629810485"/>
        <bgColor indexed="64"/>
      </patternFill>
    </fill>
    <fill>
      <patternFill patternType="solid">
        <fgColor theme="6"/>
        <bgColor indexed="64"/>
      </patternFill>
    </fill>
    <fill>
      <patternFill patternType="solid">
        <fgColor theme="3" tint="0.59999389629810485"/>
        <bgColor indexed="64"/>
      </patternFill>
    </fill>
    <fill>
      <patternFill patternType="solid">
        <fgColor theme="6" tint="0.59999389629810485"/>
        <bgColor indexed="64"/>
      </patternFill>
    </fill>
  </fills>
  <borders count="10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diagonal/>
    </border>
    <border>
      <left/>
      <right/>
      <top style="thin">
        <color rgb="FF000000"/>
      </top>
      <bottom/>
      <diagonal/>
    </border>
    <border>
      <left/>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indexed="64"/>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FF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FF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thin">
        <color rgb="FF000000"/>
      </left>
      <right style="medium">
        <color rgb="FFFF0000"/>
      </right>
      <top style="thin">
        <color rgb="FF000000"/>
      </top>
      <bottom style="medium">
        <color rgb="FFFF0000"/>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4">
    <xf numFmtId="0" fontId="0" fillId="0" borderId="0"/>
    <xf numFmtId="0" fontId="4" fillId="0" borderId="0"/>
    <xf numFmtId="0" fontId="4" fillId="0" borderId="0"/>
    <xf numFmtId="0" fontId="7" fillId="0" borderId="0"/>
  </cellStyleXfs>
  <cellXfs count="583">
    <xf numFmtId="0" fontId="0" fillId="0" borderId="0" xfId="0"/>
    <xf numFmtId="0" fontId="0" fillId="0" borderId="0" xfId="0" applyProtection="1">
      <protection locked="0"/>
    </xf>
    <xf numFmtId="0" fontId="0" fillId="0" borderId="12" xfId="0" applyBorder="1" applyProtection="1">
      <protection locked="0"/>
    </xf>
    <xf numFmtId="0" fontId="0" fillId="0" borderId="12" xfId="0" applyBorder="1" applyAlignment="1" applyProtection="1">
      <alignment horizontal="center" vertical="center"/>
      <protection locked="0"/>
    </xf>
    <xf numFmtId="0" fontId="0" fillId="0" borderId="0" xfId="0" applyAlignment="1" applyProtection="1">
      <alignment horizontal="center" vertical="center"/>
      <protection locked="0"/>
    </xf>
    <xf numFmtId="1" fontId="2" fillId="2" borderId="3" xfId="0" applyNumberFormat="1" applyFont="1" applyFill="1" applyBorder="1" applyAlignment="1" applyProtection="1">
      <alignment horizontal="center" vertical="center"/>
    </xf>
    <xf numFmtId="1" fontId="2" fillId="2" borderId="5" xfId="0" applyNumberFormat="1" applyFont="1" applyFill="1" applyBorder="1" applyAlignment="1" applyProtection="1">
      <alignment horizontal="center" vertical="center"/>
    </xf>
    <xf numFmtId="0" fontId="1" fillId="4" borderId="14" xfId="0" applyFont="1" applyFill="1" applyBorder="1" applyAlignment="1" applyProtection="1">
      <alignment horizontal="center" vertical="center"/>
    </xf>
    <xf numFmtId="0" fontId="1" fillId="4" borderId="15" xfId="0" applyFont="1" applyFill="1" applyBorder="1" applyAlignment="1" applyProtection="1">
      <alignment horizontal="center" vertical="center"/>
    </xf>
    <xf numFmtId="49" fontId="1" fillId="4" borderId="15" xfId="0" applyNumberFormat="1" applyFont="1" applyFill="1" applyBorder="1" applyAlignment="1" applyProtection="1">
      <alignment horizontal="center" vertical="center"/>
    </xf>
    <xf numFmtId="0" fontId="1" fillId="4" borderId="16" xfId="0" applyFont="1" applyFill="1" applyBorder="1" applyAlignment="1" applyProtection="1">
      <alignment horizontal="center" vertical="center"/>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0" xfId="0" applyBorder="1" applyProtection="1">
      <protection locked="0"/>
    </xf>
    <xf numFmtId="0" fontId="0" fillId="0" borderId="21" xfId="0"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Protection="1">
      <protection locked="0"/>
    </xf>
    <xf numFmtId="0" fontId="6" fillId="0" borderId="0" xfId="0" applyNumberFormat="1" applyFont="1" applyFill="1" applyAlignment="1" applyProtection="1">
      <alignment horizontal="center" vertical="center"/>
      <protection locked="0"/>
    </xf>
    <xf numFmtId="0" fontId="6" fillId="0" borderId="0" xfId="0" applyFont="1" applyProtection="1"/>
    <xf numFmtId="0" fontId="5" fillId="0" borderId="15" xfId="0" applyFont="1" applyBorder="1" applyAlignment="1" applyProtection="1">
      <alignment horizontal="center" vertical="center"/>
    </xf>
    <xf numFmtId="0" fontId="6" fillId="0" borderId="12" xfId="0" applyNumberFormat="1" applyFont="1" applyFill="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2" xfId="0" applyFont="1" applyBorder="1" applyProtection="1">
      <protection locked="0"/>
    </xf>
    <xf numFmtId="0" fontId="6" fillId="0" borderId="19"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20" xfId="0" applyFont="1" applyBorder="1" applyProtection="1">
      <protection locked="0"/>
    </xf>
    <xf numFmtId="0" fontId="6" fillId="0" borderId="20" xfId="0" applyNumberFormat="1" applyFont="1" applyFill="1" applyBorder="1" applyAlignment="1" applyProtection="1">
      <alignment horizontal="center" vertical="center"/>
      <protection locked="0"/>
    </xf>
    <xf numFmtId="1" fontId="6" fillId="0" borderId="0" xfId="0" applyNumberFormat="1" applyFont="1" applyProtection="1"/>
    <xf numFmtId="1" fontId="5" fillId="0" borderId="16" xfId="0" applyNumberFormat="1" applyFont="1" applyBorder="1" applyAlignment="1" applyProtection="1">
      <alignment horizontal="center" vertical="center"/>
    </xf>
    <xf numFmtId="0" fontId="0" fillId="0" borderId="0" xfId="0" applyAlignment="1" applyProtection="1">
      <alignment vertical="center"/>
      <protection locked="0"/>
    </xf>
    <xf numFmtId="0" fontId="0" fillId="0" borderId="9" xfId="0" applyBorder="1" applyAlignment="1" applyProtection="1">
      <alignment horizontal="center" vertical="center" wrapText="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center" vertical="center"/>
      <protection locked="0"/>
    </xf>
    <xf numFmtId="1" fontId="0" fillId="0" borderId="9" xfId="0" applyNumberFormat="1" applyBorder="1" applyAlignment="1" applyProtection="1">
      <alignment horizontal="center" vertical="center" wrapText="1"/>
      <protection locked="0"/>
    </xf>
    <xf numFmtId="164" fontId="0" fillId="0" borderId="10" xfId="0" applyNumberFormat="1" applyBorder="1" applyAlignment="1" applyProtection="1">
      <alignment horizontal="center" vertical="center"/>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protection locked="0"/>
    </xf>
    <xf numFmtId="14" fontId="0" fillId="0" borderId="12"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0" borderId="0" xfId="0" applyFill="1" applyBorder="1" applyAlignment="1" applyProtection="1">
      <alignment horizontal="center" vertical="center"/>
      <protection locked="0"/>
    </xf>
    <xf numFmtId="1" fontId="0" fillId="0" borderId="0" xfId="0" applyNumberFormat="1" applyAlignment="1" applyProtection="1">
      <alignment vertical="center"/>
      <protection locked="0"/>
    </xf>
    <xf numFmtId="2" fontId="0" fillId="0" borderId="0" xfId="0" applyNumberFormat="1" applyAlignment="1" applyProtection="1">
      <alignment vertical="center"/>
      <protection locked="0"/>
    </xf>
    <xf numFmtId="0" fontId="0" fillId="2" borderId="2"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0" borderId="9" xfId="0"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vertical="center"/>
    </xf>
    <xf numFmtId="1" fontId="0" fillId="0" borderId="0" xfId="0" applyNumberFormat="1" applyAlignment="1" applyProtection="1">
      <alignment vertical="center"/>
    </xf>
    <xf numFmtId="2" fontId="0" fillId="0" borderId="0" xfId="0" applyNumberFormat="1" applyAlignment="1" applyProtection="1">
      <alignment vertical="center"/>
    </xf>
    <xf numFmtId="0" fontId="1" fillId="3" borderId="0" xfId="0" applyFont="1" applyFill="1" applyAlignment="1" applyProtection="1">
      <alignment horizontal="center" vertical="center"/>
    </xf>
    <xf numFmtId="0" fontId="0" fillId="3" borderId="0" xfId="0" applyFill="1" applyAlignment="1" applyProtection="1">
      <alignment vertical="center"/>
    </xf>
    <xf numFmtId="0" fontId="0" fillId="3" borderId="0" xfId="0" applyFill="1" applyBorder="1" applyAlignment="1" applyProtection="1">
      <alignment horizontal="center" vertical="center"/>
    </xf>
    <xf numFmtId="0" fontId="0" fillId="3" borderId="0" xfId="0" applyFill="1" applyAlignment="1" applyProtection="1">
      <alignment horizontal="center" vertical="center"/>
    </xf>
    <xf numFmtId="1" fontId="0" fillId="3" borderId="0" xfId="0" applyNumberFormat="1" applyFill="1" applyAlignment="1" applyProtection="1">
      <alignment vertical="center"/>
    </xf>
    <xf numFmtId="2" fontId="0" fillId="3" borderId="0" xfId="0" applyNumberFormat="1" applyFill="1" applyAlignment="1" applyProtection="1">
      <alignment vertical="center"/>
    </xf>
    <xf numFmtId="0" fontId="0" fillId="3" borderId="4" xfId="0" applyFill="1" applyBorder="1" applyAlignment="1" applyProtection="1">
      <alignment vertical="center"/>
    </xf>
    <xf numFmtId="0" fontId="0" fillId="3" borderId="0" xfId="0" applyFill="1" applyBorder="1" applyAlignment="1" applyProtection="1">
      <alignment vertical="center"/>
    </xf>
    <xf numFmtId="0" fontId="0" fillId="3" borderId="5" xfId="0" applyFill="1" applyBorder="1" applyAlignment="1" applyProtection="1">
      <alignment horizontal="center" vertical="center"/>
    </xf>
    <xf numFmtId="0" fontId="0" fillId="3" borderId="6" xfId="0" applyFill="1" applyBorder="1" applyAlignment="1" applyProtection="1">
      <alignment vertical="center"/>
    </xf>
    <xf numFmtId="0" fontId="0" fillId="3" borderId="7" xfId="0" applyFill="1" applyBorder="1" applyAlignment="1" applyProtection="1">
      <alignment vertical="center"/>
    </xf>
    <xf numFmtId="0" fontId="0" fillId="3" borderId="8" xfId="0" applyFill="1" applyBorder="1" applyAlignment="1" applyProtection="1">
      <alignment horizontal="center" vertical="center"/>
    </xf>
    <xf numFmtId="0" fontId="1" fillId="0" borderId="9" xfId="0" applyFont="1" applyBorder="1" applyAlignment="1" applyProtection="1">
      <alignment horizontal="center" vertical="center"/>
    </xf>
    <xf numFmtId="0" fontId="0" fillId="0" borderId="9" xfId="0" applyBorder="1" applyAlignment="1" applyProtection="1">
      <alignment horizontal="center" vertical="center" wrapText="1"/>
    </xf>
    <xf numFmtId="1" fontId="0" fillId="0" borderId="9" xfId="0" applyNumberFormat="1" applyBorder="1" applyAlignment="1" applyProtection="1">
      <alignment horizontal="center" vertical="center"/>
    </xf>
    <xf numFmtId="0" fontId="0" fillId="2" borderId="1" xfId="0" applyFill="1" applyBorder="1" applyAlignment="1" applyProtection="1">
      <alignment horizontal="center" vertical="center"/>
    </xf>
    <xf numFmtId="0" fontId="0" fillId="2" borderId="2" xfId="0" applyFill="1" applyBorder="1" applyProtection="1"/>
    <xf numFmtId="0" fontId="0" fillId="2" borderId="4" xfId="0" applyFill="1" applyBorder="1" applyAlignment="1" applyProtection="1">
      <alignment horizontal="center" vertical="center"/>
    </xf>
    <xf numFmtId="0" fontId="0" fillId="2" borderId="0" xfId="0" applyFill="1" applyBorder="1" applyProtection="1"/>
    <xf numFmtId="1" fontId="6" fillId="0" borderId="0" xfId="0" applyNumberFormat="1" applyFont="1" applyProtection="1">
      <protection locked="0"/>
    </xf>
    <xf numFmtId="0" fontId="6" fillId="0" borderId="12" xfId="0" applyFont="1" applyFill="1" applyBorder="1" applyAlignment="1" applyProtection="1">
      <alignment horizontal="center" vertical="center"/>
      <protection locked="0"/>
    </xf>
    <xf numFmtId="1" fontId="6" fillId="0" borderId="18" xfId="0" applyNumberFormat="1" applyFont="1" applyFill="1" applyBorder="1" applyAlignment="1" applyProtection="1">
      <alignment horizontal="center" vertical="center"/>
      <protection locked="0"/>
    </xf>
    <xf numFmtId="0" fontId="6" fillId="0" borderId="18" xfId="0" applyNumberFormat="1"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1" fontId="6" fillId="0" borderId="21" xfId="0"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xf>
    <xf numFmtId="0" fontId="6" fillId="0" borderId="0" xfId="0" applyNumberFormat="1" applyFont="1" applyFill="1" applyAlignment="1" applyProtection="1">
      <alignment horizontal="center" vertical="center"/>
    </xf>
    <xf numFmtId="0" fontId="5" fillId="0" borderId="14" xfId="0" applyFont="1" applyBorder="1" applyAlignment="1" applyProtection="1">
      <alignment horizontal="center" vertical="center"/>
    </xf>
    <xf numFmtId="0" fontId="5" fillId="0" borderId="15" xfId="0" applyNumberFormat="1" applyFont="1" applyFill="1" applyBorder="1" applyAlignment="1" applyProtection="1">
      <alignment horizontal="center" vertical="center"/>
    </xf>
    <xf numFmtId="0" fontId="0" fillId="0" borderId="0" xfId="0" applyProtection="1"/>
    <xf numFmtId="0" fontId="0" fillId="0" borderId="0" xfId="0" applyFill="1" applyAlignment="1" applyProtection="1">
      <alignment vertical="center"/>
      <protection locked="0"/>
    </xf>
    <xf numFmtId="0" fontId="0" fillId="0" borderId="9" xfId="0" applyBorder="1" applyAlignment="1" applyProtection="1">
      <alignment horizontal="justify" vertical="top"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wrapText="1"/>
      <protection locked="0"/>
    </xf>
    <xf numFmtId="0" fontId="6" fillId="2" borderId="12" xfId="0" applyFont="1" applyFill="1" applyBorder="1" applyAlignment="1">
      <alignment horizontal="left" vertical="center"/>
    </xf>
    <xf numFmtId="0" fontId="0" fillId="0" borderId="9" xfId="0" applyBorder="1" applyAlignment="1">
      <alignment horizontal="center" vertical="center" wrapText="1"/>
    </xf>
    <xf numFmtId="0" fontId="0" fillId="0" borderId="17" xfId="0" applyBorder="1" applyAlignment="1" applyProtection="1">
      <alignment horizontal="center" vertical="center" wrapText="1"/>
      <protection locked="0"/>
    </xf>
    <xf numFmtId="0" fontId="0" fillId="2" borderId="12" xfId="0" applyFill="1" applyBorder="1" applyAlignment="1" applyProtection="1">
      <alignment horizontal="center" vertical="center"/>
      <protection locked="0"/>
    </xf>
    <xf numFmtId="0" fontId="0" fillId="2" borderId="12" xfId="0" applyFill="1" applyBorder="1" applyAlignment="1" applyProtection="1">
      <alignment horizontal="center" vertical="center" wrapText="1"/>
      <protection locked="0"/>
    </xf>
    <xf numFmtId="0" fontId="0" fillId="2" borderId="12" xfId="0" applyFill="1" applyBorder="1" applyAlignment="1" applyProtection="1">
      <alignment horizontal="justify" vertical="center"/>
      <protection locked="0"/>
    </xf>
    <xf numFmtId="0" fontId="0" fillId="2" borderId="12" xfId="0" applyFill="1" applyBorder="1" applyAlignment="1" applyProtection="1">
      <alignment horizontal="justify" vertical="center" wrapText="1"/>
      <protection locked="0"/>
    </xf>
    <xf numFmtId="0" fontId="0" fillId="2" borderId="9" xfId="0" applyFill="1" applyBorder="1" applyAlignment="1" applyProtection="1">
      <alignment horizontal="justify" vertical="center" wrapText="1"/>
      <protection locked="0"/>
    </xf>
    <xf numFmtId="0" fontId="0" fillId="2" borderId="9" xfId="0" applyFill="1" applyBorder="1" applyAlignment="1" applyProtection="1">
      <alignment horizontal="justify" vertical="center"/>
      <protection locked="0"/>
    </xf>
    <xf numFmtId="0" fontId="0" fillId="0" borderId="17" xfId="0" applyBorder="1" applyAlignment="1" applyProtection="1">
      <alignment horizontal="justify" vertical="center" wrapText="1"/>
      <protection locked="0"/>
    </xf>
    <xf numFmtId="0" fontId="0" fillId="0" borderId="9" xfId="0" applyBorder="1" applyAlignment="1" applyProtection="1">
      <alignment horizontal="justify" vertical="center"/>
      <protection locked="0"/>
    </xf>
    <xf numFmtId="0" fontId="6" fillId="2" borderId="9" xfId="0" applyFont="1" applyFill="1" applyBorder="1" applyAlignment="1" applyProtection="1">
      <alignment horizontal="justify" vertical="center" wrapText="1"/>
      <protection locked="0"/>
    </xf>
    <xf numFmtId="0" fontId="3" fillId="0" borderId="7" xfId="0" applyFont="1" applyFill="1" applyBorder="1" applyAlignment="1" applyProtection="1">
      <alignment horizontal="centerContinuous" vertical="center"/>
    </xf>
    <xf numFmtId="0" fontId="3" fillId="0" borderId="7" xfId="0" applyFont="1" applyFill="1" applyBorder="1" applyAlignment="1" applyProtection="1">
      <alignment vertical="center"/>
    </xf>
    <xf numFmtId="0" fontId="3" fillId="0" borderId="7" xfId="0" applyFont="1" applyFill="1" applyBorder="1" applyAlignment="1" applyProtection="1">
      <alignment horizontal="centerContinuous" vertical="center" wrapText="1"/>
    </xf>
    <xf numFmtId="0" fontId="3" fillId="0" borderId="8" xfId="0" applyFont="1" applyFill="1" applyBorder="1" applyAlignment="1" applyProtection="1">
      <alignment horizontal="centerContinuous" vertical="center"/>
    </xf>
    <xf numFmtId="0" fontId="3" fillId="0" borderId="6" xfId="0" applyFont="1" applyFill="1" applyBorder="1" applyAlignment="1" applyProtection="1">
      <alignment horizontal="centerContinuous" vertical="center"/>
    </xf>
    <xf numFmtId="0" fontId="1" fillId="0" borderId="22" xfId="0" applyFont="1" applyBorder="1" applyAlignment="1">
      <alignment horizontal="center" vertical="center" wrapText="1"/>
    </xf>
    <xf numFmtId="0" fontId="1" fillId="0" borderId="25" xfId="0" applyFont="1" applyBorder="1" applyAlignment="1">
      <alignment horizontal="center" vertical="center" wrapText="1"/>
    </xf>
    <xf numFmtId="0" fontId="0" fillId="0" borderId="8" xfId="0" applyBorder="1" applyAlignment="1">
      <alignment horizontal="justify" vertical="center" wrapText="1"/>
    </xf>
    <xf numFmtId="0" fontId="0" fillId="0" borderId="8" xfId="0" applyBorder="1" applyAlignment="1">
      <alignment horizontal="left" vertical="center" wrapText="1"/>
    </xf>
    <xf numFmtId="0" fontId="1" fillId="0" borderId="0" xfId="0" applyFont="1" applyBorder="1" applyAlignment="1">
      <alignment horizontal="center"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12" xfId="0" applyBorder="1" applyAlignment="1">
      <alignment wrapText="1"/>
    </xf>
    <xf numFmtId="0" fontId="1" fillId="0" borderId="12" xfId="0" applyFont="1" applyBorder="1" applyAlignment="1">
      <alignment horizontal="center" vertical="center" wrapText="1"/>
    </xf>
    <xf numFmtId="0" fontId="1" fillId="0" borderId="12" xfId="0" applyFont="1" applyBorder="1" applyAlignment="1">
      <alignment vertical="center" wrapText="1"/>
    </xf>
    <xf numFmtId="0" fontId="0" fillId="0" borderId="12" xfId="0" applyBorder="1" applyAlignment="1">
      <alignment vertical="top" wrapText="1"/>
    </xf>
    <xf numFmtId="0" fontId="7" fillId="0" borderId="0" xfId="3" applyFont="1"/>
    <xf numFmtId="0" fontId="9" fillId="0" borderId="0" xfId="0" applyFont="1"/>
    <xf numFmtId="0" fontId="13" fillId="0" borderId="0" xfId="0" applyFont="1" applyBorder="1" applyAlignment="1">
      <alignment vertical="center"/>
    </xf>
    <xf numFmtId="0" fontId="13" fillId="0" borderId="50" xfId="0" applyFont="1" applyBorder="1" applyAlignment="1">
      <alignment vertical="center"/>
    </xf>
    <xf numFmtId="0" fontId="16" fillId="0" borderId="12" xfId="0" applyFont="1" applyBorder="1" applyAlignment="1">
      <alignment horizontal="left" vertical="center" indent="1"/>
    </xf>
    <xf numFmtId="0" fontId="16" fillId="0" borderId="12" xfId="0" applyFont="1" applyBorder="1" applyAlignment="1">
      <alignment horizontal="left" vertical="center" wrapText="1"/>
    </xf>
    <xf numFmtId="0" fontId="16" fillId="0" borderId="12" xfId="0" applyFont="1" applyBorder="1" applyAlignment="1">
      <alignment horizontal="left" vertical="center"/>
    </xf>
    <xf numFmtId="0" fontId="18" fillId="0" borderId="12" xfId="0" applyFont="1" applyBorder="1" applyAlignment="1">
      <alignment horizontal="left" vertical="center" indent="1"/>
    </xf>
    <xf numFmtId="14" fontId="16" fillId="0" borderId="12" xfId="0" applyNumberFormat="1" applyFont="1" applyBorder="1" applyAlignment="1">
      <alignment horizontal="left" vertical="center"/>
    </xf>
    <xf numFmtId="0" fontId="0" fillId="0" borderId="0" xfId="0" applyAlignment="1">
      <alignment wrapText="1"/>
    </xf>
    <xf numFmtId="0" fontId="0" fillId="0" borderId="9" xfId="0" applyBorder="1" applyAlignment="1" applyProtection="1">
      <alignment horizontal="justify" vertical="center" wrapText="1"/>
      <protection locked="0"/>
    </xf>
    <xf numFmtId="0" fontId="0" fillId="0" borderId="12" xfId="0" applyBorder="1" applyAlignment="1" applyProtection="1">
      <alignment horizontal="center" vertical="center" wrapText="1"/>
      <protection locked="0"/>
    </xf>
    <xf numFmtId="1" fontId="0" fillId="0" borderId="12" xfId="0" applyNumberFormat="1" applyBorder="1" applyAlignment="1" applyProtection="1">
      <alignment horizontal="center" vertical="center" wrapText="1"/>
      <protection locked="0"/>
    </xf>
    <xf numFmtId="0" fontId="0" fillId="0" borderId="0" xfId="0" applyBorder="1" applyAlignment="1"/>
    <xf numFmtId="0" fontId="14" fillId="0" borderId="12" xfId="0" applyFont="1" applyBorder="1" applyAlignment="1">
      <alignment horizontal="left" vertical="center" wrapText="1"/>
    </xf>
    <xf numFmtId="0" fontId="14" fillId="0" borderId="12" xfId="0" applyFont="1" applyBorder="1" applyAlignment="1">
      <alignment horizontal="left" vertical="center"/>
    </xf>
    <xf numFmtId="14" fontId="14" fillId="0" borderId="12" xfId="0" applyNumberFormat="1" applyFont="1" applyBorder="1" applyAlignment="1">
      <alignment horizontal="left" vertical="center"/>
    </xf>
    <xf numFmtId="0" fontId="21" fillId="2" borderId="12" xfId="0" applyFont="1" applyFill="1" applyBorder="1" applyAlignment="1">
      <alignment horizontal="left" vertical="center" indent="1"/>
    </xf>
    <xf numFmtId="0" fontId="22" fillId="2" borderId="12" xfId="0" applyFont="1" applyFill="1" applyBorder="1" applyAlignment="1">
      <alignment horizontal="left" vertical="center" indent="1"/>
    </xf>
    <xf numFmtId="0" fontId="23" fillId="5" borderId="22" xfId="0" applyFont="1" applyFill="1" applyBorder="1" applyAlignment="1" applyProtection="1">
      <alignment horizontal="center" vertical="center"/>
    </xf>
    <xf numFmtId="0" fontId="23" fillId="5" borderId="22" xfId="0" applyFont="1" applyFill="1" applyBorder="1" applyAlignment="1" applyProtection="1">
      <alignment horizontal="center" vertical="center" wrapText="1"/>
    </xf>
    <xf numFmtId="0" fontId="27" fillId="10" borderId="12" xfId="3" applyFont="1" applyFill="1" applyBorder="1" applyAlignment="1">
      <alignment horizontal="center" vertical="center"/>
    </xf>
    <xf numFmtId="0" fontId="27" fillId="0" borderId="12" xfId="3" applyFont="1" applyBorder="1" applyAlignment="1">
      <alignment horizontal="justify" vertical="center" wrapText="1"/>
    </xf>
    <xf numFmtId="0" fontId="26" fillId="0" borderId="12" xfId="3" applyFont="1" applyBorder="1" applyAlignment="1">
      <alignment horizontal="justify" vertical="center" wrapText="1"/>
    </xf>
    <xf numFmtId="0" fontId="25" fillId="0" borderId="12" xfId="3" applyFont="1" applyBorder="1" applyAlignment="1">
      <alignment horizontal="justify" vertical="center" wrapText="1"/>
    </xf>
    <xf numFmtId="0" fontId="29" fillId="8" borderId="32" xfId="3" applyFont="1" applyFill="1" applyBorder="1" applyAlignment="1">
      <alignment horizontal="center" vertical="center" wrapText="1"/>
    </xf>
    <xf numFmtId="0" fontId="15" fillId="0" borderId="32" xfId="3" applyFont="1" applyBorder="1" applyAlignment="1">
      <alignment horizontal="left" vertical="center" wrapText="1"/>
    </xf>
    <xf numFmtId="0" fontId="15" fillId="0" borderId="32" xfId="3" applyFont="1" applyBorder="1" applyAlignment="1">
      <alignment vertical="center" wrapText="1"/>
    </xf>
    <xf numFmtId="0" fontId="7" fillId="0" borderId="0" xfId="3" applyFont="1" applyAlignment="1"/>
    <xf numFmtId="0" fontId="0" fillId="0" borderId="12" xfId="0" applyBorder="1" applyAlignment="1">
      <alignment horizontal="center"/>
    </xf>
    <xf numFmtId="0" fontId="13" fillId="6" borderId="12" xfId="0" applyFont="1" applyFill="1" applyBorder="1" applyAlignment="1">
      <alignment horizontal="center" vertical="center"/>
    </xf>
    <xf numFmtId="0" fontId="31" fillId="0" borderId="12" xfId="0" applyFont="1" applyBorder="1" applyAlignment="1">
      <alignment horizontal="left" vertical="center"/>
    </xf>
    <xf numFmtId="0" fontId="0" fillId="0" borderId="12" xfId="0" applyBorder="1" applyAlignment="1">
      <alignment horizontal="justify" vertical="center" wrapText="1"/>
    </xf>
    <xf numFmtId="0" fontId="0" fillId="0" borderId="0" xfId="0" applyAlignment="1" applyProtection="1">
      <alignment vertical="center" wrapText="1"/>
    </xf>
    <xf numFmtId="0" fontId="0" fillId="0" borderId="0" xfId="0" applyAlignment="1" applyProtection="1">
      <alignment vertical="center" wrapText="1"/>
      <protection locked="0"/>
    </xf>
    <xf numFmtId="0" fontId="23" fillId="12" borderId="25" xfId="0" applyFont="1" applyFill="1" applyBorder="1" applyAlignment="1" applyProtection="1">
      <alignment horizontal="center" vertical="center" wrapText="1"/>
    </xf>
    <xf numFmtId="0" fontId="23" fillId="12" borderId="22" xfId="0" applyFont="1" applyFill="1" applyBorder="1" applyAlignment="1" applyProtection="1">
      <alignment horizontal="center" vertical="center"/>
    </xf>
    <xf numFmtId="0" fontId="0" fillId="0" borderId="0" xfId="0" applyFill="1" applyAlignment="1" applyProtection="1">
      <alignment vertical="center" wrapText="1"/>
    </xf>
    <xf numFmtId="0" fontId="0" fillId="0" borderId="0" xfId="0" applyFill="1" applyAlignment="1" applyProtection="1">
      <alignment vertical="center" wrapText="1"/>
      <protection locked="0"/>
    </xf>
    <xf numFmtId="0" fontId="0" fillId="0" borderId="12" xfId="0" applyBorder="1" applyAlignment="1">
      <alignment horizontal="center"/>
    </xf>
    <xf numFmtId="0" fontId="34" fillId="15" borderId="0" xfId="0" applyFont="1" applyFill="1" applyAlignment="1">
      <alignment vertical="center"/>
    </xf>
    <xf numFmtId="0" fontId="33" fillId="15" borderId="22" xfId="0" applyFont="1" applyFill="1" applyBorder="1" applyAlignment="1">
      <alignment horizontal="center" vertical="center" wrapText="1"/>
    </xf>
    <xf numFmtId="0" fontId="33" fillId="15" borderId="24" xfId="0" applyFont="1" applyFill="1" applyBorder="1" applyAlignment="1">
      <alignment horizontal="center" vertical="center" wrapText="1"/>
    </xf>
    <xf numFmtId="0" fontId="33" fillId="14" borderId="53" xfId="0" applyFont="1" applyFill="1" applyBorder="1" applyAlignment="1">
      <alignment horizontal="center" vertical="center" wrapText="1"/>
    </xf>
    <xf numFmtId="0" fontId="0" fillId="0" borderId="63" xfId="0" applyFont="1" applyBorder="1" applyAlignment="1">
      <alignment horizontal="center" vertical="center"/>
    </xf>
    <xf numFmtId="0" fontId="1" fillId="0" borderId="65" xfId="0" applyFont="1" applyBorder="1" applyAlignment="1">
      <alignment horizontal="center"/>
    </xf>
    <xf numFmtId="0" fontId="0" fillId="0" borderId="12" xfId="0" applyBorder="1" applyAlignment="1">
      <alignment horizontal="center" vertical="center"/>
    </xf>
    <xf numFmtId="0" fontId="0" fillId="0" borderId="68" xfId="0" applyFont="1" applyBorder="1" applyAlignment="1">
      <alignment horizontal="center" vertical="center"/>
    </xf>
    <xf numFmtId="0" fontId="1" fillId="0" borderId="69" xfId="0" applyFont="1" applyBorder="1" applyAlignment="1">
      <alignment horizontal="center" vertical="center"/>
    </xf>
    <xf numFmtId="0" fontId="0" fillId="0" borderId="68" xfId="0" applyFont="1" applyFill="1" applyBorder="1" applyAlignment="1">
      <alignment horizontal="center" vertical="center"/>
    </xf>
    <xf numFmtId="0" fontId="0" fillId="0" borderId="63" xfId="0" applyFont="1" applyBorder="1" applyAlignment="1">
      <alignment horizontal="center" vertical="center" wrapText="1"/>
    </xf>
    <xf numFmtId="0" fontId="0" fillId="0" borderId="66" xfId="0" applyFont="1" applyBorder="1" applyAlignment="1">
      <alignment horizontal="center" vertical="center" wrapText="1"/>
    </xf>
    <xf numFmtId="0" fontId="1" fillId="0" borderId="71" xfId="0" applyFont="1" applyBorder="1" applyAlignment="1">
      <alignment horizontal="center"/>
    </xf>
    <xf numFmtId="0" fontId="0" fillId="0" borderId="68" xfId="0" applyFont="1" applyBorder="1" applyAlignment="1">
      <alignment horizontal="center" vertical="center" wrapText="1"/>
    </xf>
    <xf numFmtId="0" fontId="0" fillId="0" borderId="66" xfId="0" applyFont="1" applyBorder="1" applyAlignment="1">
      <alignment horizontal="center" vertical="center"/>
    </xf>
    <xf numFmtId="0" fontId="0" fillId="0" borderId="53" xfId="0" applyBorder="1" applyAlignment="1">
      <alignment horizontal="center" vertical="center"/>
    </xf>
    <xf numFmtId="0" fontId="1" fillId="0" borderId="0" xfId="0" applyFont="1"/>
    <xf numFmtId="0" fontId="1" fillId="0" borderId="23" xfId="0" applyFont="1" applyBorder="1" applyAlignment="1">
      <alignment horizontal="center" vertical="center"/>
    </xf>
    <xf numFmtId="0" fontId="1" fillId="0" borderId="22" xfId="0" applyFont="1" applyBorder="1" applyAlignment="1">
      <alignment horizontal="center" vertical="center"/>
    </xf>
    <xf numFmtId="0" fontId="34" fillId="15" borderId="0" xfId="0" applyFont="1" applyFill="1"/>
    <xf numFmtId="0" fontId="0" fillId="0" borderId="12" xfId="0" applyFont="1" applyBorder="1" applyAlignment="1">
      <alignment horizontal="center"/>
    </xf>
    <xf numFmtId="0" fontId="0" fillId="0" borderId="0" xfId="0" applyFont="1"/>
    <xf numFmtId="0" fontId="34" fillId="16" borderId="0" xfId="0" applyFont="1" applyFill="1"/>
    <xf numFmtId="0" fontId="0" fillId="0" borderId="12" xfId="0" applyFont="1" applyBorder="1" applyAlignment="1">
      <alignment horizontal="center" vertical="center"/>
    </xf>
    <xf numFmtId="0" fontId="0" fillId="0" borderId="12" xfId="0" applyFont="1" applyBorder="1" applyAlignment="1">
      <alignment horizontal="center" vertical="center" wrapText="1"/>
    </xf>
    <xf numFmtId="0" fontId="33" fillId="15" borderId="12" xfId="0" applyFont="1" applyFill="1" applyBorder="1" applyAlignment="1">
      <alignment horizontal="center" vertical="center" wrapText="1"/>
    </xf>
    <xf numFmtId="0" fontId="33" fillId="16" borderId="1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1" fillId="0" borderId="12" xfId="0" applyFont="1" applyBorder="1" applyAlignment="1">
      <alignment horizontal="center" vertical="center"/>
    </xf>
    <xf numFmtId="0" fontId="0" fillId="0" borderId="0" xfId="0" applyBorder="1"/>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18" borderId="0" xfId="0" applyFill="1"/>
    <xf numFmtId="0" fontId="33" fillId="19" borderId="12" xfId="0" applyFont="1" applyFill="1" applyBorder="1" applyAlignment="1">
      <alignment horizontal="center" vertical="center" wrapText="1"/>
    </xf>
    <xf numFmtId="0" fontId="1" fillId="0" borderId="12" xfId="0" applyFont="1" applyFill="1" applyBorder="1" applyAlignment="1">
      <alignment horizontal="center" vertical="center"/>
    </xf>
    <xf numFmtId="0" fontId="6" fillId="0" borderId="12" xfId="0" applyFont="1" applyBorder="1" applyAlignment="1">
      <alignment horizontal="center" wrapText="1"/>
    </xf>
    <xf numFmtId="0" fontId="1" fillId="0"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35" fillId="0" borderId="0" xfId="0" applyFont="1" applyAlignment="1">
      <alignment vertical="center"/>
    </xf>
    <xf numFmtId="0" fontId="6" fillId="0" borderId="12" xfId="0" applyFont="1" applyFill="1" applyBorder="1" applyAlignment="1">
      <alignment horizontal="center" vertical="center" wrapText="1"/>
    </xf>
    <xf numFmtId="0" fontId="36" fillId="0" borderId="12" xfId="0" applyFont="1" applyBorder="1" applyAlignment="1">
      <alignment horizontal="center" vertical="center" wrapText="1"/>
    </xf>
    <xf numFmtId="0" fontId="6" fillId="0" borderId="12" xfId="0" applyFont="1" applyBorder="1" applyAlignment="1">
      <alignment horizontal="center" vertical="center" wrapText="1"/>
    </xf>
    <xf numFmtId="0" fontId="36" fillId="0" borderId="12" xfId="0" applyFont="1" applyBorder="1" applyAlignment="1">
      <alignment horizontal="center" vertical="center"/>
    </xf>
    <xf numFmtId="0" fontId="0" fillId="14" borderId="0" xfId="0" applyFill="1"/>
    <xf numFmtId="0" fontId="1" fillId="14" borderId="0" xfId="0" applyFont="1" applyFill="1"/>
    <xf numFmtId="0" fontId="33" fillId="16" borderId="9" xfId="0" applyFont="1" applyFill="1" applyBorder="1" applyAlignment="1">
      <alignment horizontal="center" vertical="center"/>
    </xf>
    <xf numFmtId="0" fontId="0" fillId="18" borderId="12" xfId="0" applyFill="1" applyBorder="1" applyAlignment="1">
      <alignment vertical="center"/>
    </xf>
    <xf numFmtId="0" fontId="1" fillId="0" borderId="55" xfId="0" applyFont="1" applyBorder="1" applyAlignment="1">
      <alignment horizontal="center" vertical="center"/>
    </xf>
    <xf numFmtId="0" fontId="0" fillId="0" borderId="12" xfId="0" applyBorder="1"/>
    <xf numFmtId="0" fontId="1" fillId="0" borderId="12" xfId="0" applyFont="1" applyBorder="1" applyAlignment="1">
      <alignment horizontal="center"/>
    </xf>
    <xf numFmtId="0" fontId="1" fillId="0" borderId="12" xfId="0" applyFont="1" applyBorder="1" applyAlignment="1">
      <alignment vertical="center"/>
    </xf>
    <xf numFmtId="0" fontId="38" fillId="14" borderId="12" xfId="0" applyFont="1" applyFill="1" applyBorder="1" applyAlignment="1" applyProtection="1">
      <alignment horizontal="center" vertical="center" wrapText="1" readingOrder="1"/>
      <protection locked="0"/>
    </xf>
    <xf numFmtId="0" fontId="1" fillId="0" borderId="12" xfId="0" applyFont="1" applyBorder="1" applyAlignment="1" applyProtection="1">
      <alignment horizontal="center" vertical="center"/>
      <protection locked="0"/>
    </xf>
    <xf numFmtId="0" fontId="0" fillId="0" borderId="12" xfId="0" applyFont="1" applyFill="1" applyBorder="1" applyAlignment="1" applyProtection="1">
      <alignment horizontal="center" vertical="center"/>
      <protection locked="0"/>
    </xf>
    <xf numFmtId="0" fontId="0" fillId="0" borderId="12" xfId="0" applyFont="1" applyBorder="1" applyAlignment="1" applyProtection="1">
      <alignment horizontal="center" vertical="center" wrapText="1" shrinkToFit="1"/>
      <protection locked="0"/>
    </xf>
    <xf numFmtId="0" fontId="0" fillId="0" borderId="12" xfId="0" applyFont="1" applyBorder="1" applyAlignment="1" applyProtection="1">
      <alignment horizontal="center" vertical="center"/>
      <protection locked="0"/>
    </xf>
    <xf numFmtId="0" fontId="41" fillId="0" borderId="78" xfId="0" applyFont="1" applyBorder="1" applyAlignment="1" applyProtection="1">
      <alignment wrapText="1"/>
      <protection locked="0"/>
    </xf>
    <xf numFmtId="0" fontId="41" fillId="0" borderId="2" xfId="0" applyFont="1" applyBorder="1" applyAlignment="1" applyProtection="1">
      <alignment wrapText="1"/>
      <protection locked="0"/>
    </xf>
    <xf numFmtId="0" fontId="7" fillId="0" borderId="2" xfId="0" applyFont="1" applyBorder="1" applyAlignment="1" applyProtection="1">
      <alignment horizontal="center" vertical="center" wrapText="1" readingOrder="1"/>
      <protection locked="0"/>
    </xf>
    <xf numFmtId="0" fontId="7" fillId="0" borderId="79" xfId="0" applyFont="1" applyBorder="1" applyAlignment="1" applyProtection="1">
      <alignment horizontal="center" vertical="center" wrapText="1" readingOrder="1"/>
      <protection locked="0"/>
    </xf>
    <xf numFmtId="0" fontId="7" fillId="0" borderId="80" xfId="0" applyFont="1" applyBorder="1" applyAlignment="1" applyProtection="1">
      <alignment horizontal="center" vertical="center" wrapText="1" readingOrder="1"/>
      <protection locked="0"/>
    </xf>
    <xf numFmtId="0" fontId="7" fillId="0" borderId="81" xfId="0" applyFont="1" applyBorder="1" applyAlignment="1" applyProtection="1">
      <alignment horizontal="center" vertical="center" wrapText="1" readingOrder="1"/>
      <protection locked="0"/>
    </xf>
    <xf numFmtId="0" fontId="0" fillId="0" borderId="5" xfId="0" applyFont="1" applyBorder="1" applyProtection="1">
      <protection locked="0"/>
    </xf>
    <xf numFmtId="0" fontId="41" fillId="0" borderId="83" xfId="0" applyFont="1" applyBorder="1" applyAlignment="1" applyProtection="1">
      <alignment wrapText="1"/>
      <protection locked="0"/>
    </xf>
    <xf numFmtId="0" fontId="41" fillId="0" borderId="0" xfId="0" applyFont="1" applyBorder="1" applyAlignment="1" applyProtection="1">
      <alignment wrapText="1"/>
      <protection locked="0"/>
    </xf>
    <xf numFmtId="0" fontId="7" fillId="0" borderId="0" xfId="0" applyFont="1" applyBorder="1" applyAlignment="1" applyProtection="1">
      <alignment horizontal="center" vertical="center" wrapText="1" readingOrder="1"/>
      <protection locked="0"/>
    </xf>
    <xf numFmtId="0" fontId="7" fillId="0" borderId="84" xfId="0" applyFont="1" applyBorder="1" applyAlignment="1" applyProtection="1">
      <alignment horizontal="center" vertical="center" wrapText="1" readingOrder="1"/>
      <protection locked="0"/>
    </xf>
    <xf numFmtId="0" fontId="7" fillId="0" borderId="85" xfId="0" applyFont="1" applyBorder="1" applyAlignment="1" applyProtection="1">
      <alignment horizontal="center" vertical="center" wrapText="1" readingOrder="1"/>
      <protection locked="0"/>
    </xf>
    <xf numFmtId="0" fontId="7" fillId="0" borderId="83" xfId="0" applyFont="1" applyBorder="1" applyAlignment="1" applyProtection="1">
      <alignment horizontal="center" vertical="center" wrapText="1" readingOrder="1"/>
      <protection locked="0"/>
    </xf>
    <xf numFmtId="0" fontId="42" fillId="21" borderId="86" xfId="0" applyFont="1" applyFill="1" applyBorder="1" applyAlignment="1" applyProtection="1">
      <alignment horizontal="center" vertical="center" wrapText="1" readingOrder="1"/>
      <protection locked="0"/>
    </xf>
    <xf numFmtId="0" fontId="42" fillId="21" borderId="87" xfId="0" applyFont="1" applyFill="1" applyBorder="1" applyAlignment="1" applyProtection="1">
      <alignment horizontal="center" vertical="center" wrapText="1" readingOrder="1"/>
      <protection locked="0"/>
    </xf>
    <xf numFmtId="0" fontId="42" fillId="22" borderId="88" xfId="0" applyFont="1" applyFill="1" applyBorder="1" applyAlignment="1" applyProtection="1">
      <alignment horizontal="center" vertical="center" wrapText="1" readingOrder="1"/>
      <protection locked="0"/>
    </xf>
    <xf numFmtId="0" fontId="42" fillId="22" borderId="89" xfId="0" applyFont="1" applyFill="1" applyBorder="1" applyAlignment="1" applyProtection="1">
      <alignment horizontal="center" vertical="center" wrapText="1" readingOrder="1"/>
      <protection locked="0"/>
    </xf>
    <xf numFmtId="0" fontId="42" fillId="22" borderId="90" xfId="0" applyFont="1" applyFill="1" applyBorder="1" applyAlignment="1" applyProtection="1">
      <alignment horizontal="center" vertical="center" wrapText="1" readingOrder="1"/>
      <protection locked="0"/>
    </xf>
    <xf numFmtId="0" fontId="42" fillId="13" borderId="91" xfId="0" applyFont="1" applyFill="1" applyBorder="1" applyAlignment="1" applyProtection="1">
      <alignment horizontal="center" vertical="center" wrapText="1" readingOrder="1"/>
      <protection locked="0"/>
    </xf>
    <xf numFmtId="0" fontId="42" fillId="21" borderId="29" xfId="0" applyFont="1" applyFill="1" applyBorder="1" applyAlignment="1" applyProtection="1">
      <alignment horizontal="center" vertical="center" wrapText="1" readingOrder="1"/>
      <protection locked="0"/>
    </xf>
    <xf numFmtId="0" fontId="42" fillId="21" borderId="92" xfId="0" applyFont="1" applyFill="1" applyBorder="1" applyAlignment="1" applyProtection="1">
      <alignment horizontal="center" vertical="center" wrapText="1" readingOrder="1"/>
      <protection locked="0"/>
    </xf>
    <xf numFmtId="0" fontId="42" fillId="22" borderId="32" xfId="0" applyFont="1" applyFill="1" applyBorder="1" applyAlignment="1" applyProtection="1">
      <alignment horizontal="center" vertical="center" wrapText="1" readingOrder="1"/>
      <protection locked="0"/>
    </xf>
    <xf numFmtId="0" fontId="42" fillId="22" borderId="93" xfId="0" applyFont="1" applyFill="1" applyBorder="1" applyAlignment="1" applyProtection="1">
      <alignment horizontal="center" vertical="center" wrapText="1" readingOrder="1"/>
      <protection locked="0"/>
    </xf>
    <xf numFmtId="0" fontId="42" fillId="23" borderId="91" xfId="0" applyFont="1" applyFill="1" applyBorder="1" applyAlignment="1" applyProtection="1">
      <alignment horizontal="center" vertical="center" wrapText="1" readingOrder="1"/>
      <protection locked="0"/>
    </xf>
    <xf numFmtId="0" fontId="42" fillId="13" borderId="29" xfId="0" applyFont="1" applyFill="1" applyBorder="1" applyAlignment="1" applyProtection="1">
      <alignment horizontal="center" vertical="center" wrapText="1" readingOrder="1"/>
      <protection locked="0"/>
    </xf>
    <xf numFmtId="0" fontId="43" fillId="22" borderId="32" xfId="0" applyFont="1" applyFill="1" applyBorder="1" applyAlignment="1" applyProtection="1">
      <alignment horizontal="center" vertical="center" wrapText="1" readingOrder="1"/>
      <protection locked="0"/>
    </xf>
    <xf numFmtId="0" fontId="42" fillId="23" borderId="29" xfId="0" applyFont="1" applyFill="1" applyBorder="1" applyAlignment="1" applyProtection="1">
      <alignment horizontal="center" vertical="center" wrapText="1" readingOrder="1"/>
      <protection locked="0"/>
    </xf>
    <xf numFmtId="0" fontId="42" fillId="13" borderId="92" xfId="0" applyFont="1" applyFill="1" applyBorder="1" applyAlignment="1" applyProtection="1">
      <alignment horizontal="center" vertical="center" wrapText="1" readingOrder="1"/>
      <protection locked="0"/>
    </xf>
    <xf numFmtId="0" fontId="43" fillId="21" borderId="32" xfId="0" applyFont="1" applyFill="1" applyBorder="1" applyAlignment="1" applyProtection="1">
      <alignment horizontal="center" vertical="center" wrapText="1" readingOrder="1"/>
      <protection locked="0"/>
    </xf>
    <xf numFmtId="0" fontId="42" fillId="23" borderId="94" xfId="0" applyFont="1" applyFill="1" applyBorder="1" applyAlignment="1" applyProtection="1">
      <alignment horizontal="center" vertical="center" wrapText="1" readingOrder="1"/>
      <protection locked="0"/>
    </xf>
    <xf numFmtId="0" fontId="42" fillId="23" borderId="95" xfId="0" applyFont="1" applyFill="1" applyBorder="1" applyAlignment="1" applyProtection="1">
      <alignment horizontal="center" vertical="center" wrapText="1" readingOrder="1"/>
      <protection locked="0"/>
    </xf>
    <xf numFmtId="0" fontId="42" fillId="13" borderId="96" xfId="0" applyFont="1" applyFill="1" applyBorder="1" applyAlignment="1" applyProtection="1">
      <alignment horizontal="center" vertical="center" wrapText="1" readingOrder="1"/>
      <protection locked="0"/>
    </xf>
    <xf numFmtId="0" fontId="42" fillId="21" borderId="97" xfId="0" applyFont="1" applyFill="1" applyBorder="1" applyAlignment="1" applyProtection="1">
      <alignment horizontal="center" vertical="center" wrapText="1" readingOrder="1"/>
      <protection locked="0"/>
    </xf>
    <xf numFmtId="0" fontId="42" fillId="21" borderId="98" xfId="0" applyFont="1" applyFill="1" applyBorder="1" applyAlignment="1" applyProtection="1">
      <alignment horizontal="center" vertical="center" wrapText="1" readingOrder="1"/>
      <protection locked="0"/>
    </xf>
    <xf numFmtId="0" fontId="7" fillId="0" borderId="100" xfId="0" applyFont="1" applyBorder="1" applyAlignment="1" applyProtection="1">
      <alignment horizontal="left" wrapText="1" readingOrder="1"/>
      <protection locked="0"/>
    </xf>
    <xf numFmtId="0" fontId="7" fillId="0" borderId="7" xfId="0" applyFont="1" applyBorder="1" applyAlignment="1" applyProtection="1">
      <alignment horizontal="left" wrapText="1" readingOrder="1"/>
      <protection locked="0"/>
    </xf>
    <xf numFmtId="0" fontId="7" fillId="0" borderId="8" xfId="0" applyFont="1" applyBorder="1" applyAlignment="1" applyProtection="1">
      <alignment horizontal="left" wrapText="1" readingOrder="1"/>
      <protection locked="0"/>
    </xf>
    <xf numFmtId="0" fontId="1" fillId="24" borderId="12" xfId="0" applyFont="1" applyFill="1" applyBorder="1" applyAlignment="1" applyProtection="1">
      <alignment horizontal="center" vertical="center"/>
      <protection locked="0"/>
    </xf>
    <xf numFmtId="0" fontId="13" fillId="6" borderId="56" xfId="0" applyFont="1" applyFill="1" applyBorder="1" applyAlignment="1">
      <alignment horizontal="center" vertical="center"/>
    </xf>
    <xf numFmtId="0" fontId="1" fillId="4" borderId="101" xfId="0" applyFont="1" applyFill="1" applyBorder="1" applyAlignment="1" applyProtection="1">
      <alignment horizontal="center" vertical="center"/>
    </xf>
    <xf numFmtId="0" fontId="0" fillId="0" borderId="55" xfId="0" applyBorder="1" applyAlignment="1" applyProtection="1">
      <alignment horizontal="center" vertical="center"/>
      <protection locked="0"/>
    </xf>
    <xf numFmtId="0" fontId="0" fillId="0" borderId="102" xfId="0" applyBorder="1" applyAlignment="1" applyProtection="1">
      <alignment horizontal="center" vertical="center"/>
      <protection locked="0"/>
    </xf>
    <xf numFmtId="0" fontId="0" fillId="0" borderId="9" xfId="0" applyFill="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9" xfId="0" applyBorder="1" applyAlignment="1" applyProtection="1">
      <alignment vertical="center" wrapText="1"/>
      <protection locked="0"/>
    </xf>
    <xf numFmtId="0" fontId="1" fillId="2" borderId="9" xfId="0" applyFont="1" applyFill="1" applyBorder="1" applyAlignment="1" applyProtection="1">
      <alignment horizontal="center" vertical="center" wrapText="1"/>
    </xf>
    <xf numFmtId="0" fontId="0" fillId="2" borderId="9" xfId="0" applyFill="1" applyBorder="1" applyAlignment="1" applyProtection="1">
      <alignment horizontal="left" vertical="center" wrapText="1"/>
      <protection locked="0"/>
    </xf>
    <xf numFmtId="0" fontId="0" fillId="2" borderId="9" xfId="0" applyFill="1" applyBorder="1" applyAlignment="1" applyProtection="1">
      <alignment horizontal="center" vertical="center"/>
      <protection locked="0"/>
    </xf>
    <xf numFmtId="0" fontId="0" fillId="2" borderId="9" xfId="0" applyFill="1" applyBorder="1" applyAlignment="1" applyProtection="1">
      <alignment horizontal="center" vertical="center" wrapText="1"/>
      <protection locked="0"/>
    </xf>
    <xf numFmtId="0" fontId="0" fillId="2" borderId="11" xfId="0" applyFill="1" applyBorder="1" applyAlignment="1" applyProtection="1">
      <alignment horizontal="center" vertical="center" wrapText="1"/>
      <protection locked="0"/>
    </xf>
    <xf numFmtId="14" fontId="0" fillId="2" borderId="12" xfId="0" applyNumberFormat="1" applyFill="1" applyBorder="1" applyAlignment="1" applyProtection="1">
      <alignment horizontal="center" vertical="center"/>
      <protection locked="0"/>
    </xf>
    <xf numFmtId="14" fontId="0" fillId="2" borderId="9" xfId="0" applyNumberFormat="1" applyFill="1" applyBorder="1" applyAlignment="1" applyProtection="1">
      <alignment horizontal="center" vertical="center"/>
      <protection locked="0"/>
    </xf>
    <xf numFmtId="14" fontId="6" fillId="2" borderId="12" xfId="0" applyNumberFormat="1" applyFont="1" applyFill="1" applyBorder="1" applyAlignment="1" applyProtection="1">
      <alignment horizontal="center" vertical="center"/>
      <protection locked="0"/>
    </xf>
    <xf numFmtId="0" fontId="1" fillId="0" borderId="12" xfId="0" applyFont="1" applyBorder="1" applyAlignment="1" applyProtection="1">
      <alignment horizontal="center" vertical="center" wrapText="1"/>
    </xf>
    <xf numFmtId="0" fontId="0" fillId="0" borderId="12" xfId="0" applyBorder="1" applyAlignment="1" applyProtection="1">
      <alignment horizontal="justify" vertical="center" wrapText="1"/>
      <protection locked="0"/>
    </xf>
    <xf numFmtId="0" fontId="0" fillId="2" borderId="12" xfId="0" applyFill="1" applyBorder="1" applyAlignment="1" applyProtection="1">
      <alignment vertical="center" wrapText="1"/>
      <protection locked="0"/>
    </xf>
    <xf numFmtId="0" fontId="0" fillId="0" borderId="12" xfId="0" applyBorder="1" applyAlignment="1" applyProtection="1">
      <alignment horizontal="left" vertical="center" wrapText="1"/>
      <protection locked="0"/>
    </xf>
    <xf numFmtId="0" fontId="6" fillId="0" borderId="12" xfId="0" applyFont="1" applyBorder="1" applyAlignment="1" applyProtection="1">
      <alignment wrapText="1"/>
      <protection locked="0"/>
    </xf>
    <xf numFmtId="0" fontId="6" fillId="2" borderId="12" xfId="0" applyFont="1" applyFill="1" applyBorder="1" applyAlignment="1" applyProtection="1">
      <alignment horizontal="center" vertical="center" wrapText="1"/>
      <protection locked="0"/>
    </xf>
    <xf numFmtId="164" fontId="0" fillId="0" borderId="12" xfId="0" applyNumberFormat="1" applyBorder="1" applyAlignment="1" applyProtection="1">
      <alignment horizontal="center" vertical="center"/>
      <protection locked="0"/>
    </xf>
    <xf numFmtId="0" fontId="0" fillId="0" borderId="11" xfId="0" applyBorder="1" applyAlignment="1" applyProtection="1">
      <alignment horizontal="left" vertical="center" wrapText="1"/>
      <protection locked="0"/>
    </xf>
    <xf numFmtId="0" fontId="6" fillId="2" borderId="9" xfId="0" applyFont="1" applyFill="1" applyBorder="1" applyAlignment="1" applyProtection="1">
      <alignment horizontal="center" vertical="center" wrapText="1"/>
      <protection locked="0"/>
    </xf>
    <xf numFmtId="0" fontId="0" fillId="0" borderId="12" xfId="0" applyBorder="1" applyAlignment="1">
      <alignment vertical="center" wrapText="1"/>
    </xf>
    <xf numFmtId="0" fontId="0" fillId="0" borderId="11" xfId="0" applyBorder="1" applyAlignment="1" applyProtection="1">
      <alignment vertical="center" wrapText="1"/>
      <protection locked="0"/>
    </xf>
    <xf numFmtId="0" fontId="0" fillId="0" borderId="11" xfId="0" applyBorder="1" applyAlignment="1" applyProtection="1">
      <alignment horizontal="left" vertical="center"/>
      <protection locked="0"/>
    </xf>
    <xf numFmtId="0" fontId="0" fillId="0" borderId="9" xfId="0" applyFont="1" applyBorder="1" applyAlignment="1" applyProtection="1">
      <alignment horizontal="left" vertical="center" wrapText="1"/>
    </xf>
    <xf numFmtId="0" fontId="0" fillId="0" borderId="9" xfId="0" applyBorder="1" applyAlignment="1" applyProtection="1">
      <alignment horizontal="center" vertical="center" wrapText="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center" vertical="center"/>
      <protection locked="0"/>
    </xf>
    <xf numFmtId="0" fontId="0" fillId="0" borderId="9" xfId="0" applyBorder="1" applyAlignment="1" applyProtection="1">
      <alignment horizontal="justify" vertical="center" wrapText="1"/>
      <protection locked="0"/>
    </xf>
    <xf numFmtId="0" fontId="0" fillId="0" borderId="12" xfId="0" applyBorder="1" applyAlignment="1" applyProtection="1">
      <alignment horizontal="center" vertical="center"/>
      <protection locked="0"/>
    </xf>
    <xf numFmtId="0" fontId="0" fillId="0" borderId="9" xfId="0" applyBorder="1" applyAlignment="1" applyProtection="1">
      <alignment horizontal="center" vertical="center" wrapText="1"/>
      <protection locked="0"/>
    </xf>
    <xf numFmtId="164" fontId="0" fillId="0" borderId="10" xfId="0" applyNumberFormat="1" applyBorder="1" applyAlignment="1" applyProtection="1">
      <alignment horizontal="center" vertical="center"/>
      <protection locked="0"/>
    </xf>
    <xf numFmtId="0" fontId="0" fillId="0" borderId="10" xfId="0" applyBorder="1" applyAlignment="1" applyProtection="1">
      <alignment horizontal="center" vertical="center" wrapText="1"/>
      <protection locked="0"/>
    </xf>
    <xf numFmtId="14" fontId="0" fillId="0" borderId="12"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0" borderId="11" xfId="0" applyBorder="1" applyAlignment="1" applyProtection="1">
      <alignment horizontal="center" vertical="center" wrapText="1"/>
      <protection locked="0"/>
    </xf>
    <xf numFmtId="0" fontId="0" fillId="0" borderId="9" xfId="0" applyBorder="1" applyAlignment="1" applyProtection="1">
      <alignment horizontal="justify" vertical="center" wrapText="1"/>
      <protection locked="0"/>
    </xf>
    <xf numFmtId="0" fontId="0" fillId="0" borderId="12" xfId="0" applyBorder="1" applyAlignment="1" applyProtection="1">
      <alignment horizontal="center" vertical="center" wrapText="1"/>
      <protection locked="0"/>
    </xf>
    <xf numFmtId="0" fontId="1" fillId="0" borderId="9" xfId="0" applyFont="1" applyBorder="1" applyAlignment="1" applyProtection="1">
      <alignment horizontal="center" vertical="center" wrapText="1"/>
    </xf>
    <xf numFmtId="1" fontId="0" fillId="0" borderId="12" xfId="0" applyNumberFormat="1" applyBorder="1" applyAlignment="1" applyProtection="1">
      <alignment vertical="center"/>
      <protection locked="0"/>
    </xf>
    <xf numFmtId="14" fontId="45" fillId="0" borderId="12" xfId="0" applyNumberFormat="1" applyFont="1" applyBorder="1" applyAlignment="1" applyProtection="1">
      <alignment horizontal="center" vertical="center"/>
      <protection locked="0"/>
    </xf>
    <xf numFmtId="0" fontId="0" fillId="0" borderId="12" xfId="0" applyBorder="1" applyAlignment="1">
      <alignment horizontal="left" vertical="center" wrapText="1" indent="5"/>
    </xf>
    <xf numFmtId="0" fontId="0" fillId="0" borderId="12" xfId="0" applyBorder="1" applyAlignment="1">
      <alignment horizontal="left" vertical="center" wrapText="1" indent="1"/>
    </xf>
    <xf numFmtId="164" fontId="0" fillId="2" borderId="10" xfId="0" applyNumberFormat="1" applyFill="1" applyBorder="1" applyAlignment="1" applyProtection="1">
      <alignment horizontal="center" vertical="center"/>
      <protection locked="0"/>
    </xf>
    <xf numFmtId="0" fontId="0" fillId="2" borderId="10" xfId="0" applyFill="1" applyBorder="1" applyAlignment="1" applyProtection="1">
      <alignment horizontal="center" vertical="center" wrapText="1"/>
      <protection locked="0"/>
    </xf>
    <xf numFmtId="0" fontId="0" fillId="2" borderId="12"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2" xfId="0" applyFill="1" applyBorder="1" applyAlignment="1">
      <alignment vertical="center" wrapText="1"/>
    </xf>
    <xf numFmtId="0" fontId="0" fillId="13" borderId="12" xfId="0" applyFill="1" applyBorder="1" applyAlignment="1" applyProtection="1">
      <alignment horizontal="center" vertical="center" wrapText="1"/>
      <protection locked="0"/>
    </xf>
    <xf numFmtId="0" fontId="0" fillId="0" borderId="9" xfId="0" applyFont="1" applyBorder="1" applyAlignment="1" applyProtection="1">
      <alignment horizontal="center" vertical="center" wrapText="1"/>
    </xf>
    <xf numFmtId="0" fontId="0" fillId="0" borderId="9" xfId="0" applyFill="1" applyBorder="1" applyAlignment="1" applyProtection="1">
      <alignment horizontal="left" vertical="center" wrapText="1"/>
      <protection locked="0"/>
    </xf>
    <xf numFmtId="0" fontId="0" fillId="0" borderId="0" xfId="0" applyAlignment="1">
      <alignment horizontal="justify" vertical="center"/>
    </xf>
    <xf numFmtId="0" fontId="0" fillId="0" borderId="12" xfId="0" applyFill="1" applyBorder="1" applyAlignment="1" applyProtection="1">
      <alignment horizontal="center" vertical="center" wrapText="1"/>
      <protection locked="0"/>
    </xf>
    <xf numFmtId="0" fontId="0" fillId="26" borderId="9" xfId="0" applyFill="1" applyBorder="1" applyAlignment="1" applyProtection="1">
      <alignment horizontal="center" vertical="center"/>
      <protection locked="0"/>
    </xf>
    <xf numFmtId="0" fontId="0" fillId="27" borderId="9" xfId="0" applyFill="1" applyBorder="1" applyAlignment="1" applyProtection="1">
      <alignment horizontal="center" vertical="center"/>
      <protection locked="0"/>
    </xf>
    <xf numFmtId="14" fontId="0" fillId="0" borderId="52" xfId="0" applyNumberFormat="1" applyBorder="1" applyAlignment="1" applyProtection="1">
      <alignment horizontal="center" vertical="center" wrapText="1"/>
      <protection locked="0"/>
    </xf>
    <xf numFmtId="14" fontId="0" fillId="0" borderId="12" xfId="0" applyNumberFormat="1" applyBorder="1" applyAlignment="1" applyProtection="1">
      <alignment horizontal="center" vertical="center" wrapText="1"/>
      <protection locked="0"/>
    </xf>
    <xf numFmtId="0" fontId="0" fillId="10" borderId="9" xfId="0"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0" fillId="2" borderId="12" xfId="0" applyFill="1" applyBorder="1" applyAlignment="1" applyProtection="1">
      <alignment horizontal="justify" vertical="top" wrapText="1"/>
      <protection locked="0"/>
    </xf>
    <xf numFmtId="0" fontId="0" fillId="0" borderId="9" xfId="0" applyBorder="1" applyAlignment="1" applyProtection="1">
      <alignment horizontal="left" vertical="center"/>
      <protection locked="0"/>
    </xf>
    <xf numFmtId="0" fontId="0" fillId="0" borderId="17" xfId="0" applyBorder="1" applyAlignment="1" applyProtection="1">
      <alignment horizontal="left" vertical="center" wrapText="1"/>
      <protection locked="0"/>
    </xf>
    <xf numFmtId="0" fontId="1" fillId="13" borderId="9" xfId="0" applyFont="1" applyFill="1" applyBorder="1" applyAlignment="1" applyProtection="1">
      <alignment horizontal="center" vertical="center" wrapText="1"/>
    </xf>
    <xf numFmtId="0" fontId="0" fillId="2" borderId="9" xfId="0" applyFill="1" applyBorder="1" applyAlignment="1" applyProtection="1">
      <alignment vertical="center" wrapText="1"/>
      <protection locked="0"/>
    </xf>
    <xf numFmtId="0" fontId="0" fillId="2" borderId="9" xfId="0" applyFont="1" applyFill="1" applyBorder="1" applyAlignment="1" applyProtection="1">
      <alignment horizontal="center" vertical="center" wrapText="1"/>
    </xf>
    <xf numFmtId="1" fontId="0" fillId="2" borderId="9" xfId="0" applyNumberFormat="1" applyFill="1" applyBorder="1" applyAlignment="1" applyProtection="1">
      <alignment horizontal="center" vertical="center" wrapText="1"/>
      <protection locked="0"/>
    </xf>
    <xf numFmtId="0" fontId="6" fillId="0" borderId="9" xfId="0" applyFont="1" applyBorder="1" applyAlignment="1" applyProtection="1">
      <alignment horizontal="center" vertical="center"/>
      <protection locked="0"/>
    </xf>
    <xf numFmtId="0" fontId="6" fillId="0" borderId="9" xfId="0" applyFont="1" applyBorder="1" applyAlignment="1" applyProtection="1">
      <alignment horizontal="center" vertical="center" wrapText="1"/>
      <protection locked="0"/>
    </xf>
    <xf numFmtId="0" fontId="6" fillId="2" borderId="9" xfId="0" applyFont="1" applyFill="1" applyBorder="1" applyAlignment="1" applyProtection="1">
      <alignment horizontal="center" vertical="center"/>
    </xf>
    <xf numFmtId="0" fontId="6" fillId="0" borderId="12" xfId="0" applyFont="1" applyBorder="1" applyAlignment="1" applyProtection="1">
      <alignment horizontal="center" vertical="center" wrapText="1"/>
      <protection locked="0"/>
    </xf>
    <xf numFmtId="1" fontId="6" fillId="0" borderId="9" xfId="0" applyNumberFormat="1" applyFont="1" applyBorder="1" applyAlignment="1" applyProtection="1">
      <alignment horizontal="center" vertical="center" wrapText="1"/>
      <protection locked="0"/>
    </xf>
    <xf numFmtId="1" fontId="6" fillId="0" borderId="9" xfId="0" applyNumberFormat="1" applyFont="1" applyBorder="1" applyAlignment="1" applyProtection="1">
      <alignment horizontal="center" vertical="center"/>
    </xf>
    <xf numFmtId="164" fontId="6" fillId="0" borderId="10" xfId="0" applyNumberFormat="1" applyFont="1" applyBorder="1" applyAlignment="1" applyProtection="1">
      <alignment horizontal="center" vertical="center"/>
      <protection locked="0"/>
    </xf>
    <xf numFmtId="0" fontId="6" fillId="0" borderId="10"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xf>
    <xf numFmtId="0" fontId="6" fillId="0" borderId="11" xfId="0" applyFont="1" applyBorder="1" applyAlignment="1" applyProtection="1">
      <alignment horizontal="left" vertical="center"/>
      <protection locked="0"/>
    </xf>
    <xf numFmtId="0" fontId="0" fillId="0" borderId="58" xfId="0" applyBorder="1" applyAlignment="1" applyProtection="1">
      <alignment horizontal="center" vertical="center"/>
      <protection locked="0"/>
    </xf>
    <xf numFmtId="0" fontId="0" fillId="0" borderId="58" xfId="0" applyBorder="1" applyAlignment="1" applyProtection="1">
      <alignment horizontal="center" vertical="center"/>
    </xf>
    <xf numFmtId="0" fontId="0" fillId="0" borderId="58" xfId="0" applyBorder="1" applyAlignment="1" applyProtection="1">
      <alignment horizontal="center" vertical="center" wrapText="1"/>
    </xf>
    <xf numFmtId="0" fontId="0" fillId="0" borderId="58" xfId="0" applyBorder="1" applyAlignment="1" applyProtection="1">
      <alignment horizontal="center" vertical="center" wrapText="1"/>
      <protection locked="0"/>
    </xf>
    <xf numFmtId="1" fontId="0" fillId="0" borderId="58" xfId="0" applyNumberFormat="1" applyBorder="1" applyAlignment="1" applyProtection="1">
      <alignment horizontal="center" vertical="center" wrapText="1"/>
      <protection locked="0"/>
    </xf>
    <xf numFmtId="1" fontId="0" fillId="0" borderId="58" xfId="0" applyNumberFormat="1" applyBorder="1" applyAlignment="1" applyProtection="1">
      <alignment horizontal="center" vertical="center"/>
    </xf>
    <xf numFmtId="164" fontId="0" fillId="0" borderId="49" xfId="0" applyNumberFormat="1" applyBorder="1" applyAlignment="1" applyProtection="1">
      <alignment horizontal="center" vertical="center"/>
      <protection locked="0"/>
    </xf>
    <xf numFmtId="0" fontId="0" fillId="0" borderId="49" xfId="0" applyBorder="1" applyAlignment="1" applyProtection="1">
      <alignment horizontal="center" vertical="center" wrapText="1"/>
      <protection locked="0"/>
    </xf>
    <xf numFmtId="0" fontId="0" fillId="0" borderId="70" xfId="0" applyBorder="1" applyAlignment="1" applyProtection="1">
      <alignment horizontal="justify" vertical="center" wrapText="1"/>
      <protection locked="0"/>
    </xf>
    <xf numFmtId="14" fontId="0" fillId="0" borderId="53" xfId="0" applyNumberFormat="1" applyBorder="1" applyAlignment="1" applyProtection="1">
      <alignment horizontal="center" vertical="center"/>
      <protection locked="0"/>
    </xf>
    <xf numFmtId="14" fontId="0" fillId="0" borderId="58" xfId="0" applyNumberFormat="1"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12" xfId="0" applyBorder="1" applyAlignment="1" applyProtection="1">
      <alignment horizontal="center" vertical="center"/>
    </xf>
    <xf numFmtId="0" fontId="0" fillId="0" borderId="12" xfId="0" applyBorder="1" applyAlignment="1" applyProtection="1">
      <alignment horizontal="center" vertical="center" wrapText="1"/>
    </xf>
    <xf numFmtId="1" fontId="0" fillId="0" borderId="12" xfId="0" applyNumberFormat="1" applyBorder="1" applyAlignment="1" applyProtection="1">
      <alignment horizontal="center" vertical="center"/>
    </xf>
    <xf numFmtId="0" fontId="48" fillId="2" borderId="12" xfId="0" applyFont="1" applyFill="1" applyBorder="1" applyAlignment="1" applyProtection="1">
      <alignment horizontal="justify" vertical="center" wrapText="1"/>
      <protection locked="0"/>
    </xf>
    <xf numFmtId="0" fontId="48" fillId="0" borderId="9" xfId="0" applyFont="1" applyBorder="1" applyAlignment="1" applyProtection="1">
      <alignment horizontal="left" vertical="center" wrapText="1"/>
      <protection locked="0"/>
    </xf>
    <xf numFmtId="0" fontId="48" fillId="2" borderId="9" xfId="0" applyFont="1" applyFill="1" applyBorder="1" applyAlignment="1" applyProtection="1">
      <alignment horizontal="justify" vertical="center" wrapText="1"/>
      <protection locked="0"/>
    </xf>
    <xf numFmtId="0" fontId="48" fillId="0" borderId="9"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48" fillId="0" borderId="9" xfId="0" applyFont="1" applyBorder="1" applyAlignment="1" applyProtection="1">
      <alignment horizontal="center" vertical="center"/>
    </xf>
    <xf numFmtId="0" fontId="48" fillId="0" borderId="9" xfId="0" applyFont="1" applyBorder="1" applyAlignment="1" applyProtection="1">
      <alignment horizontal="center" vertical="center" wrapText="1"/>
    </xf>
    <xf numFmtId="1" fontId="48" fillId="0" borderId="9" xfId="0" applyNumberFormat="1" applyFont="1" applyBorder="1" applyAlignment="1" applyProtection="1">
      <alignment horizontal="center" vertical="center" wrapText="1"/>
      <protection locked="0"/>
    </xf>
    <xf numFmtId="0" fontId="48" fillId="0" borderId="12" xfId="0" applyFont="1" applyBorder="1" applyAlignment="1">
      <alignment vertical="center" wrapText="1"/>
    </xf>
    <xf numFmtId="1" fontId="48" fillId="0" borderId="9" xfId="0" applyNumberFormat="1" applyFont="1" applyBorder="1" applyAlignment="1" applyProtection="1">
      <alignment horizontal="center" vertical="center"/>
    </xf>
    <xf numFmtId="164" fontId="48" fillId="0" borderId="10" xfId="0" applyNumberFormat="1" applyFont="1" applyBorder="1" applyAlignment="1" applyProtection="1">
      <alignment horizontal="center" vertical="center"/>
      <protection locked="0"/>
    </xf>
    <xf numFmtId="0" fontId="48" fillId="0" borderId="10" xfId="0" applyFont="1" applyBorder="1" applyAlignment="1" applyProtection="1">
      <alignment horizontal="center" vertical="center" wrapText="1"/>
      <protection locked="0"/>
    </xf>
    <xf numFmtId="0" fontId="48" fillId="0" borderId="17" xfId="0" applyFont="1" applyBorder="1" applyAlignment="1" applyProtection="1">
      <alignment horizontal="justify" vertical="center" wrapText="1"/>
      <protection locked="0"/>
    </xf>
    <xf numFmtId="14" fontId="48" fillId="0" borderId="12" xfId="0" applyNumberFormat="1" applyFont="1" applyBorder="1" applyAlignment="1" applyProtection="1">
      <alignment horizontal="center" vertical="center"/>
      <protection locked="0"/>
    </xf>
    <xf numFmtId="14" fontId="48" fillId="0" borderId="9" xfId="0" applyNumberFormat="1"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7" fillId="2" borderId="9" xfId="0" applyFont="1" applyFill="1" applyBorder="1" applyAlignment="1" applyProtection="1">
      <alignment horizontal="center" vertical="center" wrapText="1"/>
    </xf>
    <xf numFmtId="0" fontId="48" fillId="2" borderId="9" xfId="0" applyFont="1" applyFill="1" applyBorder="1" applyAlignment="1" applyProtection="1">
      <alignment horizontal="left" vertical="center" wrapText="1"/>
      <protection locked="0"/>
    </xf>
    <xf numFmtId="0" fontId="48" fillId="2" borderId="12" xfId="0" applyFont="1" applyFill="1" applyBorder="1" applyAlignment="1" applyProtection="1">
      <alignment horizontal="justify" vertical="center"/>
      <protection locked="0"/>
    </xf>
    <xf numFmtId="0" fontId="23" fillId="5" borderId="26" xfId="0" applyFont="1" applyFill="1" applyBorder="1" applyAlignment="1" applyProtection="1">
      <alignment horizontal="center" vertical="center" wrapText="1"/>
    </xf>
    <xf numFmtId="0" fontId="24" fillId="7" borderId="60" xfId="3" applyFont="1" applyFill="1" applyBorder="1" applyAlignment="1">
      <alignment horizontal="center" vertical="center" wrapText="1"/>
    </xf>
    <xf numFmtId="0" fontId="24" fillId="5" borderId="38" xfId="3" applyFont="1" applyFill="1" applyBorder="1" applyAlignment="1">
      <alignment horizontal="center"/>
    </xf>
    <xf numFmtId="0" fontId="12" fillId="0" borderId="46" xfId="0" applyFont="1" applyBorder="1" applyAlignment="1">
      <alignment horizontal="center"/>
    </xf>
    <xf numFmtId="0" fontId="12" fillId="0" borderId="47" xfId="0" applyFont="1" applyBorder="1" applyAlignment="1">
      <alignment horizontal="center"/>
    </xf>
    <xf numFmtId="0" fontId="12" fillId="0" borderId="48" xfId="0" applyFont="1" applyBorder="1" applyAlignment="1">
      <alignment horizontal="center"/>
    </xf>
    <xf numFmtId="0" fontId="12" fillId="0" borderId="49" xfId="0" applyFont="1" applyBorder="1" applyAlignment="1">
      <alignment horizontal="center"/>
    </xf>
    <xf numFmtId="0" fontId="12" fillId="0" borderId="0" xfId="0" applyFont="1" applyBorder="1" applyAlignment="1">
      <alignment horizontal="center"/>
    </xf>
    <xf numFmtId="0" fontId="12" fillId="0" borderId="50" xfId="0" applyFont="1" applyBorder="1" applyAlignment="1">
      <alignment horizontal="center"/>
    </xf>
    <xf numFmtId="0" fontId="12" fillId="0" borderId="10" xfId="0" applyFont="1" applyBorder="1" applyAlignment="1">
      <alignment horizontal="center"/>
    </xf>
    <xf numFmtId="0" fontId="12" fillId="0" borderId="51" xfId="0" applyFont="1" applyBorder="1" applyAlignment="1">
      <alignment horizontal="center"/>
    </xf>
    <xf numFmtId="0" fontId="12" fillId="0" borderId="52" xfId="0" applyFont="1" applyBorder="1" applyAlignment="1">
      <alignment horizontal="center"/>
    </xf>
    <xf numFmtId="0" fontId="15" fillId="0" borderId="12" xfId="3" applyFont="1" applyBorder="1" applyAlignment="1">
      <alignment horizontal="justify" vertical="center" wrapText="1"/>
    </xf>
    <xf numFmtId="0" fontId="27" fillId="9" borderId="49" xfId="3" applyFont="1" applyFill="1" applyBorder="1" applyAlignment="1">
      <alignment horizontal="center" vertical="center" wrapText="1"/>
    </xf>
    <xf numFmtId="0" fontId="27" fillId="9" borderId="0" xfId="3" applyFont="1" applyFill="1" applyBorder="1" applyAlignment="1">
      <alignment horizontal="center" vertical="center" wrapText="1"/>
    </xf>
    <xf numFmtId="0" fontId="27" fillId="9" borderId="50" xfId="3" applyFont="1" applyFill="1" applyBorder="1" applyAlignment="1">
      <alignment horizontal="center" vertical="center" wrapText="1"/>
    </xf>
    <xf numFmtId="0" fontId="27" fillId="9" borderId="12" xfId="3" applyFont="1" applyFill="1" applyBorder="1" applyAlignment="1">
      <alignment horizontal="center" vertical="center" wrapText="1"/>
    </xf>
    <xf numFmtId="0" fontId="11" fillId="0" borderId="34" xfId="3" applyFont="1" applyBorder="1" applyAlignment="1">
      <alignment horizontal="center" wrapText="1"/>
    </xf>
    <xf numFmtId="0" fontId="10" fillId="0" borderId="35" xfId="3" applyFont="1" applyBorder="1"/>
    <xf numFmtId="0" fontId="30" fillId="7" borderId="29" xfId="3" applyFont="1" applyFill="1" applyBorder="1" applyAlignment="1">
      <alignment horizontal="center" vertical="center" wrapText="1"/>
    </xf>
    <xf numFmtId="0" fontId="30" fillId="5" borderId="30" xfId="3" applyFont="1" applyFill="1" applyBorder="1" applyAlignment="1">
      <alignment horizontal="center"/>
    </xf>
    <xf numFmtId="0" fontId="25" fillId="0" borderId="36" xfId="3" applyFont="1" applyBorder="1" applyAlignment="1">
      <alignment horizontal="center" vertical="center" wrapText="1"/>
    </xf>
    <xf numFmtId="0" fontId="26" fillId="0" borderId="36" xfId="3" applyFont="1" applyBorder="1"/>
    <xf numFmtId="0" fontId="15" fillId="0" borderId="49" xfId="3" applyFont="1" applyBorder="1" applyAlignment="1">
      <alignment horizontal="justify" vertical="center" wrapText="1"/>
    </xf>
    <xf numFmtId="0" fontId="15" fillId="0" borderId="0" xfId="3" applyFont="1" applyBorder="1" applyAlignment="1">
      <alignment horizontal="justify" vertical="center" wrapText="1"/>
    </xf>
    <xf numFmtId="0" fontId="27" fillId="10" borderId="12" xfId="3" applyFont="1" applyFill="1" applyBorder="1" applyAlignment="1">
      <alignment horizontal="center" vertical="center"/>
    </xf>
    <xf numFmtId="0" fontId="26" fillId="0" borderId="12" xfId="3" applyFont="1" applyBorder="1" applyAlignment="1">
      <alignment horizontal="center" wrapText="1"/>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0" xfId="0" applyFont="1" applyBorder="1" applyAlignment="1">
      <alignment horizontal="center" vertical="center"/>
    </xf>
    <xf numFmtId="0" fontId="17" fillId="0" borderId="50" xfId="0" applyFont="1" applyBorder="1" applyAlignment="1">
      <alignment horizontal="center" vertical="center"/>
    </xf>
    <xf numFmtId="0" fontId="17" fillId="0" borderId="10" xfId="0" applyFont="1" applyBorder="1" applyAlignment="1">
      <alignment horizontal="center" vertical="center"/>
    </xf>
    <xf numFmtId="0" fontId="17" fillId="0" borderId="51" xfId="0" applyFont="1" applyBorder="1" applyAlignment="1">
      <alignment horizontal="center" vertical="center"/>
    </xf>
    <xf numFmtId="0" fontId="17" fillId="0" borderId="52" xfId="0" applyFont="1" applyBorder="1" applyAlignment="1">
      <alignment horizontal="center" vertical="center"/>
    </xf>
    <xf numFmtId="0" fontId="15" fillId="0" borderId="29" xfId="3" applyFont="1" applyBorder="1" applyAlignment="1">
      <alignment horizontal="justify" vertical="center" wrapText="1"/>
    </xf>
    <xf numFmtId="0" fontId="15" fillId="0" borderId="31" xfId="3" applyFont="1" applyBorder="1" applyAlignment="1">
      <alignment horizontal="justify" vertical="center" wrapText="1"/>
    </xf>
    <xf numFmtId="0" fontId="25" fillId="0" borderId="38" xfId="3" applyFont="1" applyBorder="1" applyAlignment="1">
      <alignment horizontal="center" vertical="center" wrapText="1"/>
    </xf>
    <xf numFmtId="0" fontId="26" fillId="0" borderId="38" xfId="3" applyFont="1" applyBorder="1"/>
    <xf numFmtId="0" fontId="24" fillId="7" borderId="29" xfId="3" applyFont="1" applyFill="1" applyBorder="1" applyAlignment="1">
      <alignment horizontal="center" vertical="center" wrapText="1"/>
    </xf>
    <xf numFmtId="0" fontId="28" fillId="5" borderId="30" xfId="3" applyFont="1" applyFill="1" applyBorder="1"/>
    <xf numFmtId="0" fontId="15" fillId="0" borderId="29" xfId="3" applyFont="1" applyBorder="1" applyAlignment="1">
      <alignment horizontal="left" vertical="center" wrapText="1"/>
    </xf>
    <xf numFmtId="0" fontId="26" fillId="0" borderId="30" xfId="3" applyFont="1" applyBorder="1" applyAlignment="1">
      <alignment horizontal="left"/>
    </xf>
    <xf numFmtId="0" fontId="29" fillId="8" borderId="29" xfId="3" applyFont="1" applyFill="1" applyBorder="1" applyAlignment="1">
      <alignment horizontal="center" vertical="center" wrapText="1"/>
    </xf>
    <xf numFmtId="0" fontId="26" fillId="5" borderId="30" xfId="3" applyFont="1" applyFill="1" applyBorder="1"/>
    <xf numFmtId="0" fontId="26" fillId="5" borderId="31" xfId="3" applyFont="1" applyFill="1" applyBorder="1"/>
    <xf numFmtId="0" fontId="29" fillId="8" borderId="31" xfId="3" applyFont="1" applyFill="1" applyBorder="1" applyAlignment="1">
      <alignment horizontal="center" vertical="center" wrapText="1"/>
    </xf>
    <xf numFmtId="0" fontId="8" fillId="0" borderId="0" xfId="3" applyFont="1" applyAlignment="1">
      <alignment horizontal="center" vertical="center"/>
    </xf>
    <xf numFmtId="0" fontId="7" fillId="0" borderId="0" xfId="3" applyFont="1" applyAlignment="1"/>
    <xf numFmtId="0" fontId="15" fillId="0" borderId="40" xfId="3" applyFont="1" applyBorder="1" applyAlignment="1">
      <alignment horizontal="left" vertical="center" wrapText="1"/>
    </xf>
    <xf numFmtId="0" fontId="26" fillId="0" borderId="30" xfId="3" applyFont="1" applyBorder="1"/>
    <xf numFmtId="0" fontId="25" fillId="7" borderId="40" xfId="3" applyFont="1" applyFill="1" applyBorder="1" applyAlignment="1">
      <alignment horizontal="center" vertical="center" wrapText="1"/>
    </xf>
    <xf numFmtId="0" fontId="15" fillId="0" borderId="42" xfId="3" applyFont="1" applyBorder="1" applyAlignment="1">
      <alignment horizontal="left" vertical="center" wrapText="1"/>
    </xf>
    <xf numFmtId="0" fontId="26" fillId="0" borderId="43" xfId="3" applyFont="1" applyBorder="1"/>
    <xf numFmtId="0" fontId="25" fillId="7" borderId="44" xfId="3" applyFont="1" applyFill="1" applyBorder="1" applyAlignment="1">
      <alignment horizontal="left" vertical="center" wrapText="1"/>
    </xf>
    <xf numFmtId="0" fontId="26" fillId="5" borderId="45" xfId="3" applyFont="1" applyFill="1" applyBorder="1"/>
    <xf numFmtId="0" fontId="7" fillId="0" borderId="0" xfId="3" applyFont="1" applyAlignment="1">
      <alignment horizontal="center"/>
    </xf>
    <xf numFmtId="0" fontId="25" fillId="7" borderId="39" xfId="3" applyFont="1" applyFill="1" applyBorder="1" applyAlignment="1">
      <alignment horizontal="center" vertical="center" wrapText="1"/>
    </xf>
    <xf numFmtId="0" fontId="26" fillId="5" borderId="38" xfId="3" applyFont="1" applyFill="1" applyBorder="1"/>
    <xf numFmtId="0" fontId="15" fillId="0" borderId="41" xfId="3" applyFont="1" applyBorder="1" applyAlignment="1">
      <alignment horizontal="left" vertical="center" wrapText="1"/>
    </xf>
    <xf numFmtId="0" fontId="26" fillId="0" borderId="37" xfId="3" applyFont="1" applyBorder="1"/>
    <xf numFmtId="0" fontId="15" fillId="0" borderId="29" xfId="3" applyFont="1" applyBorder="1" applyAlignment="1">
      <alignment horizontal="center" wrapText="1"/>
    </xf>
    <xf numFmtId="0" fontId="15" fillId="0" borderId="30" xfId="3" applyFont="1" applyBorder="1" applyAlignment="1">
      <alignment horizontal="center" wrapText="1"/>
    </xf>
    <xf numFmtId="0" fontId="15" fillId="0" borderId="31" xfId="3" applyFont="1" applyBorder="1" applyAlignment="1">
      <alignment horizontal="center" wrapText="1"/>
    </xf>
    <xf numFmtId="0" fontId="15" fillId="0" borderId="60" xfId="3" applyFont="1" applyBorder="1" applyAlignment="1">
      <alignment horizontal="left" vertical="center" wrapText="1"/>
    </xf>
    <xf numFmtId="0" fontId="26" fillId="0" borderId="33" xfId="3" applyFont="1" applyBorder="1"/>
    <xf numFmtId="0" fontId="26" fillId="0" borderId="31" xfId="3" applyFont="1" applyBorder="1"/>
    <xf numFmtId="0" fontId="15" fillId="0" borderId="30" xfId="3" applyFont="1" applyBorder="1" applyAlignment="1">
      <alignment horizontal="justify" vertical="center" wrapText="1"/>
    </xf>
    <xf numFmtId="0" fontId="15" fillId="0" borderId="27" xfId="3" applyFont="1" applyBorder="1" applyAlignment="1">
      <alignment horizontal="left" vertical="center" wrapText="1"/>
    </xf>
    <xf numFmtId="0" fontId="26" fillId="0" borderId="28" xfId="3" applyFont="1" applyBorder="1"/>
    <xf numFmtId="0" fontId="15" fillId="0" borderId="30" xfId="3" applyFont="1" applyBorder="1" applyAlignment="1">
      <alignment horizontal="left" vertical="center" wrapText="1"/>
    </xf>
    <xf numFmtId="0" fontId="15" fillId="0" borderId="59" xfId="3" applyFont="1" applyBorder="1" applyAlignment="1">
      <alignment horizontal="left" vertical="center" wrapText="1"/>
    </xf>
    <xf numFmtId="0" fontId="15" fillId="0" borderId="12" xfId="3" applyFont="1" applyBorder="1" applyAlignment="1">
      <alignment horizontal="left" vertical="center" wrapText="1"/>
    </xf>
    <xf numFmtId="0" fontId="26" fillId="0" borderId="12" xfId="3" applyFont="1" applyBorder="1"/>
    <xf numFmtId="0" fontId="26" fillId="10" borderId="12" xfId="3" applyFont="1" applyFill="1" applyBorder="1"/>
    <xf numFmtId="0" fontId="15" fillId="0" borderId="54" xfId="3" applyFont="1" applyBorder="1" applyAlignment="1">
      <alignment horizontal="justify" vertical="center" wrapText="1"/>
    </xf>
    <xf numFmtId="0" fontId="15" fillId="11" borderId="29" xfId="3" applyFont="1" applyFill="1" applyBorder="1" applyAlignment="1">
      <alignment horizontal="justify" vertical="center" wrapText="1"/>
    </xf>
    <xf numFmtId="0" fontId="26" fillId="10" borderId="30" xfId="3" applyFont="1" applyFill="1" applyBorder="1" applyAlignment="1">
      <alignment horizontal="justify"/>
    </xf>
    <xf numFmtId="0" fontId="27" fillId="9" borderId="61" xfId="3" applyFont="1" applyFill="1" applyBorder="1" applyAlignment="1">
      <alignment horizontal="center" vertical="center" wrapText="1"/>
    </xf>
    <xf numFmtId="0" fontId="26" fillId="10" borderId="62" xfId="3" applyFont="1" applyFill="1" applyBorder="1"/>
    <xf numFmtId="0" fontId="0" fillId="0" borderId="30" xfId="0" applyBorder="1" applyAlignment="1">
      <alignment horizontal="center"/>
    </xf>
    <xf numFmtId="0" fontId="0" fillId="0" borderId="31" xfId="0" applyBorder="1" applyAlignment="1">
      <alignment horizontal="center"/>
    </xf>
    <xf numFmtId="0" fontId="0" fillId="0" borderId="12" xfId="0" applyBorder="1" applyAlignment="1">
      <alignment horizontal="justify" vertical="center" wrapText="1"/>
    </xf>
    <xf numFmtId="0" fontId="13" fillId="6" borderId="55" xfId="0" applyFont="1" applyFill="1" applyBorder="1" applyAlignment="1">
      <alignment horizontal="center" vertical="center"/>
    </xf>
    <xf numFmtId="0" fontId="13" fillId="6" borderId="56" xfId="0" applyFont="1" applyFill="1" applyBorder="1" applyAlignment="1">
      <alignment horizontal="center" vertical="center"/>
    </xf>
    <xf numFmtId="0" fontId="1" fillId="0" borderId="12" xfId="0" applyFont="1" applyBorder="1" applyAlignment="1">
      <alignment horizontal="justify" vertical="center"/>
    </xf>
    <xf numFmtId="0" fontId="0" fillId="0" borderId="55" xfId="0"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0" fillId="0" borderId="12" xfId="0" applyBorder="1" applyAlignment="1">
      <alignment horizontal="justify" vertical="center"/>
    </xf>
    <xf numFmtId="0" fontId="0" fillId="0" borderId="53" xfId="0" applyBorder="1" applyAlignment="1">
      <alignment horizontal="left" vertical="center" wrapText="1"/>
    </xf>
    <xf numFmtId="0" fontId="0" fillId="0" borderId="9"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0" fillId="0" borderId="55" xfId="0" applyBorder="1" applyAlignment="1">
      <alignment horizontal="justify" vertical="center" wrapText="1"/>
    </xf>
    <xf numFmtId="0" fontId="0" fillId="0" borderId="56" xfId="0" applyBorder="1" applyAlignment="1">
      <alignment horizontal="justify" vertical="center" wrapText="1"/>
    </xf>
    <xf numFmtId="0" fontId="0" fillId="0" borderId="57" xfId="0" applyBorder="1" applyAlignment="1">
      <alignment horizontal="justify" vertical="center" wrapText="1"/>
    </xf>
    <xf numFmtId="0" fontId="13" fillId="6" borderId="12" xfId="0" applyFont="1" applyFill="1" applyBorder="1" applyAlignment="1">
      <alignment horizontal="center" vertical="center"/>
    </xf>
    <xf numFmtId="0" fontId="0" fillId="0" borderId="55" xfId="0" applyBorder="1" applyAlignment="1">
      <alignment horizontal="left" vertical="top" wrapText="1"/>
    </xf>
    <xf numFmtId="0" fontId="0" fillId="0" borderId="56" xfId="0" applyBorder="1" applyAlignment="1">
      <alignment horizontal="left" vertical="top" wrapText="1"/>
    </xf>
    <xf numFmtId="0" fontId="0" fillId="0" borderId="56" xfId="0" applyBorder="1" applyAlignment="1">
      <alignment horizontal="left" vertical="top"/>
    </xf>
    <xf numFmtId="0" fontId="0" fillId="0" borderId="57" xfId="0" applyBorder="1" applyAlignment="1">
      <alignment horizontal="left" vertical="top"/>
    </xf>
    <xf numFmtId="0" fontId="1" fillId="0" borderId="46" xfId="0" applyFont="1" applyBorder="1" applyAlignment="1">
      <alignment horizontal="left" vertical="center"/>
    </xf>
    <xf numFmtId="0" fontId="1" fillId="0" borderId="48" xfId="0" applyFont="1" applyBorder="1" applyAlignment="1">
      <alignment horizontal="left" vertical="center"/>
    </xf>
    <xf numFmtId="0" fontId="1" fillId="0" borderId="10" xfId="0" applyFont="1" applyBorder="1" applyAlignment="1">
      <alignment horizontal="left" vertical="center"/>
    </xf>
    <xf numFmtId="0" fontId="1" fillId="0" borderId="52" xfId="0" applyFont="1" applyBorder="1" applyAlignment="1">
      <alignment horizontal="left" vertical="center"/>
    </xf>
    <xf numFmtId="0" fontId="0" fillId="0" borderId="46" xfId="0" applyBorder="1" applyAlignment="1">
      <alignment horizontal="justify"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10" xfId="0" applyBorder="1" applyAlignment="1">
      <alignment horizontal="justify" vertical="center" wrapText="1"/>
    </xf>
    <xf numFmtId="0" fontId="0" fillId="0" borderId="51" xfId="0" applyBorder="1" applyAlignment="1">
      <alignment horizontal="justify" vertical="center" wrapText="1"/>
    </xf>
    <xf numFmtId="0" fontId="0" fillId="0" borderId="52" xfId="0" applyBorder="1" applyAlignment="1">
      <alignment horizontal="justify" vertical="center" wrapText="1"/>
    </xf>
    <xf numFmtId="0" fontId="0" fillId="0" borderId="53" xfId="0" applyFont="1" applyBorder="1" applyAlignment="1">
      <alignment horizontal="justify" vertical="center" wrapText="1"/>
    </xf>
    <xf numFmtId="0" fontId="0" fillId="0" borderId="9" xfId="0" applyFont="1" applyBorder="1" applyAlignment="1">
      <alignment horizontal="justify" vertical="center" wrapText="1"/>
    </xf>
    <xf numFmtId="0" fontId="1" fillId="0" borderId="55" xfId="0" applyFont="1" applyBorder="1" applyAlignment="1">
      <alignment horizontal="left" vertical="center" wrapText="1"/>
    </xf>
    <xf numFmtId="0" fontId="1" fillId="0" borderId="57" xfId="0" applyFont="1" applyBorder="1" applyAlignment="1">
      <alignment horizontal="left" vertical="center"/>
    </xf>
    <xf numFmtId="0" fontId="0" fillId="0" borderId="12" xfId="0" applyBorder="1" applyAlignment="1">
      <alignment horizontal="center"/>
    </xf>
    <xf numFmtId="0" fontId="20" fillId="0" borderId="12" xfId="0" applyFont="1" applyBorder="1" applyAlignment="1">
      <alignment horizontal="center" vertical="center" wrapText="1"/>
    </xf>
    <xf numFmtId="0" fontId="0" fillId="0" borderId="55" xfId="0" applyBorder="1" applyAlignment="1">
      <alignment horizontal="justify" vertical="center"/>
    </xf>
    <xf numFmtId="0" fontId="0" fillId="0" borderId="56" xfId="0" applyBorder="1" applyAlignment="1">
      <alignment horizontal="justify" vertical="center"/>
    </xf>
    <xf numFmtId="0" fontId="0" fillId="0" borderId="57" xfId="0" applyBorder="1" applyAlignment="1">
      <alignment horizontal="justify" vertical="center"/>
    </xf>
    <xf numFmtId="0" fontId="1" fillId="0" borderId="57" xfId="0" applyFont="1" applyBorder="1" applyAlignment="1">
      <alignment horizontal="left" vertical="center" wrapText="1"/>
    </xf>
    <xf numFmtId="0" fontId="1" fillId="0" borderId="55" xfId="0" applyFont="1" applyBorder="1" applyAlignment="1">
      <alignment horizontal="left" vertical="center"/>
    </xf>
    <xf numFmtId="0" fontId="1" fillId="0" borderId="12" xfId="0" applyFont="1" applyBorder="1" applyAlignment="1">
      <alignment horizontal="left" vertical="center"/>
    </xf>
    <xf numFmtId="0" fontId="0" fillId="0" borderId="12" xfId="0" applyBorder="1" applyAlignment="1">
      <alignment horizontal="left" vertical="center"/>
    </xf>
    <xf numFmtId="0" fontId="1" fillId="0" borderId="56" xfId="0" applyFont="1" applyBorder="1" applyAlignment="1">
      <alignment horizontal="left" vertical="center"/>
    </xf>
    <xf numFmtId="0" fontId="1" fillId="0" borderId="56" xfId="0" applyFont="1" applyBorder="1" applyAlignment="1">
      <alignment vertical="center"/>
    </xf>
    <xf numFmtId="0" fontId="1" fillId="0" borderId="57" xfId="0" applyFont="1" applyBorder="1" applyAlignment="1">
      <alignment vertical="center"/>
    </xf>
    <xf numFmtId="0" fontId="1" fillId="0" borderId="56" xfId="0" applyFont="1" applyBorder="1" applyAlignment="1">
      <alignment horizontal="left" vertical="center" wrapText="1"/>
    </xf>
    <xf numFmtId="0" fontId="23" fillId="12" borderId="26" xfId="0" applyFont="1" applyFill="1" applyBorder="1" applyAlignment="1" applyProtection="1">
      <alignment horizontal="center" vertical="center" wrapText="1"/>
    </xf>
    <xf numFmtId="0" fontId="23" fillId="12" borderId="13" xfId="0" applyFont="1" applyFill="1" applyBorder="1" applyAlignment="1" applyProtection="1">
      <alignment horizontal="center" vertical="center" wrapText="1"/>
    </xf>
    <xf numFmtId="0" fontId="23" fillId="5" borderId="26"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xf>
    <xf numFmtId="0" fontId="23" fillId="5" borderId="26" xfId="0" applyFont="1" applyFill="1" applyBorder="1" applyAlignment="1" applyProtection="1">
      <alignment horizontal="center" vertical="center"/>
    </xf>
    <xf numFmtId="0" fontId="23" fillId="5" borderId="13" xfId="0" applyFont="1" applyFill="1" applyBorder="1" applyAlignment="1" applyProtection="1">
      <alignment horizontal="center" vertical="center"/>
    </xf>
    <xf numFmtId="0" fontId="23" fillId="5" borderId="23" xfId="0" applyFont="1" applyFill="1" applyBorder="1" applyAlignment="1" applyProtection="1">
      <alignment horizontal="center" vertical="center"/>
    </xf>
    <xf numFmtId="0" fontId="23" fillId="5" borderId="24" xfId="0" applyFont="1" applyFill="1" applyBorder="1" applyAlignment="1" applyProtection="1">
      <alignment horizontal="center" vertical="center"/>
    </xf>
    <xf numFmtId="0" fontId="23" fillId="5" borderId="25" xfId="0" applyFont="1" applyFill="1" applyBorder="1" applyAlignment="1" applyProtection="1">
      <alignment horizontal="center" vertical="center"/>
    </xf>
    <xf numFmtId="0" fontId="23" fillId="5" borderId="23" xfId="0" applyFont="1" applyFill="1" applyBorder="1" applyAlignment="1" applyProtection="1">
      <alignment horizontal="center" vertical="center" wrapText="1"/>
    </xf>
    <xf numFmtId="0" fontId="23" fillId="5" borderId="24" xfId="0" applyFont="1" applyFill="1" applyBorder="1" applyAlignment="1" applyProtection="1">
      <alignment horizontal="center" vertical="center" wrapText="1"/>
    </xf>
    <xf numFmtId="0" fontId="23" fillId="5" borderId="25"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xf>
    <xf numFmtId="0" fontId="23" fillId="5" borderId="7" xfId="0" applyFont="1" applyFill="1" applyBorder="1" applyAlignment="1" applyProtection="1">
      <alignment horizontal="center" vertical="center"/>
    </xf>
    <xf numFmtId="1" fontId="23" fillId="25" borderId="26" xfId="0" applyNumberFormat="1" applyFont="1" applyFill="1" applyBorder="1" applyAlignment="1" applyProtection="1">
      <alignment horizontal="center" vertical="center" wrapText="1"/>
    </xf>
    <xf numFmtId="1" fontId="23" fillId="25" borderId="13" xfId="0" applyNumberFormat="1" applyFont="1" applyFill="1" applyBorder="1" applyAlignment="1" applyProtection="1">
      <alignment horizontal="center" vertical="center" wrapText="1"/>
    </xf>
    <xf numFmtId="1" fontId="23" fillId="5" borderId="26" xfId="0" applyNumberFormat="1" applyFont="1" applyFill="1" applyBorder="1" applyAlignment="1" applyProtection="1">
      <alignment horizontal="center" vertical="center" wrapText="1"/>
    </xf>
    <xf numFmtId="1" fontId="23" fillId="5" borderId="13" xfId="0" applyNumberFormat="1" applyFont="1" applyFill="1" applyBorder="1" applyAlignment="1" applyProtection="1">
      <alignment horizontal="center" vertical="center" wrapText="1"/>
    </xf>
    <xf numFmtId="0" fontId="12" fillId="0" borderId="53" xfId="0" applyFont="1" applyBorder="1" applyAlignment="1">
      <alignment horizontal="center"/>
    </xf>
    <xf numFmtId="0" fontId="12" fillId="0" borderId="58" xfId="0" applyFont="1" applyBorder="1" applyAlignment="1">
      <alignment horizontal="center"/>
    </xf>
    <xf numFmtId="0" fontId="12" fillId="0" borderId="9" xfId="0" applyFont="1" applyBorder="1" applyAlignment="1">
      <alignment horizontal="center"/>
    </xf>
    <xf numFmtId="0" fontId="14" fillId="0" borderId="55"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5" xfId="0" applyFont="1" applyBorder="1" applyAlignment="1">
      <alignment horizontal="center" vertical="center"/>
    </xf>
    <xf numFmtId="0" fontId="14" fillId="0" borderId="57" xfId="0" applyFont="1" applyBorder="1" applyAlignment="1">
      <alignment horizontal="center" vertical="center"/>
    </xf>
    <xf numFmtId="14" fontId="14" fillId="0" borderId="55" xfId="0" applyNumberFormat="1" applyFont="1" applyBorder="1" applyAlignment="1">
      <alignment horizontal="center" vertical="center"/>
    </xf>
    <xf numFmtId="14" fontId="14" fillId="0" borderId="57" xfId="0" applyNumberFormat="1" applyFont="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0" fontId="19" fillId="2" borderId="49"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50"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51" xfId="0" applyFont="1" applyFill="1" applyBorder="1" applyAlignment="1">
      <alignment horizontal="center" vertical="center"/>
    </xf>
    <xf numFmtId="0" fontId="19" fillId="2" borderId="52" xfId="0" applyFont="1" applyFill="1" applyBorder="1" applyAlignment="1">
      <alignment horizontal="center" vertical="center"/>
    </xf>
    <xf numFmtId="0" fontId="1" fillId="0" borderId="12" xfId="0" applyFont="1" applyBorder="1" applyAlignment="1" applyProtection="1">
      <alignment horizontal="center" vertical="center" textRotation="90" wrapText="1"/>
      <protection locked="0"/>
    </xf>
    <xf numFmtId="0" fontId="1" fillId="0" borderId="53" xfId="0" applyFont="1" applyBorder="1" applyAlignment="1">
      <alignment horizontal="center" vertical="center"/>
    </xf>
    <xf numFmtId="0" fontId="1" fillId="0" borderId="58" xfId="0" applyFont="1" applyBorder="1" applyAlignment="1">
      <alignment horizontal="center" vertical="center"/>
    </xf>
    <xf numFmtId="0" fontId="1" fillId="0" borderId="9" xfId="0" applyFont="1" applyBorder="1" applyAlignment="1">
      <alignment horizontal="center" vertical="center"/>
    </xf>
    <xf numFmtId="0" fontId="33" fillId="14" borderId="0" xfId="0" applyFont="1" applyFill="1" applyAlignment="1">
      <alignment horizontal="center"/>
    </xf>
    <xf numFmtId="0" fontId="38" fillId="14" borderId="55" xfId="0" applyFont="1" applyFill="1" applyBorder="1" applyAlignment="1" applyProtection="1">
      <alignment horizontal="center" vertical="center" wrapText="1" readingOrder="1"/>
      <protection locked="0"/>
    </xf>
    <xf numFmtId="0" fontId="38" fillId="14" borderId="57" xfId="0" applyFont="1" applyFill="1" applyBorder="1" applyAlignment="1" applyProtection="1">
      <alignment horizontal="center" vertical="center" wrapText="1" readingOrder="1"/>
      <protection locked="0"/>
    </xf>
    <xf numFmtId="0" fontId="33" fillId="14" borderId="72" xfId="0" applyFont="1" applyFill="1" applyBorder="1" applyAlignment="1" applyProtection="1">
      <alignment horizontal="center" vertical="center" wrapText="1" readingOrder="1"/>
      <protection locked="0"/>
    </xf>
    <xf numFmtId="0" fontId="33" fillId="14" borderId="73" xfId="0" applyFont="1" applyFill="1" applyBorder="1" applyAlignment="1" applyProtection="1">
      <alignment horizontal="center" vertical="center" wrapText="1" readingOrder="1"/>
      <protection locked="0"/>
    </xf>
    <xf numFmtId="0" fontId="33" fillId="14" borderId="74" xfId="0" applyFont="1" applyFill="1" applyBorder="1" applyAlignment="1" applyProtection="1">
      <alignment horizontal="center" vertical="center" wrapText="1" readingOrder="1"/>
      <protection locked="0"/>
    </xf>
    <xf numFmtId="0" fontId="39" fillId="20" borderId="75" xfId="0" applyFont="1" applyFill="1" applyBorder="1" applyAlignment="1" applyProtection="1">
      <alignment horizontal="center" wrapText="1" readingOrder="1"/>
      <protection locked="0"/>
    </xf>
    <xf numFmtId="0" fontId="39" fillId="20" borderId="36" xfId="0" applyFont="1" applyFill="1" applyBorder="1" applyAlignment="1" applyProtection="1">
      <alignment horizontal="center" wrapText="1" readingOrder="1"/>
      <protection locked="0"/>
    </xf>
    <xf numFmtId="0" fontId="39" fillId="20" borderId="76" xfId="0" applyFont="1" applyFill="1" applyBorder="1" applyAlignment="1" applyProtection="1">
      <alignment horizontal="center" wrapText="1" readingOrder="1"/>
      <protection locked="0"/>
    </xf>
    <xf numFmtId="0" fontId="40" fillId="5" borderId="77" xfId="0" applyFont="1" applyFill="1" applyBorder="1" applyAlignment="1" applyProtection="1">
      <alignment horizontal="center" vertical="center" textRotation="90" wrapText="1" readingOrder="1"/>
      <protection locked="0"/>
    </xf>
    <xf numFmtId="0" fontId="40" fillId="5" borderId="82" xfId="0" applyFont="1" applyFill="1" applyBorder="1" applyAlignment="1" applyProtection="1">
      <alignment horizontal="center" vertical="center" textRotation="90" wrapText="1" readingOrder="1"/>
      <protection locked="0"/>
    </xf>
    <xf numFmtId="0" fontId="40" fillId="5" borderId="99" xfId="0" applyFont="1" applyFill="1" applyBorder="1" applyAlignment="1" applyProtection="1">
      <alignment horizontal="center" vertical="center" textRotation="90" wrapText="1" readingOrder="1"/>
      <protection locked="0"/>
    </xf>
    <xf numFmtId="0" fontId="1" fillId="0" borderId="10" xfId="0" applyFont="1" applyBorder="1" applyAlignment="1">
      <alignment horizontal="center" vertical="center"/>
    </xf>
    <xf numFmtId="0" fontId="1" fillId="0" borderId="51" xfId="0" applyFont="1" applyBorder="1" applyAlignment="1">
      <alignment horizontal="center" vertical="center"/>
    </xf>
    <xf numFmtId="0" fontId="33" fillId="15" borderId="10" xfId="0" applyFont="1" applyFill="1" applyBorder="1" applyAlignment="1">
      <alignment horizontal="center" vertical="center" wrapText="1"/>
    </xf>
    <xf numFmtId="0" fontId="33" fillId="15" borderId="52" xfId="0" applyFont="1" applyFill="1" applyBorder="1" applyAlignment="1">
      <alignment horizontal="center" vertical="center" wrapText="1"/>
    </xf>
    <xf numFmtId="0" fontId="33" fillId="17" borderId="46" xfId="0" applyFont="1" applyFill="1" applyBorder="1" applyAlignment="1">
      <alignment horizontal="center" vertical="center" wrapText="1"/>
    </xf>
    <xf numFmtId="0" fontId="33" fillId="17" borderId="47" xfId="0" applyFont="1" applyFill="1" applyBorder="1" applyAlignment="1">
      <alignment horizontal="center" vertical="center" wrapText="1"/>
    </xf>
    <xf numFmtId="0" fontId="33" fillId="17" borderId="48" xfId="0" applyFont="1" applyFill="1" applyBorder="1" applyAlignment="1">
      <alignment horizontal="center" vertical="center" wrapText="1"/>
    </xf>
    <xf numFmtId="0" fontId="33" fillId="19" borderId="55" xfId="0" applyFont="1" applyFill="1" applyBorder="1" applyAlignment="1">
      <alignment horizontal="center" vertical="center" wrapText="1"/>
    </xf>
    <xf numFmtId="0" fontId="33" fillId="19" borderId="57" xfId="0" applyFont="1" applyFill="1" applyBorder="1" applyAlignment="1">
      <alignment horizontal="center" vertical="center" wrapText="1"/>
    </xf>
    <xf numFmtId="0" fontId="33" fillId="19" borderId="46" xfId="0" applyFont="1" applyFill="1" applyBorder="1" applyAlignment="1">
      <alignment horizontal="center" vertical="center" wrapText="1"/>
    </xf>
    <xf numFmtId="0" fontId="33" fillId="19" borderId="48" xfId="0" applyFont="1" applyFill="1" applyBorder="1" applyAlignment="1">
      <alignment horizontal="center" vertical="center" wrapText="1"/>
    </xf>
    <xf numFmtId="0" fontId="37" fillId="0" borderId="0" xfId="0" applyFont="1" applyAlignment="1">
      <alignment horizontal="center"/>
    </xf>
    <xf numFmtId="0" fontId="1" fillId="0" borderId="12" xfId="0" applyFont="1" applyBorder="1" applyAlignment="1">
      <alignment horizontal="center" vertical="center"/>
    </xf>
    <xf numFmtId="0" fontId="33" fillId="17" borderId="55" xfId="0" applyFont="1" applyFill="1" applyBorder="1" applyAlignment="1">
      <alignment horizontal="center" vertical="center" wrapText="1"/>
    </xf>
    <xf numFmtId="0" fontId="33" fillId="17" borderId="56" xfId="0" applyFont="1" applyFill="1" applyBorder="1" applyAlignment="1">
      <alignment horizontal="center" vertical="center" wrapText="1"/>
    </xf>
    <xf numFmtId="0" fontId="33" fillId="17" borderId="57" xfId="0" applyFont="1" applyFill="1" applyBorder="1" applyAlignment="1">
      <alignment horizontal="center" vertical="center" wrapText="1"/>
    </xf>
    <xf numFmtId="0" fontId="33" fillId="14" borderId="55" xfId="0" applyFont="1" applyFill="1" applyBorder="1" applyAlignment="1">
      <alignment horizontal="center"/>
    </xf>
    <xf numFmtId="0" fontId="33" fillId="14" borderId="56" xfId="0" applyFont="1" applyFill="1" applyBorder="1" applyAlignment="1">
      <alignment horizontal="center"/>
    </xf>
    <xf numFmtId="0" fontId="33" fillId="14" borderId="57" xfId="0" applyFont="1" applyFill="1" applyBorder="1" applyAlignment="1">
      <alignment horizontal="center"/>
    </xf>
    <xf numFmtId="0" fontId="1" fillId="14" borderId="10" xfId="0" applyFont="1" applyFill="1" applyBorder="1" applyAlignment="1">
      <alignment horizontal="center" vertical="center"/>
    </xf>
    <xf numFmtId="0" fontId="1" fillId="14" borderId="51" xfId="0" applyFont="1" applyFill="1" applyBorder="1" applyAlignment="1">
      <alignment horizontal="center" vertical="center"/>
    </xf>
    <xf numFmtId="0" fontId="33" fillId="16" borderId="51" xfId="0" applyFont="1" applyFill="1" applyBorder="1" applyAlignment="1">
      <alignment horizontal="center" wrapText="1"/>
    </xf>
    <xf numFmtId="0" fontId="33" fillId="14" borderId="55" xfId="0" applyFont="1" applyFill="1" applyBorder="1" applyAlignment="1">
      <alignment horizontal="center" vertical="center" wrapText="1"/>
    </xf>
    <xf numFmtId="0" fontId="33" fillId="14" borderId="56" xfId="0" applyFont="1" applyFill="1" applyBorder="1" applyAlignment="1">
      <alignment horizontal="center" vertical="center" wrapText="1"/>
    </xf>
    <xf numFmtId="0" fontId="33" fillId="14" borderId="57" xfId="0" applyFont="1" applyFill="1" applyBorder="1" applyAlignment="1">
      <alignment horizontal="center" vertical="center" wrapText="1"/>
    </xf>
    <xf numFmtId="0" fontId="0" fillId="0" borderId="63" xfId="0" applyFont="1" applyBorder="1" applyAlignment="1">
      <alignment horizontal="center" vertical="center"/>
    </xf>
    <xf numFmtId="0" fontId="0" fillId="0" borderId="66" xfId="0" applyFont="1" applyBorder="1" applyAlignment="1">
      <alignment horizontal="center" vertical="center"/>
    </xf>
    <xf numFmtId="0" fontId="0" fillId="0" borderId="68" xfId="0" applyFont="1" applyBorder="1" applyAlignment="1">
      <alignment horizontal="center" vertical="center"/>
    </xf>
    <xf numFmtId="0" fontId="0" fillId="0" borderId="64" xfId="0" applyFont="1" applyBorder="1" applyAlignment="1">
      <alignment horizontal="center" vertical="center" wrapText="1"/>
    </xf>
    <xf numFmtId="0" fontId="0" fillId="0" borderId="70"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63"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66" xfId="0" applyFont="1" applyBorder="1" applyAlignment="1">
      <alignment horizontal="center" vertical="center" wrapText="1"/>
    </xf>
    <xf numFmtId="0" fontId="33" fillId="15" borderId="55" xfId="0" applyFont="1" applyFill="1" applyBorder="1" applyAlignment="1">
      <alignment horizontal="center" wrapText="1"/>
    </xf>
    <xf numFmtId="0" fontId="33" fillId="15" borderId="57" xfId="0" applyFont="1" applyFill="1" applyBorder="1" applyAlignment="1">
      <alignment horizontal="center" wrapText="1"/>
    </xf>
  </cellXfs>
  <cellStyles count="4">
    <cellStyle name="Nor}al" xfId="1"/>
    <cellStyle name="Normal" xfId="0" builtinId="0"/>
    <cellStyle name="Normal 2" xfId="2"/>
    <cellStyle name="Normal 3" xfId="3"/>
  </cellStyles>
  <dxfs count="40">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b/>
        <i val="0"/>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rgb="FFFFC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176892</xdr:colOff>
      <xdr:row>1</xdr:row>
      <xdr:rowOff>40822</xdr:rowOff>
    </xdr:from>
    <xdr:to>
      <xdr:col>2</xdr:col>
      <xdr:colOff>530678</xdr:colOff>
      <xdr:row>3</xdr:row>
      <xdr:rowOff>364219</xdr:rowOff>
    </xdr:to>
    <xdr:pic>
      <xdr:nvPicPr>
        <xdr:cNvPr id="2" name="Picture 1">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378" t="13305" r="41655" b="10335"/>
        <a:stretch/>
      </xdr:blipFill>
      <xdr:spPr bwMode="auto">
        <a:xfrm>
          <a:off x="857249" y="231322"/>
          <a:ext cx="1415143" cy="11398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176892</xdr:colOff>
      <xdr:row>1</xdr:row>
      <xdr:rowOff>40822</xdr:rowOff>
    </xdr:from>
    <xdr:to>
      <xdr:col>2</xdr:col>
      <xdr:colOff>530678</xdr:colOff>
      <xdr:row>3</xdr:row>
      <xdr:rowOff>364219</xdr:rowOff>
    </xdr:to>
    <xdr:pic>
      <xdr:nvPicPr>
        <xdr:cNvPr id="3" name="Picture 1">
          <a:extLst>
            <a:ext uri="{FF2B5EF4-FFF2-40B4-BE49-F238E27FC236}">
              <a16:creationId xmlns="" xmlns:a16="http://schemas.microsoft.com/office/drawing/2014/main" id="{00000000-0008-0000-00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378" t="13305" r="41655" b="10335"/>
        <a:stretch/>
      </xdr:blipFill>
      <xdr:spPr bwMode="auto">
        <a:xfrm>
          <a:off x="862692" y="231322"/>
          <a:ext cx="1411061" cy="1133022"/>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1708570</xdr:colOff>
      <xdr:row>8</xdr:row>
      <xdr:rowOff>1791028</xdr:rowOff>
    </xdr:from>
    <xdr:to>
      <xdr:col>5</xdr:col>
      <xdr:colOff>829545</xdr:colOff>
      <xdr:row>8</xdr:row>
      <xdr:rowOff>2160360</xdr:rowOff>
    </xdr:to>
    <xdr:sp macro="" textlink="">
      <xdr:nvSpPr>
        <xdr:cNvPr id="19" name="TextBox 90"/>
        <xdr:cNvSpPr txBox="1"/>
      </xdr:nvSpPr>
      <xdr:spPr>
        <a:xfrm>
          <a:off x="8022284" y="4321957"/>
          <a:ext cx="1611082" cy="36933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rPr>
            <a:t>Some text here</a:t>
          </a:r>
        </a:p>
      </xdr:txBody>
    </xdr:sp>
    <xdr:clientData/>
  </xdr:twoCellAnchor>
  <xdr:twoCellAnchor>
    <xdr:from>
      <xdr:col>6</xdr:col>
      <xdr:colOff>1249205</xdr:colOff>
      <xdr:row>8</xdr:row>
      <xdr:rowOff>1256679</xdr:rowOff>
    </xdr:from>
    <xdr:to>
      <xdr:col>7</xdr:col>
      <xdr:colOff>762000</xdr:colOff>
      <xdr:row>8</xdr:row>
      <xdr:rowOff>1724756</xdr:rowOff>
    </xdr:to>
    <xdr:sp macro="" textlink="">
      <xdr:nvSpPr>
        <xdr:cNvPr id="57" name="TextBox 89"/>
        <xdr:cNvSpPr txBox="1"/>
      </xdr:nvSpPr>
      <xdr:spPr>
        <a:xfrm>
          <a:off x="12183905" y="3828429"/>
          <a:ext cx="2198845" cy="46807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Creación y Reglamentación del FOPAE</a:t>
          </a:r>
          <a:endParaRPr lang="en-US" sz="1200">
            <a:solidFill>
              <a:schemeClr val="bg1"/>
            </a:solidFill>
          </a:endParaRPr>
        </a:p>
      </xdr:txBody>
    </xdr:sp>
    <xdr:clientData/>
  </xdr:twoCellAnchor>
  <xdr:twoCellAnchor>
    <xdr:from>
      <xdr:col>4</xdr:col>
      <xdr:colOff>1651085</xdr:colOff>
      <xdr:row>8</xdr:row>
      <xdr:rowOff>4867194</xdr:rowOff>
    </xdr:from>
    <xdr:to>
      <xdr:col>5</xdr:col>
      <xdr:colOff>922229</xdr:colOff>
      <xdr:row>9</xdr:row>
      <xdr:rowOff>351562</xdr:rowOff>
    </xdr:to>
    <xdr:sp macro="" textlink="">
      <xdr:nvSpPr>
        <xdr:cNvPr id="59" name="TextBox 91"/>
        <xdr:cNvSpPr txBox="1"/>
      </xdr:nvSpPr>
      <xdr:spPr>
        <a:xfrm>
          <a:off x="7964799" y="7398123"/>
          <a:ext cx="1761251" cy="36933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a:solidFill>
                <a:schemeClr val="bg1"/>
              </a:solidFill>
            </a:rPr>
            <a:t>Supresión  DPAE </a:t>
          </a:r>
          <a:endParaRPr lang="en-US">
            <a:solidFill>
              <a:schemeClr val="bg1"/>
            </a:solidFill>
          </a:endParaRPr>
        </a:p>
      </xdr:txBody>
    </xdr:sp>
    <xdr:clientData/>
  </xdr:twoCellAnchor>
  <xdr:twoCellAnchor>
    <xdr:from>
      <xdr:col>6</xdr:col>
      <xdr:colOff>1268834</xdr:colOff>
      <xdr:row>8</xdr:row>
      <xdr:rowOff>3467856</xdr:rowOff>
    </xdr:from>
    <xdr:to>
      <xdr:col>7</xdr:col>
      <xdr:colOff>451878</xdr:colOff>
      <xdr:row>8</xdr:row>
      <xdr:rowOff>3775633</xdr:rowOff>
    </xdr:to>
    <xdr:sp macro="" textlink="">
      <xdr:nvSpPr>
        <xdr:cNvPr id="60" name="TextBox 92"/>
        <xdr:cNvSpPr txBox="1"/>
      </xdr:nvSpPr>
      <xdr:spPr>
        <a:xfrm>
          <a:off x="12168155" y="5998785"/>
          <a:ext cx="1863652" cy="30777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400">
              <a:solidFill>
                <a:schemeClr val="bg1"/>
              </a:solidFill>
            </a:rPr>
            <a:t>Reglamentación SDPAE</a:t>
          </a:r>
        </a:p>
      </xdr:txBody>
    </xdr:sp>
    <xdr:clientData/>
  </xdr:twoCellAnchor>
  <xdr:twoCellAnchor>
    <xdr:from>
      <xdr:col>5</xdr:col>
      <xdr:colOff>1858582</xdr:colOff>
      <xdr:row>8</xdr:row>
      <xdr:rowOff>2508300</xdr:rowOff>
    </xdr:from>
    <xdr:to>
      <xdr:col>5</xdr:col>
      <xdr:colOff>2064195</xdr:colOff>
      <xdr:row>8</xdr:row>
      <xdr:rowOff>2882759</xdr:rowOff>
    </xdr:to>
    <xdr:cxnSp macro="">
      <xdr:nvCxnSpPr>
        <xdr:cNvPr id="63" name="Conector recto 62"/>
        <xdr:cNvCxnSpPr/>
      </xdr:nvCxnSpPr>
      <xdr:spPr>
        <a:xfrm>
          <a:off x="10662403" y="5039229"/>
          <a:ext cx="205613" cy="37445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8</xdr:row>
      <xdr:rowOff>315685</xdr:rowOff>
    </xdr:from>
    <xdr:to>
      <xdr:col>8</xdr:col>
      <xdr:colOff>1257300</xdr:colOff>
      <xdr:row>9</xdr:row>
      <xdr:rowOff>3373195</xdr:rowOff>
    </xdr:to>
    <xdr:grpSp>
      <xdr:nvGrpSpPr>
        <xdr:cNvPr id="88" name="Grupo 87"/>
        <xdr:cNvGrpSpPr/>
      </xdr:nvGrpSpPr>
      <xdr:grpSpPr>
        <a:xfrm>
          <a:off x="3861707" y="2846614"/>
          <a:ext cx="13696950" cy="7942474"/>
          <a:chOff x="4201886" y="2873828"/>
          <a:chExt cx="13696950" cy="7942474"/>
        </a:xfrm>
      </xdr:grpSpPr>
      <xdr:sp macro="" textlink="">
        <xdr:nvSpPr>
          <xdr:cNvPr id="53" name="Left Brace 65"/>
          <xdr:cNvSpPr/>
        </xdr:nvSpPr>
        <xdr:spPr>
          <a:xfrm>
            <a:off x="11983971" y="4249273"/>
            <a:ext cx="108419" cy="1701351"/>
          </a:xfrm>
          <a:prstGeom prst="leftBrace">
            <a:avLst/>
          </a:prstGeom>
          <a:ln>
            <a:solidFill>
              <a:srgbClr val="71111A"/>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nvGrpSpPr>
          <xdr:cNvPr id="87" name="Grupo 86"/>
          <xdr:cNvGrpSpPr/>
        </xdr:nvGrpSpPr>
        <xdr:grpSpPr>
          <a:xfrm>
            <a:off x="4201886" y="2873828"/>
            <a:ext cx="13696950" cy="7942474"/>
            <a:chOff x="4133850" y="2710542"/>
            <a:chExt cx="13696950" cy="7942474"/>
          </a:xfrm>
        </xdr:grpSpPr>
        <xdr:grpSp>
          <xdr:nvGrpSpPr>
            <xdr:cNvPr id="86" name="Grupo 85"/>
            <xdr:cNvGrpSpPr/>
          </xdr:nvGrpSpPr>
          <xdr:grpSpPr>
            <a:xfrm>
              <a:off x="4133850" y="2710542"/>
              <a:ext cx="13696950" cy="7942474"/>
              <a:chOff x="4242707" y="3064328"/>
              <a:chExt cx="13696950" cy="7942474"/>
            </a:xfrm>
          </xdr:grpSpPr>
          <xdr:grpSp>
            <xdr:nvGrpSpPr>
              <xdr:cNvPr id="43" name="Group 54"/>
              <xdr:cNvGrpSpPr/>
            </xdr:nvGrpSpPr>
            <xdr:grpSpPr>
              <a:xfrm>
                <a:off x="10448986" y="3558703"/>
                <a:ext cx="4166758" cy="1243512"/>
                <a:chOff x="3841865" y="319088"/>
                <a:chExt cx="4166758" cy="1371600"/>
              </a:xfrm>
            </xdr:grpSpPr>
            <xdr:sp macro="" textlink="">
              <xdr:nvSpPr>
                <xdr:cNvPr id="80" name="Notched Right Arrow 85"/>
                <xdr:cNvSpPr/>
              </xdr:nvSpPr>
              <xdr:spPr>
                <a:xfrm rot="16200000">
                  <a:off x="3886201" y="864610"/>
                  <a:ext cx="1371600" cy="280555"/>
                </a:xfrm>
                <a:prstGeom prst="notchedRightArrow">
                  <a:avLst>
                    <a:gd name="adj1" fmla="val 100000"/>
                    <a:gd name="adj2" fmla="val 74138"/>
                  </a:avLst>
                </a:prstGeom>
                <a:solidFill>
                  <a:srgbClr val="01D9C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36576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endParaRPr lang="en-US" sz="2000" b="1"/>
                </a:p>
              </xdr:txBody>
            </xdr:sp>
            <xdr:grpSp>
              <xdr:nvGrpSpPr>
                <xdr:cNvPr id="81" name="Group 86"/>
                <xdr:cNvGrpSpPr/>
              </xdr:nvGrpSpPr>
              <xdr:grpSpPr>
                <a:xfrm>
                  <a:off x="3841865" y="595915"/>
                  <a:ext cx="4166758" cy="636087"/>
                  <a:chOff x="0" y="4904473"/>
                  <a:chExt cx="4166758" cy="941606"/>
                </a:xfrm>
              </xdr:grpSpPr>
              <xdr:sp macro="" textlink="">
                <xdr:nvSpPr>
                  <xdr:cNvPr id="82" name="Freeform 87"/>
                  <xdr:cNvSpPr/>
                </xdr:nvSpPr>
                <xdr:spPr>
                  <a:xfrm>
                    <a:off x="10393" y="5492788"/>
                    <a:ext cx="592282" cy="353291"/>
                  </a:xfrm>
                  <a:custGeom>
                    <a:avLst/>
                    <a:gdLst>
                      <a:gd name="connsiteX0" fmla="*/ 0 w 592282"/>
                      <a:gd name="connsiteY0" fmla="*/ 176645 h 353292"/>
                      <a:gd name="connsiteX1" fmla="*/ 0 w 592282"/>
                      <a:gd name="connsiteY1" fmla="*/ 176646 h 353292"/>
                      <a:gd name="connsiteX2" fmla="*/ 0 w 592282"/>
                      <a:gd name="connsiteY2" fmla="*/ 176646 h 353292"/>
                      <a:gd name="connsiteX3" fmla="*/ 176646 w 592282"/>
                      <a:gd name="connsiteY3" fmla="*/ 0 h 353292"/>
                      <a:gd name="connsiteX4" fmla="*/ 592282 w 592282"/>
                      <a:gd name="connsiteY4" fmla="*/ 0 h 353292"/>
                      <a:gd name="connsiteX5" fmla="*/ 592282 w 592282"/>
                      <a:gd name="connsiteY5" fmla="*/ 353292 h 353292"/>
                      <a:gd name="connsiteX6" fmla="*/ 176646 w 592282"/>
                      <a:gd name="connsiteY6" fmla="*/ 353291 h 353292"/>
                      <a:gd name="connsiteX7" fmla="*/ 13882 w 592282"/>
                      <a:gd name="connsiteY7" fmla="*/ 245404 h 353292"/>
                      <a:gd name="connsiteX8" fmla="*/ 0 w 592282"/>
                      <a:gd name="connsiteY8" fmla="*/ 176646 h 353292"/>
                      <a:gd name="connsiteX9" fmla="*/ 13882 w 592282"/>
                      <a:gd name="connsiteY9" fmla="*/ 107888 h 353292"/>
                      <a:gd name="connsiteX10" fmla="*/ 176646 w 592282"/>
                      <a:gd name="connsiteY10" fmla="*/ 0 h 3532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92282" h="353292">
                        <a:moveTo>
                          <a:pt x="0" y="176645"/>
                        </a:moveTo>
                        <a:lnTo>
                          <a:pt x="0" y="176646"/>
                        </a:lnTo>
                        <a:lnTo>
                          <a:pt x="0" y="176646"/>
                        </a:lnTo>
                        <a:close/>
                        <a:moveTo>
                          <a:pt x="176646" y="0"/>
                        </a:moveTo>
                        <a:lnTo>
                          <a:pt x="592282" y="0"/>
                        </a:lnTo>
                        <a:lnTo>
                          <a:pt x="592282" y="353292"/>
                        </a:lnTo>
                        <a:lnTo>
                          <a:pt x="176646" y="353291"/>
                        </a:lnTo>
                        <a:cubicBezTo>
                          <a:pt x="103477" y="353291"/>
                          <a:pt x="40698" y="308805"/>
                          <a:pt x="13882" y="245404"/>
                        </a:cubicBezTo>
                        <a:lnTo>
                          <a:pt x="0" y="176646"/>
                        </a:lnTo>
                        <a:lnTo>
                          <a:pt x="13882" y="107888"/>
                        </a:lnTo>
                        <a:cubicBezTo>
                          <a:pt x="40698" y="44487"/>
                          <a:pt x="103477" y="0"/>
                          <a:pt x="176646" y="0"/>
                        </a:cubicBezTo>
                        <a:close/>
                      </a:path>
                    </a:pathLst>
                  </a:custGeom>
                  <a:solidFill>
                    <a:srgbClr val="0167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3" name="Freeform 88"/>
                  <xdr:cNvSpPr/>
                </xdr:nvSpPr>
                <xdr:spPr>
                  <a:xfrm>
                    <a:off x="0" y="4904473"/>
                    <a:ext cx="4166758" cy="800099"/>
                  </a:xfrm>
                  <a:custGeom>
                    <a:avLst/>
                    <a:gdLst>
                      <a:gd name="connsiteX0" fmla="*/ 455897 w 4166758"/>
                      <a:gd name="connsiteY0" fmla="*/ 0 h 800099"/>
                      <a:gd name="connsiteX1" fmla="*/ 3855031 w 4166758"/>
                      <a:gd name="connsiteY1" fmla="*/ 0 h 800099"/>
                      <a:gd name="connsiteX2" fmla="*/ 4166758 w 4166758"/>
                      <a:gd name="connsiteY2" fmla="*/ 311727 h 800099"/>
                      <a:gd name="connsiteX3" fmla="*/ 3855031 w 4166758"/>
                      <a:gd name="connsiteY3" fmla="*/ 623454 h 800099"/>
                      <a:gd name="connsiteX4" fmla="*/ 1517075 w 4166758"/>
                      <a:gd name="connsiteY4" fmla="*/ 623454 h 800099"/>
                      <a:gd name="connsiteX5" fmla="*/ 1517075 w 4166758"/>
                      <a:gd name="connsiteY5" fmla="*/ 623449 h 800099"/>
                      <a:gd name="connsiteX6" fmla="*/ 592284 w 4166758"/>
                      <a:gd name="connsiteY6" fmla="*/ 623449 h 800099"/>
                      <a:gd name="connsiteX7" fmla="*/ 592284 w 4166758"/>
                      <a:gd name="connsiteY7" fmla="*/ 623454 h 800099"/>
                      <a:gd name="connsiteX8" fmla="*/ 176649 w 4166758"/>
                      <a:gd name="connsiteY8" fmla="*/ 623454 h 800099"/>
                      <a:gd name="connsiteX9" fmla="*/ 13885 w 4166758"/>
                      <a:gd name="connsiteY9" fmla="*/ 731342 h 800099"/>
                      <a:gd name="connsiteX10" fmla="*/ 3 w 4166758"/>
                      <a:gd name="connsiteY10" fmla="*/ 800099 h 800099"/>
                      <a:gd name="connsiteX11" fmla="*/ 3 w 4166758"/>
                      <a:gd name="connsiteY11" fmla="*/ 800099 h 800099"/>
                      <a:gd name="connsiteX12" fmla="*/ 3 w 4166758"/>
                      <a:gd name="connsiteY12" fmla="*/ 446808 h 800099"/>
                      <a:gd name="connsiteX13" fmla="*/ 4 w 4166758"/>
                      <a:gd name="connsiteY13" fmla="*/ 446808 h 800099"/>
                      <a:gd name="connsiteX14" fmla="*/ 4 w 4166758"/>
                      <a:gd name="connsiteY14" fmla="*/ 176666 h 800099"/>
                      <a:gd name="connsiteX15" fmla="*/ 0 w 4166758"/>
                      <a:gd name="connsiteY15" fmla="*/ 176647 h 800099"/>
                      <a:gd name="connsiteX16" fmla="*/ 13882 w 4166758"/>
                      <a:gd name="connsiteY16" fmla="*/ 107889 h 800099"/>
                      <a:gd name="connsiteX17" fmla="*/ 176646 w 4166758"/>
                      <a:gd name="connsiteY17" fmla="*/ 1 h 800099"/>
                      <a:gd name="connsiteX18" fmla="*/ 455897 w 4166758"/>
                      <a:gd name="connsiteY18" fmla="*/ 1 h 8000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166758" h="800099">
                        <a:moveTo>
                          <a:pt x="455897" y="0"/>
                        </a:moveTo>
                        <a:lnTo>
                          <a:pt x="3855031" y="0"/>
                        </a:lnTo>
                        <a:lnTo>
                          <a:pt x="4166758" y="311727"/>
                        </a:lnTo>
                        <a:lnTo>
                          <a:pt x="3855031" y="623454"/>
                        </a:lnTo>
                        <a:lnTo>
                          <a:pt x="1517075" y="623454"/>
                        </a:lnTo>
                        <a:lnTo>
                          <a:pt x="1517075" y="623449"/>
                        </a:lnTo>
                        <a:lnTo>
                          <a:pt x="592284" y="623449"/>
                        </a:lnTo>
                        <a:lnTo>
                          <a:pt x="592284" y="623454"/>
                        </a:lnTo>
                        <a:lnTo>
                          <a:pt x="176649" y="623454"/>
                        </a:lnTo>
                        <a:cubicBezTo>
                          <a:pt x="103480" y="623454"/>
                          <a:pt x="40701" y="667941"/>
                          <a:pt x="13885" y="731342"/>
                        </a:cubicBezTo>
                        <a:lnTo>
                          <a:pt x="3" y="800099"/>
                        </a:lnTo>
                        <a:lnTo>
                          <a:pt x="3" y="800099"/>
                        </a:lnTo>
                        <a:lnTo>
                          <a:pt x="3" y="446808"/>
                        </a:lnTo>
                        <a:lnTo>
                          <a:pt x="4" y="446808"/>
                        </a:lnTo>
                        <a:lnTo>
                          <a:pt x="4" y="176666"/>
                        </a:lnTo>
                        <a:lnTo>
                          <a:pt x="0" y="176647"/>
                        </a:lnTo>
                        <a:lnTo>
                          <a:pt x="13882" y="107889"/>
                        </a:lnTo>
                        <a:cubicBezTo>
                          <a:pt x="40698" y="44488"/>
                          <a:pt x="103477" y="1"/>
                          <a:pt x="176646" y="1"/>
                        </a:cubicBezTo>
                        <a:lnTo>
                          <a:pt x="455897" y="1"/>
                        </a:lnTo>
                        <a:close/>
                      </a:path>
                    </a:pathLst>
                  </a:custGeom>
                  <a:solidFill>
                    <a:srgbClr val="01A89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457200" rIns="365760"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2000" b="1">
                        <a:effectLst>
                          <a:outerShdw blurRad="38100" dist="38100" dir="2700000" algn="tl">
                            <a:srgbClr val="000000">
                              <a:alpha val="43137"/>
                            </a:srgbClr>
                          </a:outerShdw>
                        </a:effectLst>
                      </a:rPr>
                      <a:t>1969 - 1990</a:t>
                    </a:r>
                  </a:p>
                </xdr:txBody>
              </xdr:sp>
            </xdr:grpSp>
          </xdr:grpSp>
          <xdr:grpSp>
            <xdr:nvGrpSpPr>
              <xdr:cNvPr id="44" name="Group 55"/>
              <xdr:cNvGrpSpPr/>
            </xdr:nvGrpSpPr>
            <xdr:grpSpPr>
              <a:xfrm>
                <a:off x="7813436" y="4584087"/>
                <a:ext cx="4169664" cy="1243512"/>
                <a:chOff x="1208366" y="1859279"/>
                <a:chExt cx="4169664" cy="1371600"/>
              </a:xfrm>
            </xdr:grpSpPr>
            <xdr:sp macro="" textlink="">
              <xdr:nvSpPr>
                <xdr:cNvPr id="76" name="Notched Right Arrow 81"/>
                <xdr:cNvSpPr/>
              </xdr:nvSpPr>
              <xdr:spPr>
                <a:xfrm rot="16200000">
                  <a:off x="3886199" y="2404801"/>
                  <a:ext cx="1371600" cy="280555"/>
                </a:xfrm>
                <a:prstGeom prst="notchedRightArrow">
                  <a:avLst>
                    <a:gd name="adj1" fmla="val 100000"/>
                    <a:gd name="adj2" fmla="val 74138"/>
                  </a:avLst>
                </a:prstGeom>
                <a:solidFill>
                  <a:srgbClr val="E0384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576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2000" b="1"/>
                </a:p>
              </xdr:txBody>
            </xdr:sp>
            <xdr:grpSp>
              <xdr:nvGrpSpPr>
                <xdr:cNvPr id="77" name="Group 82"/>
                <xdr:cNvGrpSpPr/>
              </xdr:nvGrpSpPr>
              <xdr:grpSpPr>
                <a:xfrm flipH="1">
                  <a:off x="1208366" y="2316393"/>
                  <a:ext cx="4169664" cy="620345"/>
                  <a:chOff x="-76440" y="5048387"/>
                  <a:chExt cx="4166758" cy="918303"/>
                </a:xfrm>
              </xdr:grpSpPr>
              <xdr:sp macro="" textlink="">
                <xdr:nvSpPr>
                  <xdr:cNvPr id="78" name="Freeform 83"/>
                  <xdr:cNvSpPr/>
                </xdr:nvSpPr>
                <xdr:spPr>
                  <a:xfrm>
                    <a:off x="-76440" y="5048387"/>
                    <a:ext cx="4166758" cy="800099"/>
                  </a:xfrm>
                  <a:custGeom>
                    <a:avLst/>
                    <a:gdLst>
                      <a:gd name="connsiteX0" fmla="*/ 455897 w 4166758"/>
                      <a:gd name="connsiteY0" fmla="*/ 0 h 800099"/>
                      <a:gd name="connsiteX1" fmla="*/ 3855031 w 4166758"/>
                      <a:gd name="connsiteY1" fmla="*/ 0 h 800099"/>
                      <a:gd name="connsiteX2" fmla="*/ 4166758 w 4166758"/>
                      <a:gd name="connsiteY2" fmla="*/ 311727 h 800099"/>
                      <a:gd name="connsiteX3" fmla="*/ 3855031 w 4166758"/>
                      <a:gd name="connsiteY3" fmla="*/ 623454 h 800099"/>
                      <a:gd name="connsiteX4" fmla="*/ 1517075 w 4166758"/>
                      <a:gd name="connsiteY4" fmla="*/ 623454 h 800099"/>
                      <a:gd name="connsiteX5" fmla="*/ 1517075 w 4166758"/>
                      <a:gd name="connsiteY5" fmla="*/ 623449 h 800099"/>
                      <a:gd name="connsiteX6" fmla="*/ 592284 w 4166758"/>
                      <a:gd name="connsiteY6" fmla="*/ 623449 h 800099"/>
                      <a:gd name="connsiteX7" fmla="*/ 592284 w 4166758"/>
                      <a:gd name="connsiteY7" fmla="*/ 623454 h 800099"/>
                      <a:gd name="connsiteX8" fmla="*/ 176649 w 4166758"/>
                      <a:gd name="connsiteY8" fmla="*/ 623454 h 800099"/>
                      <a:gd name="connsiteX9" fmla="*/ 13885 w 4166758"/>
                      <a:gd name="connsiteY9" fmla="*/ 731342 h 800099"/>
                      <a:gd name="connsiteX10" fmla="*/ 3 w 4166758"/>
                      <a:gd name="connsiteY10" fmla="*/ 800099 h 800099"/>
                      <a:gd name="connsiteX11" fmla="*/ 3 w 4166758"/>
                      <a:gd name="connsiteY11" fmla="*/ 800099 h 800099"/>
                      <a:gd name="connsiteX12" fmla="*/ 3 w 4166758"/>
                      <a:gd name="connsiteY12" fmla="*/ 446808 h 800099"/>
                      <a:gd name="connsiteX13" fmla="*/ 4 w 4166758"/>
                      <a:gd name="connsiteY13" fmla="*/ 446808 h 800099"/>
                      <a:gd name="connsiteX14" fmla="*/ 4 w 4166758"/>
                      <a:gd name="connsiteY14" fmla="*/ 176666 h 800099"/>
                      <a:gd name="connsiteX15" fmla="*/ 0 w 4166758"/>
                      <a:gd name="connsiteY15" fmla="*/ 176647 h 800099"/>
                      <a:gd name="connsiteX16" fmla="*/ 13882 w 4166758"/>
                      <a:gd name="connsiteY16" fmla="*/ 107889 h 800099"/>
                      <a:gd name="connsiteX17" fmla="*/ 176646 w 4166758"/>
                      <a:gd name="connsiteY17" fmla="*/ 1 h 800099"/>
                      <a:gd name="connsiteX18" fmla="*/ 455897 w 4166758"/>
                      <a:gd name="connsiteY18" fmla="*/ 1 h 8000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166758" h="800099">
                        <a:moveTo>
                          <a:pt x="455897" y="0"/>
                        </a:moveTo>
                        <a:lnTo>
                          <a:pt x="3855031" y="0"/>
                        </a:lnTo>
                        <a:lnTo>
                          <a:pt x="4166758" y="311727"/>
                        </a:lnTo>
                        <a:lnTo>
                          <a:pt x="3855031" y="623454"/>
                        </a:lnTo>
                        <a:lnTo>
                          <a:pt x="1517075" y="623454"/>
                        </a:lnTo>
                        <a:lnTo>
                          <a:pt x="1517075" y="623449"/>
                        </a:lnTo>
                        <a:lnTo>
                          <a:pt x="592284" y="623449"/>
                        </a:lnTo>
                        <a:lnTo>
                          <a:pt x="592284" y="623454"/>
                        </a:lnTo>
                        <a:lnTo>
                          <a:pt x="176649" y="623454"/>
                        </a:lnTo>
                        <a:cubicBezTo>
                          <a:pt x="103480" y="623454"/>
                          <a:pt x="40701" y="667941"/>
                          <a:pt x="13885" y="731342"/>
                        </a:cubicBezTo>
                        <a:lnTo>
                          <a:pt x="3" y="800099"/>
                        </a:lnTo>
                        <a:lnTo>
                          <a:pt x="3" y="800099"/>
                        </a:lnTo>
                        <a:lnTo>
                          <a:pt x="3" y="446808"/>
                        </a:lnTo>
                        <a:lnTo>
                          <a:pt x="4" y="446808"/>
                        </a:lnTo>
                        <a:lnTo>
                          <a:pt x="4" y="176666"/>
                        </a:lnTo>
                        <a:lnTo>
                          <a:pt x="0" y="176647"/>
                        </a:lnTo>
                        <a:lnTo>
                          <a:pt x="13882" y="107889"/>
                        </a:lnTo>
                        <a:cubicBezTo>
                          <a:pt x="40698" y="44488"/>
                          <a:pt x="103477" y="1"/>
                          <a:pt x="176646" y="1"/>
                        </a:cubicBezTo>
                        <a:lnTo>
                          <a:pt x="455897" y="1"/>
                        </a:lnTo>
                        <a:close/>
                      </a:path>
                    </a:pathLst>
                  </a:custGeom>
                  <a:solidFill>
                    <a:srgbClr val="BE1D2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365760" rIns="457200"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2000" b="1">
                        <a:effectLst>
                          <a:outerShdw blurRad="38100" dist="38100" dir="2700000" algn="tl">
                            <a:srgbClr val="000000">
                              <a:alpha val="43137"/>
                            </a:srgbClr>
                          </a:outerShdw>
                        </a:effectLst>
                      </a:rPr>
                      <a:t>    1995 - 1999</a:t>
                    </a:r>
                  </a:p>
                </xdr:txBody>
              </xdr:sp>
              <xdr:sp macro="" textlink="">
                <xdr:nvSpPr>
                  <xdr:cNvPr id="79" name="Freeform 84"/>
                  <xdr:cNvSpPr/>
                </xdr:nvSpPr>
                <xdr:spPr>
                  <a:xfrm>
                    <a:off x="-55601" y="5654470"/>
                    <a:ext cx="659517" cy="312220"/>
                  </a:xfrm>
                  <a:custGeom>
                    <a:avLst/>
                    <a:gdLst>
                      <a:gd name="connsiteX0" fmla="*/ 0 w 592282"/>
                      <a:gd name="connsiteY0" fmla="*/ 176645 h 353292"/>
                      <a:gd name="connsiteX1" fmla="*/ 0 w 592282"/>
                      <a:gd name="connsiteY1" fmla="*/ 176646 h 353292"/>
                      <a:gd name="connsiteX2" fmla="*/ 0 w 592282"/>
                      <a:gd name="connsiteY2" fmla="*/ 176646 h 353292"/>
                      <a:gd name="connsiteX3" fmla="*/ 176646 w 592282"/>
                      <a:gd name="connsiteY3" fmla="*/ 0 h 353292"/>
                      <a:gd name="connsiteX4" fmla="*/ 592282 w 592282"/>
                      <a:gd name="connsiteY4" fmla="*/ 0 h 353292"/>
                      <a:gd name="connsiteX5" fmla="*/ 592282 w 592282"/>
                      <a:gd name="connsiteY5" fmla="*/ 353292 h 353292"/>
                      <a:gd name="connsiteX6" fmla="*/ 176646 w 592282"/>
                      <a:gd name="connsiteY6" fmla="*/ 353291 h 353292"/>
                      <a:gd name="connsiteX7" fmla="*/ 13882 w 592282"/>
                      <a:gd name="connsiteY7" fmla="*/ 245404 h 353292"/>
                      <a:gd name="connsiteX8" fmla="*/ 0 w 592282"/>
                      <a:gd name="connsiteY8" fmla="*/ 176646 h 353292"/>
                      <a:gd name="connsiteX9" fmla="*/ 13882 w 592282"/>
                      <a:gd name="connsiteY9" fmla="*/ 107888 h 353292"/>
                      <a:gd name="connsiteX10" fmla="*/ 176646 w 592282"/>
                      <a:gd name="connsiteY10" fmla="*/ 0 h 3532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92282" h="353292">
                        <a:moveTo>
                          <a:pt x="0" y="176645"/>
                        </a:moveTo>
                        <a:lnTo>
                          <a:pt x="0" y="176646"/>
                        </a:lnTo>
                        <a:lnTo>
                          <a:pt x="0" y="176646"/>
                        </a:lnTo>
                        <a:close/>
                        <a:moveTo>
                          <a:pt x="176646" y="0"/>
                        </a:moveTo>
                        <a:lnTo>
                          <a:pt x="592282" y="0"/>
                        </a:lnTo>
                        <a:lnTo>
                          <a:pt x="592282" y="353292"/>
                        </a:lnTo>
                        <a:lnTo>
                          <a:pt x="176646" y="353291"/>
                        </a:lnTo>
                        <a:cubicBezTo>
                          <a:pt x="103477" y="353291"/>
                          <a:pt x="40698" y="308805"/>
                          <a:pt x="13882" y="245404"/>
                        </a:cubicBezTo>
                        <a:lnTo>
                          <a:pt x="0" y="176646"/>
                        </a:lnTo>
                        <a:lnTo>
                          <a:pt x="13882" y="107888"/>
                        </a:lnTo>
                        <a:cubicBezTo>
                          <a:pt x="40698" y="44487"/>
                          <a:pt x="103477" y="0"/>
                          <a:pt x="176646" y="0"/>
                        </a:cubicBezTo>
                        <a:close/>
                      </a:path>
                    </a:pathLst>
                  </a:custGeom>
                  <a:solidFill>
                    <a:srgbClr val="7111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grpSp>
            <xdr:nvGrpSpPr>
              <xdr:cNvPr id="45" name="Group 56"/>
              <xdr:cNvGrpSpPr/>
            </xdr:nvGrpSpPr>
            <xdr:grpSpPr>
              <a:xfrm>
                <a:off x="10448986" y="5618815"/>
                <a:ext cx="4166758" cy="1243512"/>
                <a:chOff x="3841865" y="319088"/>
                <a:chExt cx="4166758" cy="1371600"/>
              </a:xfrm>
            </xdr:grpSpPr>
            <xdr:sp macro="" textlink="">
              <xdr:nvSpPr>
                <xdr:cNvPr id="72" name="Notched Right Arrow 77"/>
                <xdr:cNvSpPr/>
              </xdr:nvSpPr>
              <xdr:spPr>
                <a:xfrm rot="16200000">
                  <a:off x="3886201" y="864610"/>
                  <a:ext cx="1371600" cy="280555"/>
                </a:xfrm>
                <a:prstGeom prst="notchedRightArrow">
                  <a:avLst>
                    <a:gd name="adj1" fmla="val 100000"/>
                    <a:gd name="adj2" fmla="val 74138"/>
                  </a:avLst>
                </a:prstGeom>
                <a:solidFill>
                  <a:srgbClr val="65C3E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27432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endParaRPr lang="en-US" sz="2000" b="1"/>
                </a:p>
              </xdr:txBody>
            </xdr:sp>
            <xdr:grpSp>
              <xdr:nvGrpSpPr>
                <xdr:cNvPr id="73" name="Group 78"/>
                <xdr:cNvGrpSpPr/>
              </xdr:nvGrpSpPr>
              <xdr:grpSpPr>
                <a:xfrm>
                  <a:off x="3841865" y="704741"/>
                  <a:ext cx="4166758" cy="659825"/>
                  <a:chOff x="0" y="5065566"/>
                  <a:chExt cx="4166758" cy="976745"/>
                </a:xfrm>
              </xdr:grpSpPr>
              <xdr:sp macro="" textlink="">
                <xdr:nvSpPr>
                  <xdr:cNvPr id="74" name="Freeform 79"/>
                  <xdr:cNvSpPr/>
                </xdr:nvSpPr>
                <xdr:spPr>
                  <a:xfrm>
                    <a:off x="0" y="5689019"/>
                    <a:ext cx="592282" cy="353292"/>
                  </a:xfrm>
                  <a:custGeom>
                    <a:avLst/>
                    <a:gdLst>
                      <a:gd name="connsiteX0" fmla="*/ 0 w 592282"/>
                      <a:gd name="connsiteY0" fmla="*/ 176645 h 353292"/>
                      <a:gd name="connsiteX1" fmla="*/ 0 w 592282"/>
                      <a:gd name="connsiteY1" fmla="*/ 176646 h 353292"/>
                      <a:gd name="connsiteX2" fmla="*/ 0 w 592282"/>
                      <a:gd name="connsiteY2" fmla="*/ 176646 h 353292"/>
                      <a:gd name="connsiteX3" fmla="*/ 176646 w 592282"/>
                      <a:gd name="connsiteY3" fmla="*/ 0 h 353292"/>
                      <a:gd name="connsiteX4" fmla="*/ 592282 w 592282"/>
                      <a:gd name="connsiteY4" fmla="*/ 0 h 353292"/>
                      <a:gd name="connsiteX5" fmla="*/ 592282 w 592282"/>
                      <a:gd name="connsiteY5" fmla="*/ 353292 h 353292"/>
                      <a:gd name="connsiteX6" fmla="*/ 176646 w 592282"/>
                      <a:gd name="connsiteY6" fmla="*/ 353291 h 353292"/>
                      <a:gd name="connsiteX7" fmla="*/ 13882 w 592282"/>
                      <a:gd name="connsiteY7" fmla="*/ 245404 h 353292"/>
                      <a:gd name="connsiteX8" fmla="*/ 0 w 592282"/>
                      <a:gd name="connsiteY8" fmla="*/ 176646 h 353292"/>
                      <a:gd name="connsiteX9" fmla="*/ 13882 w 592282"/>
                      <a:gd name="connsiteY9" fmla="*/ 107888 h 353292"/>
                      <a:gd name="connsiteX10" fmla="*/ 176646 w 592282"/>
                      <a:gd name="connsiteY10" fmla="*/ 0 h 3532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92282" h="353292">
                        <a:moveTo>
                          <a:pt x="0" y="176645"/>
                        </a:moveTo>
                        <a:lnTo>
                          <a:pt x="0" y="176646"/>
                        </a:lnTo>
                        <a:lnTo>
                          <a:pt x="0" y="176646"/>
                        </a:lnTo>
                        <a:close/>
                        <a:moveTo>
                          <a:pt x="176646" y="0"/>
                        </a:moveTo>
                        <a:lnTo>
                          <a:pt x="592282" y="0"/>
                        </a:lnTo>
                        <a:lnTo>
                          <a:pt x="592282" y="353292"/>
                        </a:lnTo>
                        <a:lnTo>
                          <a:pt x="176646" y="353291"/>
                        </a:lnTo>
                        <a:cubicBezTo>
                          <a:pt x="103477" y="353291"/>
                          <a:pt x="40698" y="308805"/>
                          <a:pt x="13882" y="245404"/>
                        </a:cubicBezTo>
                        <a:lnTo>
                          <a:pt x="0" y="176646"/>
                        </a:lnTo>
                        <a:lnTo>
                          <a:pt x="13882" y="107888"/>
                        </a:lnTo>
                        <a:cubicBezTo>
                          <a:pt x="40698" y="44487"/>
                          <a:pt x="103477" y="0"/>
                          <a:pt x="176646" y="0"/>
                        </a:cubicBezTo>
                        <a:close/>
                      </a:path>
                    </a:pathLst>
                  </a:custGeom>
                  <a:solidFill>
                    <a:srgbClr val="14688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 name="Freeform 80"/>
                  <xdr:cNvSpPr/>
                </xdr:nvSpPr>
                <xdr:spPr>
                  <a:xfrm>
                    <a:off x="0" y="5065566"/>
                    <a:ext cx="4166758" cy="800099"/>
                  </a:xfrm>
                  <a:custGeom>
                    <a:avLst/>
                    <a:gdLst>
                      <a:gd name="connsiteX0" fmla="*/ 455897 w 4166758"/>
                      <a:gd name="connsiteY0" fmla="*/ 0 h 800099"/>
                      <a:gd name="connsiteX1" fmla="*/ 3855031 w 4166758"/>
                      <a:gd name="connsiteY1" fmla="*/ 0 h 800099"/>
                      <a:gd name="connsiteX2" fmla="*/ 4166758 w 4166758"/>
                      <a:gd name="connsiteY2" fmla="*/ 311727 h 800099"/>
                      <a:gd name="connsiteX3" fmla="*/ 3855031 w 4166758"/>
                      <a:gd name="connsiteY3" fmla="*/ 623454 h 800099"/>
                      <a:gd name="connsiteX4" fmla="*/ 1517075 w 4166758"/>
                      <a:gd name="connsiteY4" fmla="*/ 623454 h 800099"/>
                      <a:gd name="connsiteX5" fmla="*/ 1517075 w 4166758"/>
                      <a:gd name="connsiteY5" fmla="*/ 623449 h 800099"/>
                      <a:gd name="connsiteX6" fmla="*/ 592284 w 4166758"/>
                      <a:gd name="connsiteY6" fmla="*/ 623449 h 800099"/>
                      <a:gd name="connsiteX7" fmla="*/ 592284 w 4166758"/>
                      <a:gd name="connsiteY7" fmla="*/ 623454 h 800099"/>
                      <a:gd name="connsiteX8" fmla="*/ 176649 w 4166758"/>
                      <a:gd name="connsiteY8" fmla="*/ 623454 h 800099"/>
                      <a:gd name="connsiteX9" fmla="*/ 13885 w 4166758"/>
                      <a:gd name="connsiteY9" fmla="*/ 731342 h 800099"/>
                      <a:gd name="connsiteX10" fmla="*/ 3 w 4166758"/>
                      <a:gd name="connsiteY10" fmla="*/ 800099 h 800099"/>
                      <a:gd name="connsiteX11" fmla="*/ 3 w 4166758"/>
                      <a:gd name="connsiteY11" fmla="*/ 800099 h 800099"/>
                      <a:gd name="connsiteX12" fmla="*/ 3 w 4166758"/>
                      <a:gd name="connsiteY12" fmla="*/ 446808 h 800099"/>
                      <a:gd name="connsiteX13" fmla="*/ 4 w 4166758"/>
                      <a:gd name="connsiteY13" fmla="*/ 446808 h 800099"/>
                      <a:gd name="connsiteX14" fmla="*/ 4 w 4166758"/>
                      <a:gd name="connsiteY14" fmla="*/ 176666 h 800099"/>
                      <a:gd name="connsiteX15" fmla="*/ 0 w 4166758"/>
                      <a:gd name="connsiteY15" fmla="*/ 176647 h 800099"/>
                      <a:gd name="connsiteX16" fmla="*/ 13882 w 4166758"/>
                      <a:gd name="connsiteY16" fmla="*/ 107889 h 800099"/>
                      <a:gd name="connsiteX17" fmla="*/ 176646 w 4166758"/>
                      <a:gd name="connsiteY17" fmla="*/ 1 h 800099"/>
                      <a:gd name="connsiteX18" fmla="*/ 455897 w 4166758"/>
                      <a:gd name="connsiteY18" fmla="*/ 1 h 8000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166758" h="800099">
                        <a:moveTo>
                          <a:pt x="455897" y="0"/>
                        </a:moveTo>
                        <a:lnTo>
                          <a:pt x="3855031" y="0"/>
                        </a:lnTo>
                        <a:lnTo>
                          <a:pt x="4166758" y="311727"/>
                        </a:lnTo>
                        <a:lnTo>
                          <a:pt x="3855031" y="623454"/>
                        </a:lnTo>
                        <a:lnTo>
                          <a:pt x="1517075" y="623454"/>
                        </a:lnTo>
                        <a:lnTo>
                          <a:pt x="1517075" y="623449"/>
                        </a:lnTo>
                        <a:lnTo>
                          <a:pt x="592284" y="623449"/>
                        </a:lnTo>
                        <a:lnTo>
                          <a:pt x="592284" y="623454"/>
                        </a:lnTo>
                        <a:lnTo>
                          <a:pt x="176649" y="623454"/>
                        </a:lnTo>
                        <a:cubicBezTo>
                          <a:pt x="103480" y="623454"/>
                          <a:pt x="40701" y="667941"/>
                          <a:pt x="13885" y="731342"/>
                        </a:cubicBezTo>
                        <a:lnTo>
                          <a:pt x="3" y="800099"/>
                        </a:lnTo>
                        <a:lnTo>
                          <a:pt x="3" y="800099"/>
                        </a:lnTo>
                        <a:lnTo>
                          <a:pt x="3" y="446808"/>
                        </a:lnTo>
                        <a:lnTo>
                          <a:pt x="4" y="446808"/>
                        </a:lnTo>
                        <a:lnTo>
                          <a:pt x="4" y="176666"/>
                        </a:lnTo>
                        <a:lnTo>
                          <a:pt x="0" y="176647"/>
                        </a:lnTo>
                        <a:lnTo>
                          <a:pt x="13882" y="107889"/>
                        </a:lnTo>
                        <a:cubicBezTo>
                          <a:pt x="40698" y="44488"/>
                          <a:pt x="103477" y="1"/>
                          <a:pt x="176646" y="1"/>
                        </a:cubicBezTo>
                        <a:lnTo>
                          <a:pt x="455897" y="1"/>
                        </a:lnTo>
                        <a:close/>
                      </a:path>
                    </a:pathLst>
                  </a:custGeom>
                  <a:solidFill>
                    <a:srgbClr val="27A9E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457200" rIns="274320"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2000" b="1">
                        <a:effectLst>
                          <a:outerShdw blurRad="38100" dist="38100" dir="2700000" algn="tl">
                            <a:srgbClr val="000000">
                              <a:alpha val="43137"/>
                            </a:srgbClr>
                          </a:outerShdw>
                        </a:effectLst>
                      </a:rPr>
                      <a:t>2004- 2006</a:t>
                    </a:r>
                  </a:p>
                </xdr:txBody>
              </xdr:sp>
            </xdr:grpSp>
          </xdr:grpSp>
          <xdr:grpSp>
            <xdr:nvGrpSpPr>
              <xdr:cNvPr id="46" name="Group 57"/>
              <xdr:cNvGrpSpPr/>
            </xdr:nvGrpSpPr>
            <xdr:grpSpPr>
              <a:xfrm>
                <a:off x="7737668" y="6651669"/>
                <a:ext cx="4169664" cy="1506359"/>
                <a:chOff x="1131873" y="1569358"/>
                <a:chExt cx="4169664" cy="1661522"/>
              </a:xfrm>
            </xdr:grpSpPr>
            <xdr:sp macro="" textlink="">
              <xdr:nvSpPr>
                <xdr:cNvPr id="68" name="Notched Right Arrow 73"/>
                <xdr:cNvSpPr/>
              </xdr:nvSpPr>
              <xdr:spPr>
                <a:xfrm rot="16200000">
                  <a:off x="3741239" y="2259841"/>
                  <a:ext cx="1661522" cy="280555"/>
                </a:xfrm>
                <a:prstGeom prst="notchedRightArrow">
                  <a:avLst>
                    <a:gd name="adj1" fmla="val 100000"/>
                    <a:gd name="adj2" fmla="val 74138"/>
                  </a:avLst>
                </a:prstGeom>
                <a:solidFill>
                  <a:srgbClr val="7A7A9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27432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2000" b="1"/>
                </a:p>
              </xdr:txBody>
            </xdr:sp>
            <xdr:grpSp>
              <xdr:nvGrpSpPr>
                <xdr:cNvPr id="69" name="Group 74"/>
                <xdr:cNvGrpSpPr/>
              </xdr:nvGrpSpPr>
              <xdr:grpSpPr>
                <a:xfrm flipH="1">
                  <a:off x="1131873" y="2472678"/>
                  <a:ext cx="4169664" cy="611794"/>
                  <a:chOff x="0" y="5279731"/>
                  <a:chExt cx="4166758" cy="905644"/>
                </a:xfrm>
              </xdr:grpSpPr>
              <xdr:sp macro="" textlink="">
                <xdr:nvSpPr>
                  <xdr:cNvPr id="70" name="Freeform 75"/>
                  <xdr:cNvSpPr/>
                </xdr:nvSpPr>
                <xdr:spPr>
                  <a:xfrm>
                    <a:off x="0" y="5279731"/>
                    <a:ext cx="4166758" cy="800099"/>
                  </a:xfrm>
                  <a:custGeom>
                    <a:avLst/>
                    <a:gdLst>
                      <a:gd name="connsiteX0" fmla="*/ 455897 w 4166758"/>
                      <a:gd name="connsiteY0" fmla="*/ 0 h 800099"/>
                      <a:gd name="connsiteX1" fmla="*/ 3855031 w 4166758"/>
                      <a:gd name="connsiteY1" fmla="*/ 0 h 800099"/>
                      <a:gd name="connsiteX2" fmla="*/ 4166758 w 4166758"/>
                      <a:gd name="connsiteY2" fmla="*/ 311727 h 800099"/>
                      <a:gd name="connsiteX3" fmla="*/ 3855031 w 4166758"/>
                      <a:gd name="connsiteY3" fmla="*/ 623454 h 800099"/>
                      <a:gd name="connsiteX4" fmla="*/ 1517075 w 4166758"/>
                      <a:gd name="connsiteY4" fmla="*/ 623454 h 800099"/>
                      <a:gd name="connsiteX5" fmla="*/ 1517075 w 4166758"/>
                      <a:gd name="connsiteY5" fmla="*/ 623449 h 800099"/>
                      <a:gd name="connsiteX6" fmla="*/ 592284 w 4166758"/>
                      <a:gd name="connsiteY6" fmla="*/ 623449 h 800099"/>
                      <a:gd name="connsiteX7" fmla="*/ 592284 w 4166758"/>
                      <a:gd name="connsiteY7" fmla="*/ 623454 h 800099"/>
                      <a:gd name="connsiteX8" fmla="*/ 176649 w 4166758"/>
                      <a:gd name="connsiteY8" fmla="*/ 623454 h 800099"/>
                      <a:gd name="connsiteX9" fmla="*/ 13885 w 4166758"/>
                      <a:gd name="connsiteY9" fmla="*/ 731342 h 800099"/>
                      <a:gd name="connsiteX10" fmla="*/ 3 w 4166758"/>
                      <a:gd name="connsiteY10" fmla="*/ 800099 h 800099"/>
                      <a:gd name="connsiteX11" fmla="*/ 3 w 4166758"/>
                      <a:gd name="connsiteY11" fmla="*/ 800099 h 800099"/>
                      <a:gd name="connsiteX12" fmla="*/ 3 w 4166758"/>
                      <a:gd name="connsiteY12" fmla="*/ 446808 h 800099"/>
                      <a:gd name="connsiteX13" fmla="*/ 4 w 4166758"/>
                      <a:gd name="connsiteY13" fmla="*/ 446808 h 800099"/>
                      <a:gd name="connsiteX14" fmla="*/ 4 w 4166758"/>
                      <a:gd name="connsiteY14" fmla="*/ 176666 h 800099"/>
                      <a:gd name="connsiteX15" fmla="*/ 0 w 4166758"/>
                      <a:gd name="connsiteY15" fmla="*/ 176647 h 800099"/>
                      <a:gd name="connsiteX16" fmla="*/ 13882 w 4166758"/>
                      <a:gd name="connsiteY16" fmla="*/ 107889 h 800099"/>
                      <a:gd name="connsiteX17" fmla="*/ 176646 w 4166758"/>
                      <a:gd name="connsiteY17" fmla="*/ 1 h 800099"/>
                      <a:gd name="connsiteX18" fmla="*/ 455897 w 4166758"/>
                      <a:gd name="connsiteY18" fmla="*/ 1 h 8000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166758" h="800099">
                        <a:moveTo>
                          <a:pt x="455897" y="0"/>
                        </a:moveTo>
                        <a:lnTo>
                          <a:pt x="3855031" y="0"/>
                        </a:lnTo>
                        <a:lnTo>
                          <a:pt x="4166758" y="311727"/>
                        </a:lnTo>
                        <a:lnTo>
                          <a:pt x="3855031" y="623454"/>
                        </a:lnTo>
                        <a:lnTo>
                          <a:pt x="1517075" y="623454"/>
                        </a:lnTo>
                        <a:lnTo>
                          <a:pt x="1517075" y="623449"/>
                        </a:lnTo>
                        <a:lnTo>
                          <a:pt x="592284" y="623449"/>
                        </a:lnTo>
                        <a:lnTo>
                          <a:pt x="592284" y="623454"/>
                        </a:lnTo>
                        <a:lnTo>
                          <a:pt x="176649" y="623454"/>
                        </a:lnTo>
                        <a:cubicBezTo>
                          <a:pt x="103480" y="623454"/>
                          <a:pt x="40701" y="667941"/>
                          <a:pt x="13885" y="731342"/>
                        </a:cubicBezTo>
                        <a:lnTo>
                          <a:pt x="3" y="800099"/>
                        </a:lnTo>
                        <a:lnTo>
                          <a:pt x="3" y="800099"/>
                        </a:lnTo>
                        <a:lnTo>
                          <a:pt x="3" y="446808"/>
                        </a:lnTo>
                        <a:lnTo>
                          <a:pt x="4" y="446808"/>
                        </a:lnTo>
                        <a:lnTo>
                          <a:pt x="4" y="176666"/>
                        </a:lnTo>
                        <a:lnTo>
                          <a:pt x="0" y="176647"/>
                        </a:lnTo>
                        <a:lnTo>
                          <a:pt x="13882" y="107889"/>
                        </a:lnTo>
                        <a:cubicBezTo>
                          <a:pt x="40698" y="44488"/>
                          <a:pt x="103477" y="1"/>
                          <a:pt x="176646" y="1"/>
                        </a:cubicBezTo>
                        <a:lnTo>
                          <a:pt x="455897" y="1"/>
                        </a:lnTo>
                        <a:close/>
                      </a:path>
                    </a:pathLst>
                  </a:custGeom>
                  <a:solidFill>
                    <a:srgbClr val="5A5A7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274320" rIns="457200"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2000" b="1">
                        <a:effectLst>
                          <a:outerShdw blurRad="38100" dist="38100" dir="2700000" algn="tl">
                            <a:srgbClr val="000000">
                              <a:alpha val="43137"/>
                            </a:srgbClr>
                          </a:outerShdw>
                        </a:effectLst>
                      </a:rPr>
                      <a:t>2010</a:t>
                    </a:r>
                  </a:p>
                </xdr:txBody>
              </xdr:sp>
              <xdr:sp macro="" textlink="">
                <xdr:nvSpPr>
                  <xdr:cNvPr id="71" name="Freeform 76"/>
                  <xdr:cNvSpPr/>
                </xdr:nvSpPr>
                <xdr:spPr>
                  <a:xfrm>
                    <a:off x="1" y="5832084"/>
                    <a:ext cx="592282" cy="353291"/>
                  </a:xfrm>
                  <a:custGeom>
                    <a:avLst/>
                    <a:gdLst>
                      <a:gd name="connsiteX0" fmla="*/ 0 w 592282"/>
                      <a:gd name="connsiteY0" fmla="*/ 176645 h 353292"/>
                      <a:gd name="connsiteX1" fmla="*/ 0 w 592282"/>
                      <a:gd name="connsiteY1" fmla="*/ 176646 h 353292"/>
                      <a:gd name="connsiteX2" fmla="*/ 0 w 592282"/>
                      <a:gd name="connsiteY2" fmla="*/ 176646 h 353292"/>
                      <a:gd name="connsiteX3" fmla="*/ 176646 w 592282"/>
                      <a:gd name="connsiteY3" fmla="*/ 0 h 353292"/>
                      <a:gd name="connsiteX4" fmla="*/ 592282 w 592282"/>
                      <a:gd name="connsiteY4" fmla="*/ 0 h 353292"/>
                      <a:gd name="connsiteX5" fmla="*/ 592282 w 592282"/>
                      <a:gd name="connsiteY5" fmla="*/ 353292 h 353292"/>
                      <a:gd name="connsiteX6" fmla="*/ 176646 w 592282"/>
                      <a:gd name="connsiteY6" fmla="*/ 353291 h 353292"/>
                      <a:gd name="connsiteX7" fmla="*/ 13882 w 592282"/>
                      <a:gd name="connsiteY7" fmla="*/ 245404 h 353292"/>
                      <a:gd name="connsiteX8" fmla="*/ 0 w 592282"/>
                      <a:gd name="connsiteY8" fmla="*/ 176646 h 353292"/>
                      <a:gd name="connsiteX9" fmla="*/ 13882 w 592282"/>
                      <a:gd name="connsiteY9" fmla="*/ 107888 h 353292"/>
                      <a:gd name="connsiteX10" fmla="*/ 176646 w 592282"/>
                      <a:gd name="connsiteY10" fmla="*/ 0 h 3532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92282" h="353292">
                        <a:moveTo>
                          <a:pt x="0" y="176645"/>
                        </a:moveTo>
                        <a:lnTo>
                          <a:pt x="0" y="176646"/>
                        </a:lnTo>
                        <a:lnTo>
                          <a:pt x="0" y="176646"/>
                        </a:lnTo>
                        <a:close/>
                        <a:moveTo>
                          <a:pt x="176646" y="0"/>
                        </a:moveTo>
                        <a:lnTo>
                          <a:pt x="592282" y="0"/>
                        </a:lnTo>
                        <a:lnTo>
                          <a:pt x="592282" y="353292"/>
                        </a:lnTo>
                        <a:lnTo>
                          <a:pt x="176646" y="353291"/>
                        </a:lnTo>
                        <a:cubicBezTo>
                          <a:pt x="103477" y="353291"/>
                          <a:pt x="40698" y="308805"/>
                          <a:pt x="13882" y="245404"/>
                        </a:cubicBezTo>
                        <a:lnTo>
                          <a:pt x="0" y="176646"/>
                        </a:lnTo>
                        <a:lnTo>
                          <a:pt x="13882" y="107888"/>
                        </a:lnTo>
                        <a:cubicBezTo>
                          <a:pt x="40698" y="44487"/>
                          <a:pt x="103477" y="0"/>
                          <a:pt x="176646" y="0"/>
                        </a:cubicBezTo>
                        <a:close/>
                      </a:path>
                    </a:pathLst>
                  </a:custGeom>
                  <a:solidFill>
                    <a:srgbClr val="3737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grpSp>
            <xdr:nvGrpSpPr>
              <xdr:cNvPr id="47" name="Group 58"/>
              <xdr:cNvGrpSpPr/>
            </xdr:nvGrpSpPr>
            <xdr:grpSpPr>
              <a:xfrm>
                <a:off x="10448986" y="7930244"/>
                <a:ext cx="4166758" cy="1555741"/>
                <a:chOff x="3841865" y="-25301"/>
                <a:chExt cx="4166758" cy="1715990"/>
              </a:xfrm>
            </xdr:grpSpPr>
            <xdr:sp macro="" textlink="">
              <xdr:nvSpPr>
                <xdr:cNvPr id="64" name="Notched Right Arrow 69"/>
                <xdr:cNvSpPr/>
              </xdr:nvSpPr>
              <xdr:spPr>
                <a:xfrm rot="16200000">
                  <a:off x="3722464" y="683959"/>
                  <a:ext cx="1715990" cy="297469"/>
                </a:xfrm>
                <a:prstGeom prst="notchedRightArrow">
                  <a:avLst>
                    <a:gd name="adj1" fmla="val 100000"/>
                    <a:gd name="adj2" fmla="val 74138"/>
                  </a:avLst>
                </a:prstGeom>
                <a:solidFill>
                  <a:srgbClr val="FCCA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27432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endParaRPr lang="en-US" sz="2000" b="1"/>
                </a:p>
              </xdr:txBody>
            </xdr:sp>
            <xdr:grpSp>
              <xdr:nvGrpSpPr>
                <xdr:cNvPr id="65" name="Group 70"/>
                <xdr:cNvGrpSpPr/>
              </xdr:nvGrpSpPr>
              <xdr:grpSpPr>
                <a:xfrm>
                  <a:off x="3841865" y="668101"/>
                  <a:ext cx="4166758" cy="696463"/>
                  <a:chOff x="0" y="5011330"/>
                  <a:chExt cx="4166758" cy="1030981"/>
                </a:xfrm>
              </xdr:grpSpPr>
              <xdr:sp macro="" textlink="">
                <xdr:nvSpPr>
                  <xdr:cNvPr id="66" name="Freeform 71"/>
                  <xdr:cNvSpPr/>
                </xdr:nvSpPr>
                <xdr:spPr>
                  <a:xfrm>
                    <a:off x="0" y="5689019"/>
                    <a:ext cx="592282" cy="353292"/>
                  </a:xfrm>
                  <a:custGeom>
                    <a:avLst/>
                    <a:gdLst>
                      <a:gd name="connsiteX0" fmla="*/ 0 w 592282"/>
                      <a:gd name="connsiteY0" fmla="*/ 176645 h 353292"/>
                      <a:gd name="connsiteX1" fmla="*/ 0 w 592282"/>
                      <a:gd name="connsiteY1" fmla="*/ 176646 h 353292"/>
                      <a:gd name="connsiteX2" fmla="*/ 0 w 592282"/>
                      <a:gd name="connsiteY2" fmla="*/ 176646 h 353292"/>
                      <a:gd name="connsiteX3" fmla="*/ 176646 w 592282"/>
                      <a:gd name="connsiteY3" fmla="*/ 0 h 353292"/>
                      <a:gd name="connsiteX4" fmla="*/ 592282 w 592282"/>
                      <a:gd name="connsiteY4" fmla="*/ 0 h 353292"/>
                      <a:gd name="connsiteX5" fmla="*/ 592282 w 592282"/>
                      <a:gd name="connsiteY5" fmla="*/ 353292 h 353292"/>
                      <a:gd name="connsiteX6" fmla="*/ 176646 w 592282"/>
                      <a:gd name="connsiteY6" fmla="*/ 353291 h 353292"/>
                      <a:gd name="connsiteX7" fmla="*/ 13882 w 592282"/>
                      <a:gd name="connsiteY7" fmla="*/ 245404 h 353292"/>
                      <a:gd name="connsiteX8" fmla="*/ 0 w 592282"/>
                      <a:gd name="connsiteY8" fmla="*/ 176646 h 353292"/>
                      <a:gd name="connsiteX9" fmla="*/ 13882 w 592282"/>
                      <a:gd name="connsiteY9" fmla="*/ 107888 h 353292"/>
                      <a:gd name="connsiteX10" fmla="*/ 176646 w 592282"/>
                      <a:gd name="connsiteY10" fmla="*/ 0 h 3532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92282" h="353292">
                        <a:moveTo>
                          <a:pt x="0" y="176645"/>
                        </a:moveTo>
                        <a:lnTo>
                          <a:pt x="0" y="176646"/>
                        </a:lnTo>
                        <a:lnTo>
                          <a:pt x="0" y="176646"/>
                        </a:lnTo>
                        <a:close/>
                        <a:moveTo>
                          <a:pt x="176646" y="0"/>
                        </a:moveTo>
                        <a:lnTo>
                          <a:pt x="592282" y="0"/>
                        </a:lnTo>
                        <a:lnTo>
                          <a:pt x="592282" y="353292"/>
                        </a:lnTo>
                        <a:lnTo>
                          <a:pt x="176646" y="353291"/>
                        </a:lnTo>
                        <a:cubicBezTo>
                          <a:pt x="103477" y="353291"/>
                          <a:pt x="40698" y="308805"/>
                          <a:pt x="13882" y="245404"/>
                        </a:cubicBezTo>
                        <a:lnTo>
                          <a:pt x="0" y="176646"/>
                        </a:lnTo>
                        <a:lnTo>
                          <a:pt x="13882" y="107888"/>
                        </a:lnTo>
                        <a:cubicBezTo>
                          <a:pt x="40698" y="44487"/>
                          <a:pt x="103477" y="0"/>
                          <a:pt x="176646" y="0"/>
                        </a:cubicBezTo>
                        <a:close/>
                      </a:path>
                    </a:pathLst>
                  </a:custGeom>
                  <a:solidFill>
                    <a:srgbClr val="B86F0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7" name="Freeform 72"/>
                  <xdr:cNvSpPr/>
                </xdr:nvSpPr>
                <xdr:spPr>
                  <a:xfrm>
                    <a:off x="0" y="5011330"/>
                    <a:ext cx="4166758" cy="920988"/>
                  </a:xfrm>
                  <a:custGeom>
                    <a:avLst/>
                    <a:gdLst>
                      <a:gd name="connsiteX0" fmla="*/ 455897 w 4166758"/>
                      <a:gd name="connsiteY0" fmla="*/ 0 h 800099"/>
                      <a:gd name="connsiteX1" fmla="*/ 3855031 w 4166758"/>
                      <a:gd name="connsiteY1" fmla="*/ 0 h 800099"/>
                      <a:gd name="connsiteX2" fmla="*/ 4166758 w 4166758"/>
                      <a:gd name="connsiteY2" fmla="*/ 311727 h 800099"/>
                      <a:gd name="connsiteX3" fmla="*/ 3855031 w 4166758"/>
                      <a:gd name="connsiteY3" fmla="*/ 623454 h 800099"/>
                      <a:gd name="connsiteX4" fmla="*/ 1517075 w 4166758"/>
                      <a:gd name="connsiteY4" fmla="*/ 623454 h 800099"/>
                      <a:gd name="connsiteX5" fmla="*/ 1517075 w 4166758"/>
                      <a:gd name="connsiteY5" fmla="*/ 623449 h 800099"/>
                      <a:gd name="connsiteX6" fmla="*/ 592284 w 4166758"/>
                      <a:gd name="connsiteY6" fmla="*/ 623449 h 800099"/>
                      <a:gd name="connsiteX7" fmla="*/ 592284 w 4166758"/>
                      <a:gd name="connsiteY7" fmla="*/ 623454 h 800099"/>
                      <a:gd name="connsiteX8" fmla="*/ 176649 w 4166758"/>
                      <a:gd name="connsiteY8" fmla="*/ 623454 h 800099"/>
                      <a:gd name="connsiteX9" fmla="*/ 13885 w 4166758"/>
                      <a:gd name="connsiteY9" fmla="*/ 731342 h 800099"/>
                      <a:gd name="connsiteX10" fmla="*/ 3 w 4166758"/>
                      <a:gd name="connsiteY10" fmla="*/ 800099 h 800099"/>
                      <a:gd name="connsiteX11" fmla="*/ 3 w 4166758"/>
                      <a:gd name="connsiteY11" fmla="*/ 800099 h 800099"/>
                      <a:gd name="connsiteX12" fmla="*/ 3 w 4166758"/>
                      <a:gd name="connsiteY12" fmla="*/ 446808 h 800099"/>
                      <a:gd name="connsiteX13" fmla="*/ 4 w 4166758"/>
                      <a:gd name="connsiteY13" fmla="*/ 446808 h 800099"/>
                      <a:gd name="connsiteX14" fmla="*/ 4 w 4166758"/>
                      <a:gd name="connsiteY14" fmla="*/ 176666 h 800099"/>
                      <a:gd name="connsiteX15" fmla="*/ 0 w 4166758"/>
                      <a:gd name="connsiteY15" fmla="*/ 176647 h 800099"/>
                      <a:gd name="connsiteX16" fmla="*/ 13882 w 4166758"/>
                      <a:gd name="connsiteY16" fmla="*/ 107889 h 800099"/>
                      <a:gd name="connsiteX17" fmla="*/ 176646 w 4166758"/>
                      <a:gd name="connsiteY17" fmla="*/ 1 h 800099"/>
                      <a:gd name="connsiteX18" fmla="*/ 455897 w 4166758"/>
                      <a:gd name="connsiteY18" fmla="*/ 1 h 8000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166758" h="800099">
                        <a:moveTo>
                          <a:pt x="455897" y="0"/>
                        </a:moveTo>
                        <a:lnTo>
                          <a:pt x="3855031" y="0"/>
                        </a:lnTo>
                        <a:lnTo>
                          <a:pt x="4166758" y="311727"/>
                        </a:lnTo>
                        <a:lnTo>
                          <a:pt x="3855031" y="623454"/>
                        </a:lnTo>
                        <a:lnTo>
                          <a:pt x="1517075" y="623454"/>
                        </a:lnTo>
                        <a:lnTo>
                          <a:pt x="1517075" y="623449"/>
                        </a:lnTo>
                        <a:lnTo>
                          <a:pt x="592284" y="623449"/>
                        </a:lnTo>
                        <a:lnTo>
                          <a:pt x="592284" y="623454"/>
                        </a:lnTo>
                        <a:lnTo>
                          <a:pt x="176649" y="623454"/>
                        </a:lnTo>
                        <a:cubicBezTo>
                          <a:pt x="103480" y="623454"/>
                          <a:pt x="40701" y="667941"/>
                          <a:pt x="13885" y="731342"/>
                        </a:cubicBezTo>
                        <a:lnTo>
                          <a:pt x="3" y="800099"/>
                        </a:lnTo>
                        <a:lnTo>
                          <a:pt x="3" y="800099"/>
                        </a:lnTo>
                        <a:lnTo>
                          <a:pt x="3" y="446808"/>
                        </a:lnTo>
                        <a:lnTo>
                          <a:pt x="4" y="446808"/>
                        </a:lnTo>
                        <a:lnTo>
                          <a:pt x="4" y="176666"/>
                        </a:lnTo>
                        <a:lnTo>
                          <a:pt x="0" y="176647"/>
                        </a:lnTo>
                        <a:lnTo>
                          <a:pt x="13882" y="107889"/>
                        </a:lnTo>
                        <a:cubicBezTo>
                          <a:pt x="40698" y="44488"/>
                          <a:pt x="103477" y="1"/>
                          <a:pt x="176646" y="1"/>
                        </a:cubicBezTo>
                        <a:lnTo>
                          <a:pt x="455897" y="1"/>
                        </a:lnTo>
                        <a:close/>
                      </a:path>
                    </a:pathLst>
                  </a:custGeom>
                  <a:solidFill>
                    <a:srgbClr val="FBAF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457200" rIns="274320"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CO" sz="2000"/>
                      <a:t>2012-2014</a:t>
                    </a:r>
                    <a:endParaRPr lang="en-US" sz="2000" b="1">
                      <a:effectLst>
                        <a:outerShdw blurRad="38100" dist="38100" dir="2700000" algn="tl">
                          <a:srgbClr val="000000">
                            <a:alpha val="43137"/>
                          </a:srgbClr>
                        </a:outerShdw>
                      </a:effectLst>
                    </a:endParaRPr>
                  </a:p>
                </xdr:txBody>
              </xdr:sp>
            </xdr:grpSp>
          </xdr:grpSp>
          <xdr:sp macro="" textlink="">
            <xdr:nvSpPr>
              <xdr:cNvPr id="48" name="Rectangle 60"/>
              <xdr:cNvSpPr/>
            </xdr:nvSpPr>
            <xdr:spPr>
              <a:xfrm>
                <a:off x="4242707" y="5522129"/>
                <a:ext cx="6062758" cy="1975940"/>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a:t>El Decreto 332 de 2004 organiza el Sistema para la Prevención y Atención de Emergencias y deroga el anterior sistema (D.D. 723 de 1999) y dispone en su artículo 31 que, conforme a la estructura adoptada por el Decreto 367 de 2001, la DPAE tiene unas funciones misionales y otras respecto al FOPAE. </a:t>
                </a:r>
                <a:r>
                  <a:rPr lang="es-ES" sz="1100"/>
                  <a:t>Mediante el Acuerdo 257 de 2006, el Concejo Distrital adoptó normas básicas sobre la estructura y organización de las entidades de Bogotá. En el artículo 51 se dispone que el Sector Gobierno, Seguridad y Convivencia está integrado por la Secretaría de Gobierno como cabeza del sector. El FOPAE queda determinado como Establecimiento Público adscrito, pero no dispone ninguna función para la DPAE y tampoco aparece dentro de la estructura. No obstante lo anterior, en el artículo 11 del Decreto 539 de 2006, dentro de la estructura de la Secretaría de Gobierno se estableció la Dirección de Prevención y Atención de Emergencias y sus funciones se señalaron de manera genérica aludiendo nuevamente al Acuerdo 11 de 1987, Decretos 657 y 951 de 1994 y 436 de 2003</a:t>
                </a:r>
                <a:endParaRPr lang="en-US" sz="1100">
                  <a:solidFill>
                    <a:srgbClr val="14688A"/>
                  </a:solidFill>
                  <a:latin typeface="+mj-lt"/>
                </a:endParaRPr>
              </a:p>
            </xdr:txBody>
          </xdr:sp>
          <xdr:sp macro="" textlink="">
            <xdr:nvSpPr>
              <xdr:cNvPr id="49" name="Rectangle 61"/>
              <xdr:cNvSpPr/>
            </xdr:nvSpPr>
            <xdr:spPr>
              <a:xfrm>
                <a:off x="12033978" y="7218555"/>
                <a:ext cx="3089001" cy="942580"/>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a:t>El Decreto 413 de 2010 modificó la estructura de la Secretaría de Gobierno Distrital y suprimió la Dirección de Prevención y Atención de Emergencias-DPAE y todas sus funciones pasaron al FOPAE.</a:t>
                </a:r>
                <a:endParaRPr lang="en-US" sz="1100">
                  <a:solidFill>
                    <a:srgbClr val="37374B"/>
                  </a:solidFill>
                  <a:latin typeface="+mj-lt"/>
                </a:endParaRPr>
              </a:p>
            </xdr:txBody>
          </xdr:sp>
          <xdr:sp macro="" textlink="">
            <xdr:nvSpPr>
              <xdr:cNvPr id="50" name="Rectangle 62"/>
              <xdr:cNvSpPr/>
            </xdr:nvSpPr>
            <xdr:spPr>
              <a:xfrm>
                <a:off x="4327073" y="3188140"/>
                <a:ext cx="5873982" cy="1642373"/>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100"/>
                  <a:t>En 1969 </a:t>
                </a:r>
                <a:r>
                  <a:rPr lang="es-CO" sz="1100"/>
                  <a:t>Se conforma en el Distrito Especial de Bogotá el Comité Asesor de Urgencias con el fin de prevenir y atender en lo posible, las situaciones que puedan llevar a una catástrofe colectiva, en 1979, se crea la Junta Pro-damnificados y el Fondo Especial de Emergencias del Distrito Especial. En 1987, para reemplazar el Fondo Especial Emergencias de Urgencias, se crea el Fondo de Prevención y Atención de Emergencias-FOPAE </a:t>
                </a:r>
                <a:r>
                  <a:rPr lang="es-ES" sz="1100"/>
                  <a:t>como  un establecimiento público, adscrito a la Alcaldía Mayor, con personería jurídica, patrimonio independiente y autonomía administrativa. En 1990 se reglamenta el Fondo de Prevención y Atención de Emergencias de Bogotá, para lo cual se crea la Oficina de Prevención y Atención de Emergencias de Bogotá, cuyo director ejecutivo es el administrador del FOPAE</a:t>
                </a:r>
                <a:endParaRPr lang="en-US" sz="1100">
                  <a:solidFill>
                    <a:srgbClr val="14688A"/>
                  </a:solidFill>
                  <a:latin typeface="+mj-lt"/>
                </a:endParaRPr>
              </a:p>
            </xdr:txBody>
          </xdr:sp>
          <xdr:sp macro="" textlink="">
            <xdr:nvSpPr>
              <xdr:cNvPr id="52" name="Left Brace 64"/>
              <xdr:cNvSpPr/>
            </xdr:nvSpPr>
            <xdr:spPr>
              <a:xfrm>
                <a:off x="11943197" y="7091875"/>
                <a:ext cx="152898" cy="1158556"/>
              </a:xfrm>
              <a:prstGeom prst="leftBrace">
                <a:avLst/>
              </a:prstGeom>
              <a:ln>
                <a:solidFill>
                  <a:srgbClr val="37374B"/>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4" name="Left Brace 66"/>
              <xdr:cNvSpPr/>
            </xdr:nvSpPr>
            <xdr:spPr>
              <a:xfrm rot="10800000">
                <a:off x="10174938" y="3064328"/>
                <a:ext cx="57633" cy="1807169"/>
              </a:xfrm>
              <a:prstGeom prst="leftBrace">
                <a:avLst/>
              </a:prstGeom>
              <a:ln>
                <a:solidFill>
                  <a:srgbClr val="01676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5" name="Left Brace 67"/>
              <xdr:cNvSpPr/>
            </xdr:nvSpPr>
            <xdr:spPr>
              <a:xfrm rot="10800000">
                <a:off x="10258832" y="5537098"/>
                <a:ext cx="145199" cy="1789953"/>
              </a:xfrm>
              <a:prstGeom prst="leftBrace">
                <a:avLst/>
              </a:prstGeom>
              <a:ln>
                <a:solidFill>
                  <a:srgbClr val="14688A"/>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6" name="Left Brace 68"/>
              <xdr:cNvSpPr/>
            </xdr:nvSpPr>
            <xdr:spPr>
              <a:xfrm rot="10800000">
                <a:off x="10232571" y="8082641"/>
                <a:ext cx="114300" cy="2838451"/>
              </a:xfrm>
              <a:prstGeom prst="leftBrace">
                <a:avLst/>
              </a:prstGeom>
              <a:ln>
                <a:solidFill>
                  <a:srgbClr val="B86F04"/>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 name="TextBox 90"/>
              <xdr:cNvSpPr txBox="1"/>
            </xdr:nvSpPr>
            <xdr:spPr>
              <a:xfrm>
                <a:off x="9581642" y="4950364"/>
                <a:ext cx="1250557" cy="46166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Transformación OPES en UPES </a:t>
                </a:r>
                <a:endParaRPr lang="en-US" sz="1200">
                  <a:solidFill>
                    <a:schemeClr val="bg1"/>
                  </a:solidFill>
                </a:endParaRPr>
              </a:p>
            </xdr:txBody>
          </xdr:sp>
          <xdr:sp macro="" textlink="">
            <xdr:nvSpPr>
              <xdr:cNvPr id="62" name="TextBox 90"/>
              <xdr:cNvSpPr txBox="1"/>
            </xdr:nvSpPr>
            <xdr:spPr>
              <a:xfrm>
                <a:off x="10769127" y="4948634"/>
                <a:ext cx="1156815" cy="46166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Creación de la DPAE el  SDPAE </a:t>
                </a:r>
                <a:endParaRPr lang="en-US" sz="1200">
                  <a:solidFill>
                    <a:schemeClr val="bg1"/>
                  </a:solidFill>
                </a:endParaRPr>
              </a:p>
            </xdr:txBody>
          </xdr:sp>
          <xdr:sp macro="" textlink="">
            <xdr:nvSpPr>
              <xdr:cNvPr id="84" name="Rectangle 59"/>
              <xdr:cNvSpPr/>
            </xdr:nvSpPr>
            <xdr:spPr>
              <a:xfrm>
                <a:off x="12080421" y="4435929"/>
                <a:ext cx="5859236" cy="1470146"/>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100"/>
                  <a:t>El Decreto 663 de 1995 reestructuró la Secretaría General y en la nueva estructura no se consideró a la Oficina de Prevención y Atención de Emergencias. Sin embargo, mediante Decreto 382 de 1995, en su artículo 1º, se dispuso que en la estructura interna de la Secretaría de Gobierno se encontraba la Unidad de Prevención y Atención de Emergencias, que continuaba cumpliendo las funciones establecidas en el Acuerdo 11 de 1987 y en el Decreto 951 de 1994. Mediante el Decreto 723 de 1999 se organizó, por primera vez, el Sistema Distrital para la Prevención y Atención de Emergencias. El artículo 4º dispuso que la coordinación y asesoría del Sistema estuviera a cargo de la DPAE y en su artículo 29 se establecieron sus funciones. </a:t>
                </a:r>
                <a:endParaRPr lang="en-US" sz="1100">
                  <a:solidFill>
                    <a:srgbClr val="71111A"/>
                  </a:solidFill>
                  <a:latin typeface="+mj-lt"/>
                </a:endParaRPr>
              </a:p>
            </xdr:txBody>
          </xdr:sp>
          <xdr:sp macro="" textlink="">
            <xdr:nvSpPr>
              <xdr:cNvPr id="85" name="Rectangle 63"/>
              <xdr:cNvSpPr/>
            </xdr:nvSpPr>
            <xdr:spPr>
              <a:xfrm>
                <a:off x="4357007" y="8158843"/>
                <a:ext cx="5906365" cy="2847959"/>
              </a:xfrm>
              <a:prstGeom prst="rect">
                <a:avLst/>
              </a:prstGeom>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a:t>En respuesta a los efectos del fenómeno de la Niña 2010- 2011 y a los desarrollos conceptuales, técnicos y jurídicos dados en los últimos años, el Gobierno Nacional ajustó el marco normativo a un Sistema Nacional de Gestión de Riesgos de Desastres y estableció unas competencias y obligaciones a los Municipios, Distritos y Departamentos.</a:t>
                </a:r>
              </a:p>
              <a:p>
                <a:pPr algn="just"/>
                <a:r>
                  <a:rPr lang="es-CO" sz="1100"/>
                  <a:t>Algunos de los desastres que se  han presentado a nivel nacional y mundial en los últimas décadas, han estado relacionados con eventos extremos del clima, por lo que la Administración Distrital considera que debemos llevar a Bogotá a ser la primera ciudad que integre la Gestión de Riesgos y el Cambio Climático en una misma estructura institucional.  Las políticas anteriores en esta materia hacían referencia a la prevención y atención de emergencias o desastres, las cuales fueron recogidas en una definición más amplia de Gestión del Riesgo de Desastre que abarca desde la prevención, la mitigación, los preparativos, la respuesta,  la rehabilitación y la reconstrucción y que, en la Ley 1523 de 2012 fueron agrupados en tres procesos: i) Conocimiento del Riesgo, ii) Reducción del Riesgo, ii) Manejo de Emergencias, Calamidades y Desastres. Adicionalmente, se incorporaron los lineamientos para la i. Adaptación y ii. Mitigación de los efectos del cambio climáticos, en donde se recoge la sinergia entre dichos procesos, y el nuevo rol que es definido para el Sistema Distrital en torno a los mismos. </a:t>
                </a:r>
              </a:p>
            </xdr:txBody>
          </xdr:sp>
        </xdr:grpSp>
        <xdr:sp macro="" textlink="">
          <xdr:nvSpPr>
            <xdr:cNvPr id="61" name="TextBox 93"/>
            <xdr:cNvSpPr txBox="1"/>
          </xdr:nvSpPr>
          <xdr:spPr>
            <a:xfrm>
              <a:off x="12064972" y="8174248"/>
              <a:ext cx="2236135" cy="530658"/>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400">
                  <a:solidFill>
                    <a:srgbClr val="31250D"/>
                  </a:solidFill>
                  <a:effectLst>
                    <a:outerShdw blurRad="38100" dist="38100" dir="2700000" algn="tl">
                      <a:srgbClr val="000000">
                        <a:alpha val="43137"/>
                      </a:srgbClr>
                    </a:outerShdw>
                  </a:effectLst>
                </a:rPr>
                <a:t>Transformación a SDGR-CC, IDIGER FONDIGER</a:t>
              </a:r>
              <a:endParaRPr lang="en-US" sz="1400">
                <a:solidFill>
                  <a:srgbClr val="31250D"/>
                </a:solidFill>
                <a:effectLst>
                  <a:outerShdw blurRad="38100" dist="38100" dir="2700000" algn="tl">
                    <a:srgbClr val="000000">
                      <a:alpha val="43137"/>
                    </a:srgbClr>
                  </a:outerShdw>
                </a:effectLst>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9525</xdr:rowOff>
    </xdr:from>
    <xdr:to>
      <xdr:col>0</xdr:col>
      <xdr:colOff>1400176</xdr:colOff>
      <xdr:row>2</xdr:row>
      <xdr:rowOff>361072</xdr:rowOff>
    </xdr:to>
    <xdr:pic>
      <xdr:nvPicPr>
        <xdr:cNvPr id="3" name="Picture 1">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381000" y="9525"/>
          <a:ext cx="1019176" cy="84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9525</xdr:rowOff>
    </xdr:from>
    <xdr:to>
      <xdr:col>0</xdr:col>
      <xdr:colOff>1400176</xdr:colOff>
      <xdr:row>3</xdr:row>
      <xdr:rowOff>3885</xdr:rowOff>
    </xdr:to>
    <xdr:pic>
      <xdr:nvPicPr>
        <xdr:cNvPr id="4" name="Picture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381000" y="9525"/>
          <a:ext cx="1019176" cy="851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109538</xdr:colOff>
      <xdr:row>19</xdr:row>
      <xdr:rowOff>152400</xdr:rowOff>
    </xdr:from>
    <xdr:to>
      <xdr:col>6</xdr:col>
      <xdr:colOff>6234113</xdr:colOff>
      <xdr:row>20</xdr:row>
      <xdr:rowOff>1390650</xdr:rowOff>
    </xdr:to>
    <xdr:pic>
      <xdr:nvPicPr>
        <xdr:cNvPr id="5" name="Imagen 4">
          <a:extLst>
            <a:ext uri="{FF2B5EF4-FFF2-40B4-BE49-F238E27FC236}">
              <a16:creationId xmlns=""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39032" t="30781" r="16309" b="14101"/>
        <a:stretch/>
      </xdr:blipFill>
      <xdr:spPr>
        <a:xfrm>
          <a:off x="13706476" y="14475619"/>
          <a:ext cx="6124575" cy="4726781"/>
        </a:xfrm>
        <a:prstGeom prst="rect">
          <a:avLst/>
        </a:prstGeom>
      </xdr:spPr>
    </xdr:pic>
    <xdr:clientData/>
  </xdr:twoCellAnchor>
  <xdr:twoCellAnchor editAs="oneCell">
    <xdr:from>
      <xdr:col>2</xdr:col>
      <xdr:colOff>86911</xdr:colOff>
      <xdr:row>19</xdr:row>
      <xdr:rowOff>196149</xdr:rowOff>
    </xdr:from>
    <xdr:to>
      <xdr:col>4</xdr:col>
      <xdr:colOff>1893092</xdr:colOff>
      <xdr:row>20</xdr:row>
      <xdr:rowOff>4944936</xdr:rowOff>
    </xdr:to>
    <xdr:pic>
      <xdr:nvPicPr>
        <xdr:cNvPr id="6" name="Imagen 5">
          <a:extLst>
            <a:ext uri="{FF2B5EF4-FFF2-40B4-BE49-F238E27FC236}">
              <a16:creationId xmlns=""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42912" t="19747" r="21079" b="11236"/>
        <a:stretch/>
      </xdr:blipFill>
      <xdr:spPr>
        <a:xfrm>
          <a:off x="2782486" y="14550324"/>
          <a:ext cx="6873481" cy="8234937"/>
        </a:xfrm>
        <a:prstGeom prst="rect">
          <a:avLst/>
        </a:prstGeom>
      </xdr:spPr>
    </xdr:pic>
    <xdr:clientData/>
  </xdr:twoCellAnchor>
  <xdr:twoCellAnchor editAs="oneCell">
    <xdr:from>
      <xdr:col>3</xdr:col>
      <xdr:colOff>821531</xdr:colOff>
      <xdr:row>18</xdr:row>
      <xdr:rowOff>420686</xdr:rowOff>
    </xdr:from>
    <xdr:to>
      <xdr:col>6</xdr:col>
      <xdr:colOff>1107282</xdr:colOff>
      <xdr:row>18</xdr:row>
      <xdr:rowOff>3595687</xdr:rowOff>
    </xdr:to>
    <xdr:pic>
      <xdr:nvPicPr>
        <xdr:cNvPr id="8" name="Imagen 7"/>
        <xdr:cNvPicPr>
          <a:picLocks noChangeAspect="1"/>
        </xdr:cNvPicPr>
      </xdr:nvPicPr>
      <xdr:blipFill rotWithShape="1">
        <a:blip xmlns:r="http://schemas.openxmlformats.org/officeDocument/2006/relationships" r:embed="rId4"/>
        <a:srcRect l="18453" t="37411" r="18528" b="25547"/>
        <a:stretch/>
      </xdr:blipFill>
      <xdr:spPr>
        <a:xfrm>
          <a:off x="6060281" y="11803061"/>
          <a:ext cx="8643939" cy="3175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57151</xdr:rowOff>
    </xdr:from>
    <xdr:to>
      <xdr:col>0</xdr:col>
      <xdr:colOff>1333500</xdr:colOff>
      <xdr:row>6</xdr:row>
      <xdr:rowOff>523875</xdr:rowOff>
    </xdr:to>
    <xdr:pic>
      <xdr:nvPicPr>
        <xdr:cNvPr id="2" name="Picture 1">
          <a:extLst>
            <a:ext uri="{FF2B5EF4-FFF2-40B4-BE49-F238E27FC236}">
              <a16:creationId xmlns=""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378" t="13305" r="41655" b="10335"/>
        <a:stretch/>
      </xdr:blipFill>
      <xdr:spPr bwMode="auto">
        <a:xfrm>
          <a:off x="161925" y="247651"/>
          <a:ext cx="1171575" cy="9906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lvarez/Downloads/Documents%20and%20Settings/JENITH/Mis%20documentos/LIBERTY%20SEGUROS/AVANCE%202/PROPUESTA%20METODOLOGICA%20JELGA%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alvarez/Downloads/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ontenedor\Users\nvanegas\Documents\SGI\GIR\2018\SI\Formato%20Matriz%20de%20Riesgos%20UAECD%202018_04_2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alvarez/Downloads/SISTEMA%20INTEGRADO%20DE%20GESTION/VARIOS/Administraci&#243;n%20de%20Riesgos/RIESGO%20CONSOLID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alvarez/Downloads/Documents%20and%20Settings/JENITH%20%20LINARES/Mis%20documentos/CONTROL%20INTERNO%20CGC/TALLER/GESTION%20DEL%20RIESGO%20Y%20CONTRO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alvarez/Desktop/Formato%20Matriz%20de%20riesgos%20SANH%20O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 RIESGO"/>
      <sheetName val="% CONTROL"/>
      <sheetName val="CONSOLIDADO"/>
      <sheetName val="FUENTE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Contexto"/>
      <sheetName val="2_Identificación"/>
      <sheetName val="3_Valoración"/>
      <sheetName val="4_Controles"/>
      <sheetName val="5_Plan tratamiento"/>
      <sheetName val="6_Seguimiento"/>
      <sheetName val="Ejemplos"/>
    </sheetNames>
    <sheetDataSet>
      <sheetData sheetId="0"/>
      <sheetData sheetId="1"/>
      <sheetData sheetId="2">
        <row r="8">
          <cell r="H8" t="str">
            <v>Probabilidad de realizar contratos sin el lleno de los requisitos legales</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83">
          <cell r="D83" t="str">
            <v>PROBABLE</v>
          </cell>
          <cell r="E83" t="str">
            <v>CATASTROFICO</v>
          </cell>
        </row>
        <row r="84">
          <cell r="D84" t="e">
            <v>#DIV/0!</v>
          </cell>
          <cell r="E84" t="e">
            <v>#DIV/0!</v>
          </cell>
        </row>
        <row r="85">
          <cell r="D85" t="e">
            <v>#DIV/0!</v>
          </cell>
          <cell r="E85" t="e">
            <v>#DIV/0!</v>
          </cell>
        </row>
        <row r="86">
          <cell r="D86" t="e">
            <v>#DIV/0!</v>
          </cell>
          <cell r="E86" t="e">
            <v>#DIV/0!</v>
          </cell>
        </row>
        <row r="87">
          <cell r="D87" t="e">
            <v>#DIV/0!</v>
          </cell>
          <cell r="E87" t="e">
            <v>#DIV/0!</v>
          </cell>
        </row>
        <row r="88">
          <cell r="D88" t="e">
            <v>#DIV/0!</v>
          </cell>
          <cell r="E88" t="e">
            <v>#DIV/0!</v>
          </cell>
        </row>
        <row r="89">
          <cell r="D89" t="e">
            <v>#DIV/0!</v>
          </cell>
          <cell r="E89" t="e">
            <v>#DIV/0!</v>
          </cell>
        </row>
        <row r="90">
          <cell r="D90" t="e">
            <v>#DIV/0!</v>
          </cell>
          <cell r="E90" t="e">
            <v>#DIV/0!</v>
          </cell>
        </row>
        <row r="91">
          <cell r="D91" t="e">
            <v>#DIV/0!</v>
          </cell>
          <cell r="E91" t="e">
            <v>#DIV/0!</v>
          </cell>
        </row>
        <row r="92">
          <cell r="D92" t="e">
            <v>#DIV/0!</v>
          </cell>
          <cell r="E92" t="e">
            <v>#DIV/0!</v>
          </cell>
        </row>
        <row r="93">
          <cell r="D93" t="e">
            <v>#DIV/0!</v>
          </cell>
          <cell r="E93" t="e">
            <v>#DIV/0!</v>
          </cell>
        </row>
        <row r="94">
          <cell r="D94" t="e">
            <v>#DIV/0!</v>
          </cell>
          <cell r="E94" t="e">
            <v>#DIV/0!</v>
          </cell>
        </row>
        <row r="95">
          <cell r="D95" t="e">
            <v>#DIV/0!</v>
          </cell>
          <cell r="E95" t="e">
            <v>#DIV/0!</v>
          </cell>
        </row>
        <row r="96">
          <cell r="D96" t="e">
            <v>#DIV/0!</v>
          </cell>
          <cell r="E96" t="e">
            <v>#DIV/0!</v>
          </cell>
        </row>
        <row r="97">
          <cell r="D97" t="e">
            <v>#DIV/0!</v>
          </cell>
          <cell r="E97" t="e">
            <v>#DIV/0!</v>
          </cell>
        </row>
        <row r="102">
          <cell r="D102" t="e">
            <v>#DIV/0!</v>
          </cell>
          <cell r="E102" t="str">
            <v>MODERADO</v>
          </cell>
        </row>
        <row r="103">
          <cell r="D103" t="e">
            <v>#DIV/0!</v>
          </cell>
          <cell r="E103" t="str">
            <v>MODERADO</v>
          </cell>
        </row>
        <row r="104">
          <cell r="D104" t="e">
            <v>#DIV/0!</v>
          </cell>
          <cell r="E104" t="str">
            <v>MODERADO</v>
          </cell>
        </row>
        <row r="105">
          <cell r="D105" t="e">
            <v>#DIV/0!</v>
          </cell>
          <cell r="E105" t="str">
            <v>MODERADO</v>
          </cell>
        </row>
        <row r="106">
          <cell r="D106" t="e">
            <v>#DIV/0!</v>
          </cell>
          <cell r="E106" t="str">
            <v>MODERADO</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58"/>
  <sheetViews>
    <sheetView topLeftCell="D1" zoomScale="70" zoomScaleNormal="70" workbookViewId="0">
      <selection activeCell="A5" sqref="A5:I5"/>
    </sheetView>
  </sheetViews>
  <sheetFormatPr baseColWidth="10" defaultRowHeight="15" x14ac:dyDescent="0.25"/>
  <cols>
    <col min="1" max="1" width="10.28515625" customWidth="1"/>
    <col min="2" max="2" width="15.85546875" customWidth="1"/>
    <col min="3" max="3" width="28.42578125" customWidth="1"/>
    <col min="4" max="4" width="40.140625" customWidth="1"/>
    <col min="5" max="5" width="37.28515625" customWidth="1"/>
    <col min="6" max="6" width="31.42578125" customWidth="1"/>
    <col min="7" max="7" width="40.28515625" customWidth="1"/>
    <col min="8" max="8" width="40.7109375" customWidth="1"/>
    <col min="9" max="9" width="46.140625" customWidth="1"/>
  </cols>
  <sheetData>
    <row r="1" spans="1:36" x14ac:dyDescent="0.25">
      <c r="A1" s="117"/>
      <c r="B1" s="117"/>
      <c r="C1" s="117"/>
      <c r="D1" s="117"/>
      <c r="E1" s="117"/>
      <c r="F1" s="117"/>
      <c r="G1" s="117"/>
      <c r="H1" s="117"/>
      <c r="I1" s="117"/>
    </row>
    <row r="2" spans="1:36" ht="27.75" customHeight="1" x14ac:dyDescent="0.25">
      <c r="A2" s="367"/>
      <c r="B2" s="368"/>
      <c r="C2" s="369"/>
      <c r="D2" s="391" t="s">
        <v>233</v>
      </c>
      <c r="E2" s="392"/>
      <c r="F2" s="392"/>
      <c r="G2" s="393"/>
      <c r="H2" s="120" t="s">
        <v>125</v>
      </c>
      <c r="I2" s="121" t="s">
        <v>126</v>
      </c>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9"/>
    </row>
    <row r="3" spans="1:36" ht="36" customHeight="1" x14ac:dyDescent="0.25">
      <c r="A3" s="370"/>
      <c r="B3" s="371"/>
      <c r="C3" s="372"/>
      <c r="D3" s="394"/>
      <c r="E3" s="395"/>
      <c r="F3" s="395"/>
      <c r="G3" s="396"/>
      <c r="H3" s="120" t="s">
        <v>127</v>
      </c>
      <c r="I3" s="122">
        <v>8</v>
      </c>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9"/>
    </row>
    <row r="4" spans="1:36" ht="32.25" customHeight="1" x14ac:dyDescent="0.25">
      <c r="A4" s="373"/>
      <c r="B4" s="374"/>
      <c r="C4" s="375"/>
      <c r="D4" s="397"/>
      <c r="E4" s="398"/>
      <c r="F4" s="398"/>
      <c r="G4" s="399"/>
      <c r="H4" s="123" t="s">
        <v>128</v>
      </c>
      <c r="I4" s="124">
        <v>43511</v>
      </c>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9"/>
    </row>
    <row r="5" spans="1:36" ht="15.75" thickBot="1" x14ac:dyDescent="0.3">
      <c r="A5" s="381" t="s">
        <v>115</v>
      </c>
      <c r="B5" s="382"/>
      <c r="C5" s="382"/>
      <c r="D5" s="382"/>
      <c r="E5" s="382"/>
      <c r="F5" s="382"/>
      <c r="G5" s="382"/>
      <c r="H5" s="382"/>
      <c r="I5" s="382"/>
    </row>
    <row r="6" spans="1:36" ht="46.5" customHeight="1" thickBot="1" x14ac:dyDescent="0.3">
      <c r="A6" s="383" t="s">
        <v>322</v>
      </c>
      <c r="B6" s="384"/>
      <c r="C6" s="384"/>
      <c r="D6" s="384"/>
      <c r="E6" s="384"/>
      <c r="F6" s="384"/>
      <c r="G6" s="384"/>
      <c r="H6" s="384"/>
      <c r="I6" s="384"/>
    </row>
    <row r="7" spans="1:36" ht="12.75" customHeight="1" x14ac:dyDescent="0.25">
      <c r="A7" s="385"/>
      <c r="B7" s="386"/>
      <c r="C7" s="386"/>
      <c r="D7" s="386"/>
      <c r="E7" s="386"/>
      <c r="F7" s="386"/>
      <c r="G7" s="386"/>
      <c r="H7" s="386"/>
      <c r="I7" s="386"/>
    </row>
    <row r="8" spans="1:36" ht="12.75" customHeight="1" x14ac:dyDescent="0.25">
      <c r="A8" s="380" t="s">
        <v>133</v>
      </c>
      <c r="B8" s="380"/>
      <c r="C8" s="389" t="s">
        <v>129</v>
      </c>
      <c r="D8" s="390"/>
      <c r="E8" s="390"/>
      <c r="F8" s="390"/>
      <c r="G8" s="390"/>
      <c r="H8" s="390"/>
      <c r="I8" s="390"/>
    </row>
    <row r="9" spans="1:36" ht="384.75" customHeight="1" x14ac:dyDescent="0.25">
      <c r="A9" s="380"/>
      <c r="B9" s="380"/>
      <c r="C9" s="389"/>
      <c r="D9" s="390"/>
      <c r="E9" s="390"/>
      <c r="F9" s="390"/>
      <c r="G9" s="390"/>
      <c r="H9" s="390"/>
      <c r="I9" s="390"/>
    </row>
    <row r="10" spans="1:36" ht="316.5" customHeight="1" x14ac:dyDescent="0.25">
      <c r="A10" s="380"/>
      <c r="B10" s="380"/>
      <c r="C10" s="389"/>
      <c r="D10" s="390"/>
      <c r="E10" s="390"/>
      <c r="F10" s="390"/>
      <c r="G10" s="390"/>
      <c r="H10" s="390"/>
      <c r="I10" s="390"/>
    </row>
    <row r="11" spans="1:36" ht="64.5" customHeight="1" x14ac:dyDescent="0.25">
      <c r="A11" s="380"/>
      <c r="B11" s="380"/>
      <c r="C11" s="137" t="s">
        <v>130</v>
      </c>
      <c r="D11" s="376" t="s">
        <v>135</v>
      </c>
      <c r="E11" s="376"/>
      <c r="F11" s="376"/>
      <c r="G11" s="376"/>
      <c r="H11" s="376"/>
      <c r="I11" s="376"/>
    </row>
    <row r="12" spans="1:36" ht="77.25" customHeight="1" x14ac:dyDescent="0.25">
      <c r="A12" s="380"/>
      <c r="B12" s="380"/>
      <c r="C12" s="137" t="s">
        <v>132</v>
      </c>
      <c r="D12" s="376" t="s">
        <v>134</v>
      </c>
      <c r="E12" s="376"/>
      <c r="F12" s="376"/>
      <c r="G12" s="376"/>
      <c r="H12" s="376"/>
      <c r="I12" s="376"/>
    </row>
    <row r="13" spans="1:36" ht="162.75" customHeight="1" x14ac:dyDescent="0.25">
      <c r="A13" s="377" t="s">
        <v>131</v>
      </c>
      <c r="B13" s="378"/>
      <c r="C13" s="379"/>
      <c r="D13" s="387" t="s">
        <v>203</v>
      </c>
      <c r="E13" s="388"/>
      <c r="F13" s="388"/>
      <c r="G13" s="388"/>
      <c r="H13" s="388"/>
      <c r="I13" s="388"/>
    </row>
    <row r="14" spans="1:36" ht="183.75" customHeight="1" x14ac:dyDescent="0.25">
      <c r="A14" s="380" t="s">
        <v>191</v>
      </c>
      <c r="B14" s="380"/>
      <c r="C14" s="380"/>
      <c r="D14" s="376" t="s">
        <v>202</v>
      </c>
      <c r="E14" s="376"/>
      <c r="F14" s="376"/>
      <c r="G14" s="376"/>
      <c r="H14" s="376"/>
      <c r="I14" s="376"/>
    </row>
    <row r="15" spans="1:36" ht="211.5" customHeight="1" x14ac:dyDescent="0.25">
      <c r="A15" s="376" t="s">
        <v>200</v>
      </c>
      <c r="B15" s="376"/>
      <c r="C15" s="376"/>
      <c r="D15" s="376"/>
      <c r="E15" s="376"/>
      <c r="F15" s="376"/>
      <c r="G15" s="376"/>
      <c r="H15" s="376"/>
      <c r="I15" s="376"/>
    </row>
    <row r="16" spans="1:36" ht="54.75" customHeight="1" x14ac:dyDescent="0.25">
      <c r="A16" s="365" t="s">
        <v>201</v>
      </c>
      <c r="B16" s="366"/>
      <c r="C16" s="366"/>
      <c r="D16" s="366"/>
      <c r="E16" s="366"/>
      <c r="F16" s="366"/>
      <c r="G16" s="366"/>
      <c r="H16" s="366"/>
      <c r="I16" s="366"/>
    </row>
    <row r="17" spans="1:11" ht="152.25" customHeight="1" x14ac:dyDescent="0.25">
      <c r="A17" s="380" t="s">
        <v>117</v>
      </c>
      <c r="B17" s="439"/>
      <c r="C17" s="138" t="s">
        <v>211</v>
      </c>
      <c r="D17" s="139" t="s">
        <v>212</v>
      </c>
      <c r="E17" s="139" t="s">
        <v>213</v>
      </c>
      <c r="F17" s="139" t="s">
        <v>214</v>
      </c>
      <c r="G17" s="139" t="s">
        <v>215</v>
      </c>
      <c r="H17" s="139" t="s">
        <v>216</v>
      </c>
      <c r="I17" s="139" t="s">
        <v>217</v>
      </c>
    </row>
    <row r="18" spans="1:11" ht="57.75" customHeight="1" x14ac:dyDescent="0.25">
      <c r="A18" s="441" t="s">
        <v>204</v>
      </c>
      <c r="B18" s="442"/>
      <c r="C18" s="442"/>
      <c r="D18" s="442"/>
      <c r="E18" s="442"/>
      <c r="F18" s="442"/>
      <c r="G18" s="442"/>
      <c r="H18" s="442"/>
      <c r="I18" s="442"/>
    </row>
    <row r="19" spans="1:11" ht="169.5" customHeight="1" x14ac:dyDescent="0.25">
      <c r="A19" s="380" t="s">
        <v>118</v>
      </c>
      <c r="B19" s="439"/>
      <c r="C19" s="138" t="s">
        <v>218</v>
      </c>
      <c r="D19" s="140" t="s">
        <v>219</v>
      </c>
      <c r="E19" s="139" t="s">
        <v>220</v>
      </c>
      <c r="F19" s="139" t="s">
        <v>221</v>
      </c>
      <c r="G19" s="139" t="s">
        <v>222</v>
      </c>
      <c r="H19" s="138" t="s">
        <v>223</v>
      </c>
      <c r="I19" s="138" t="s">
        <v>224</v>
      </c>
      <c r="K19" s="125"/>
    </row>
    <row r="20" spans="1:11" ht="57" customHeight="1" x14ac:dyDescent="0.25">
      <c r="A20" s="441" t="s">
        <v>197</v>
      </c>
      <c r="B20" s="442"/>
      <c r="C20" s="442"/>
      <c r="D20" s="442"/>
      <c r="E20" s="442"/>
      <c r="F20" s="442"/>
      <c r="G20" s="442"/>
      <c r="H20" s="442"/>
      <c r="I20" s="442"/>
      <c r="K20" s="125"/>
    </row>
    <row r="21" spans="1:11" ht="114" customHeight="1" x14ac:dyDescent="0.25">
      <c r="A21" s="443" t="s">
        <v>192</v>
      </c>
      <c r="B21" s="444"/>
      <c r="C21" s="138" t="s">
        <v>225</v>
      </c>
      <c r="D21" s="140" t="s">
        <v>226</v>
      </c>
      <c r="E21" s="139" t="s">
        <v>227</v>
      </c>
      <c r="F21" s="139" t="s">
        <v>228</v>
      </c>
      <c r="G21" s="139" t="s">
        <v>229</v>
      </c>
      <c r="H21" s="139" t="s">
        <v>230</v>
      </c>
      <c r="I21" s="139" t="s">
        <v>231</v>
      </c>
      <c r="K21" s="125"/>
    </row>
    <row r="22" spans="1:11" ht="15.75" x14ac:dyDescent="0.25">
      <c r="A22" s="402"/>
      <c r="B22" s="403"/>
      <c r="C22" s="403"/>
      <c r="D22" s="403"/>
      <c r="E22" s="403"/>
      <c r="F22" s="403"/>
      <c r="G22" s="403"/>
      <c r="H22" s="403"/>
      <c r="I22" s="403"/>
    </row>
    <row r="23" spans="1:11" ht="58.5" customHeight="1" x14ac:dyDescent="0.25">
      <c r="A23" s="404" t="s">
        <v>206</v>
      </c>
      <c r="B23" s="405"/>
      <c r="C23" s="405"/>
      <c r="D23" s="405"/>
      <c r="E23" s="405"/>
      <c r="F23" s="405"/>
      <c r="G23" s="405"/>
      <c r="H23" s="405"/>
      <c r="I23" s="405"/>
    </row>
    <row r="24" spans="1:11" ht="40.5" customHeight="1" x14ac:dyDescent="0.25">
      <c r="A24" s="406" t="s">
        <v>205</v>
      </c>
      <c r="B24" s="407"/>
      <c r="C24" s="407"/>
      <c r="D24" s="407"/>
      <c r="E24" s="407"/>
      <c r="F24" s="407"/>
      <c r="G24" s="407"/>
      <c r="H24" s="407"/>
      <c r="I24" s="407"/>
    </row>
    <row r="25" spans="1:11" ht="27" customHeight="1" x14ac:dyDescent="0.25">
      <c r="A25" s="408" t="s">
        <v>193</v>
      </c>
      <c r="B25" s="409"/>
      <c r="C25" s="409"/>
      <c r="D25" s="410"/>
      <c r="E25" s="408" t="s">
        <v>194</v>
      </c>
      <c r="F25" s="410"/>
      <c r="G25" s="408" t="s">
        <v>195</v>
      </c>
      <c r="H25" s="411"/>
      <c r="I25" s="141" t="s">
        <v>196</v>
      </c>
    </row>
    <row r="26" spans="1:11" ht="78" customHeight="1" x14ac:dyDescent="0.25">
      <c r="A26" s="400" t="s">
        <v>548</v>
      </c>
      <c r="B26" s="432"/>
      <c r="C26" s="432"/>
      <c r="D26" s="401"/>
      <c r="E26" s="406" t="s">
        <v>543</v>
      </c>
      <c r="F26" s="431"/>
      <c r="G26" s="400" t="s">
        <v>555</v>
      </c>
      <c r="H26" s="401"/>
      <c r="I26" s="142" t="s">
        <v>550</v>
      </c>
    </row>
    <row r="27" spans="1:11" ht="72.75" customHeight="1" x14ac:dyDescent="0.25">
      <c r="A27" s="400" t="s">
        <v>547</v>
      </c>
      <c r="B27" s="432"/>
      <c r="C27" s="432"/>
      <c r="D27" s="401"/>
      <c r="E27" s="400" t="s">
        <v>549</v>
      </c>
      <c r="F27" s="401"/>
      <c r="G27" s="400" t="s">
        <v>323</v>
      </c>
      <c r="H27" s="401"/>
      <c r="I27" s="142" t="s">
        <v>561</v>
      </c>
    </row>
    <row r="28" spans="1:11" ht="95.25" customHeight="1" x14ac:dyDescent="0.25">
      <c r="A28" s="400" t="s">
        <v>546</v>
      </c>
      <c r="B28" s="432"/>
      <c r="C28" s="432"/>
      <c r="D28" s="401"/>
      <c r="E28" s="406" t="s">
        <v>552</v>
      </c>
      <c r="F28" s="431"/>
      <c r="G28" s="400" t="s">
        <v>556</v>
      </c>
      <c r="H28" s="401"/>
      <c r="I28" s="142" t="s">
        <v>119</v>
      </c>
    </row>
    <row r="29" spans="1:11" ht="72" customHeight="1" x14ac:dyDescent="0.25">
      <c r="A29" s="400" t="s">
        <v>209</v>
      </c>
      <c r="B29" s="432"/>
      <c r="C29" s="432"/>
      <c r="D29" s="401"/>
      <c r="E29" s="406" t="s">
        <v>544</v>
      </c>
      <c r="F29" s="431"/>
      <c r="G29" s="400" t="s">
        <v>563</v>
      </c>
      <c r="H29" s="401"/>
      <c r="I29" s="142" t="s">
        <v>562</v>
      </c>
    </row>
    <row r="30" spans="1:11" ht="55.5" customHeight="1" x14ac:dyDescent="0.25">
      <c r="A30" s="400" t="s">
        <v>551</v>
      </c>
      <c r="B30" s="432"/>
      <c r="C30" s="432"/>
      <c r="D30" s="401"/>
      <c r="E30" s="406" t="s">
        <v>207</v>
      </c>
      <c r="F30" s="431"/>
      <c r="G30" s="400" t="s">
        <v>557</v>
      </c>
      <c r="H30" s="401"/>
      <c r="I30" s="142"/>
    </row>
    <row r="31" spans="1:11" ht="82.5" customHeight="1" x14ac:dyDescent="0.25">
      <c r="A31" s="400"/>
      <c r="B31" s="432"/>
      <c r="C31" s="432"/>
      <c r="D31" s="401"/>
      <c r="E31" s="406" t="s">
        <v>545</v>
      </c>
      <c r="F31" s="431"/>
      <c r="G31" s="400" t="s">
        <v>558</v>
      </c>
      <c r="H31" s="401"/>
      <c r="I31" s="143"/>
    </row>
    <row r="32" spans="1:11" ht="56.25" customHeight="1" x14ac:dyDescent="0.25">
      <c r="A32" s="445"/>
      <c r="B32" s="445"/>
      <c r="C32" s="445"/>
      <c r="D32" s="446"/>
      <c r="E32" s="433" t="s">
        <v>553</v>
      </c>
      <c r="F32" s="434"/>
      <c r="G32" s="400" t="s">
        <v>559</v>
      </c>
      <c r="H32" s="401"/>
      <c r="I32" s="143"/>
    </row>
    <row r="33" spans="1:9" ht="68.25" customHeight="1" x14ac:dyDescent="0.25">
      <c r="A33" s="406" t="s">
        <v>115</v>
      </c>
      <c r="B33" s="435"/>
      <c r="C33" s="435"/>
      <c r="D33" s="436"/>
      <c r="E33" s="437" t="s">
        <v>208</v>
      </c>
      <c r="F33" s="438"/>
      <c r="G33" s="440" t="s">
        <v>560</v>
      </c>
      <c r="H33" s="401"/>
      <c r="I33" s="143"/>
    </row>
    <row r="34" spans="1:9" ht="56.25" customHeight="1" x14ac:dyDescent="0.25">
      <c r="A34" s="406"/>
      <c r="B34" s="415"/>
      <c r="C34" s="415"/>
      <c r="D34" s="431"/>
      <c r="E34" s="429" t="s">
        <v>120</v>
      </c>
      <c r="F34" s="430"/>
      <c r="G34" s="400" t="s">
        <v>554</v>
      </c>
      <c r="H34" s="401"/>
      <c r="I34" s="143"/>
    </row>
    <row r="35" spans="1:9" ht="15.75" x14ac:dyDescent="0.25">
      <c r="A35" s="426"/>
      <c r="B35" s="427"/>
      <c r="C35" s="427"/>
      <c r="D35" s="427"/>
      <c r="E35" s="427"/>
      <c r="F35" s="427"/>
      <c r="G35" s="427"/>
      <c r="H35" s="427"/>
      <c r="I35" s="428"/>
    </row>
    <row r="36" spans="1:9" ht="28.5" hidden="1" customHeight="1" x14ac:dyDescent="0.25">
      <c r="A36" s="422" t="s">
        <v>121</v>
      </c>
      <c r="B36" s="423"/>
      <c r="C36" s="423"/>
      <c r="D36" s="423"/>
      <c r="E36" s="423"/>
      <c r="F36" s="423"/>
      <c r="G36" s="423"/>
      <c r="H36" s="423"/>
      <c r="I36" s="423"/>
    </row>
    <row r="37" spans="1:9" ht="33.75" hidden="1" customHeight="1" x14ac:dyDescent="0.25">
      <c r="A37" s="414"/>
      <c r="B37" s="415"/>
      <c r="C37" s="415"/>
      <c r="D37" s="415"/>
      <c r="E37" s="415"/>
      <c r="F37" s="415"/>
      <c r="G37" s="415"/>
      <c r="H37" s="415"/>
      <c r="I37" s="415"/>
    </row>
    <row r="38" spans="1:9" ht="40.5" hidden="1" customHeight="1" x14ac:dyDescent="0.25">
      <c r="A38" s="414"/>
      <c r="B38" s="415"/>
      <c r="C38" s="415"/>
      <c r="D38" s="415"/>
      <c r="E38" s="415"/>
      <c r="F38" s="415"/>
      <c r="G38" s="415"/>
      <c r="H38" s="415"/>
      <c r="I38" s="415"/>
    </row>
    <row r="39" spans="1:9" ht="44.25" hidden="1" customHeight="1" x14ac:dyDescent="0.25">
      <c r="A39" s="424" t="s">
        <v>115</v>
      </c>
      <c r="B39" s="425"/>
      <c r="C39" s="425"/>
      <c r="D39" s="425"/>
      <c r="E39" s="425"/>
      <c r="F39" s="425"/>
      <c r="G39" s="425"/>
      <c r="H39" s="425"/>
      <c r="I39" s="425"/>
    </row>
    <row r="40" spans="1:9" ht="40.5" hidden="1" customHeight="1" x14ac:dyDescent="0.25">
      <c r="A40" s="416" t="s">
        <v>122</v>
      </c>
      <c r="B40" s="409"/>
      <c r="C40" s="409"/>
      <c r="D40" s="409"/>
      <c r="E40" s="409"/>
      <c r="F40" s="409"/>
      <c r="G40" s="409"/>
      <c r="H40" s="409"/>
      <c r="I40" s="409"/>
    </row>
    <row r="41" spans="1:9" ht="54.75" hidden="1" customHeight="1" x14ac:dyDescent="0.25">
      <c r="A41" s="414" t="s">
        <v>115</v>
      </c>
      <c r="B41" s="415"/>
      <c r="C41" s="415"/>
      <c r="D41" s="415"/>
      <c r="E41" s="415"/>
      <c r="F41" s="415"/>
      <c r="G41" s="415"/>
      <c r="H41" s="415"/>
      <c r="I41" s="415"/>
    </row>
    <row r="42" spans="1:9" ht="43.5" hidden="1" customHeight="1" x14ac:dyDescent="0.25">
      <c r="A42" s="414" t="s">
        <v>115</v>
      </c>
      <c r="B42" s="415"/>
      <c r="C42" s="415"/>
      <c r="D42" s="415"/>
      <c r="E42" s="415"/>
      <c r="F42" s="415"/>
      <c r="G42" s="415"/>
      <c r="H42" s="415"/>
      <c r="I42" s="415"/>
    </row>
    <row r="43" spans="1:9" ht="35.25" hidden="1" customHeight="1" x14ac:dyDescent="0.25">
      <c r="A43" s="416" t="s">
        <v>123</v>
      </c>
      <c r="B43" s="409"/>
      <c r="C43" s="409"/>
      <c r="D43" s="409"/>
      <c r="E43" s="409"/>
      <c r="F43" s="409"/>
      <c r="G43" s="409"/>
      <c r="H43" s="409"/>
      <c r="I43" s="409"/>
    </row>
    <row r="44" spans="1:9" ht="35.25" hidden="1" customHeight="1" x14ac:dyDescent="0.25">
      <c r="A44" s="414"/>
      <c r="B44" s="415"/>
      <c r="C44" s="415"/>
      <c r="D44" s="415"/>
      <c r="E44" s="415"/>
      <c r="F44" s="415"/>
      <c r="G44" s="415"/>
      <c r="H44" s="415"/>
      <c r="I44" s="415"/>
    </row>
    <row r="45" spans="1:9" ht="35.25" hidden="1" customHeight="1" x14ac:dyDescent="0.25">
      <c r="A45" s="414"/>
      <c r="B45" s="415"/>
      <c r="C45" s="415"/>
      <c r="D45" s="415"/>
      <c r="E45" s="415"/>
      <c r="F45" s="415"/>
      <c r="G45" s="415"/>
      <c r="H45" s="415"/>
      <c r="I45" s="415"/>
    </row>
    <row r="46" spans="1:9" ht="35.25" hidden="1" customHeight="1" x14ac:dyDescent="0.25">
      <c r="A46" s="414"/>
      <c r="B46" s="415"/>
      <c r="C46" s="415"/>
      <c r="D46" s="415"/>
      <c r="E46" s="415"/>
      <c r="F46" s="415"/>
      <c r="G46" s="415"/>
      <c r="H46" s="415"/>
      <c r="I46" s="415"/>
    </row>
    <row r="47" spans="1:9" ht="35.25" hidden="1" customHeight="1" x14ac:dyDescent="0.25">
      <c r="A47" s="414"/>
      <c r="B47" s="415"/>
      <c r="C47" s="415"/>
      <c r="D47" s="415"/>
      <c r="E47" s="415"/>
      <c r="F47" s="415"/>
      <c r="G47" s="415"/>
      <c r="H47" s="415"/>
      <c r="I47" s="415"/>
    </row>
    <row r="48" spans="1:9" ht="39" hidden="1" customHeight="1" x14ac:dyDescent="0.25">
      <c r="A48" s="414"/>
      <c r="B48" s="415"/>
      <c r="C48" s="415"/>
      <c r="D48" s="415"/>
      <c r="E48" s="415"/>
      <c r="F48" s="415"/>
      <c r="G48" s="415"/>
      <c r="H48" s="415"/>
      <c r="I48" s="415"/>
    </row>
    <row r="49" spans="1:9" ht="37.5" hidden="1" customHeight="1" x14ac:dyDescent="0.25">
      <c r="A49" s="416" t="s">
        <v>124</v>
      </c>
      <c r="B49" s="409"/>
      <c r="C49" s="409"/>
      <c r="D49" s="409"/>
      <c r="E49" s="409"/>
      <c r="F49" s="409"/>
      <c r="G49" s="409"/>
      <c r="H49" s="409"/>
      <c r="I49" s="409"/>
    </row>
    <row r="50" spans="1:9" ht="45" hidden="1" customHeight="1" thickBot="1" x14ac:dyDescent="0.3">
      <c r="A50" s="417"/>
      <c r="B50" s="418"/>
      <c r="C50" s="418"/>
      <c r="D50" s="418"/>
      <c r="E50" s="418"/>
      <c r="F50" s="418"/>
      <c r="G50" s="418"/>
      <c r="H50" s="418"/>
      <c r="I50" s="418"/>
    </row>
    <row r="51" spans="1:9" ht="66" hidden="1" customHeight="1" x14ac:dyDescent="0.25">
      <c r="A51" s="419" t="s">
        <v>210</v>
      </c>
      <c r="B51" s="420"/>
      <c r="C51" s="420"/>
      <c r="D51" s="420"/>
      <c r="E51" s="420"/>
      <c r="F51" s="420"/>
      <c r="G51" s="420"/>
      <c r="H51" s="420"/>
      <c r="I51" s="420"/>
    </row>
    <row r="52" spans="1:9" ht="15.75" x14ac:dyDescent="0.25">
      <c r="A52" s="116"/>
      <c r="B52" s="116"/>
      <c r="C52" s="116"/>
      <c r="D52" s="116"/>
      <c r="E52" s="116"/>
      <c r="F52" s="116"/>
      <c r="G52" s="116"/>
      <c r="H52" s="412"/>
      <c r="I52" s="413"/>
    </row>
    <row r="53" spans="1:9" x14ac:dyDescent="0.25">
      <c r="A53" s="116"/>
      <c r="B53" s="116"/>
      <c r="C53" s="116"/>
      <c r="D53" s="116"/>
      <c r="E53" s="116"/>
      <c r="F53" s="116"/>
      <c r="G53" s="116"/>
      <c r="H53" s="421" t="s">
        <v>115</v>
      </c>
      <c r="I53" s="413"/>
    </row>
    <row r="54" spans="1:9" ht="15.75" x14ac:dyDescent="0.25">
      <c r="A54" s="116"/>
      <c r="B54" s="116"/>
      <c r="C54" s="116"/>
      <c r="D54" s="116"/>
      <c r="E54" s="116"/>
      <c r="F54" s="116"/>
      <c r="G54" s="116"/>
      <c r="H54" s="412" t="s">
        <v>115</v>
      </c>
      <c r="I54" s="413"/>
    </row>
    <row r="55" spans="1:9" ht="15.75" x14ac:dyDescent="0.25">
      <c r="A55" s="116"/>
      <c r="B55" s="116"/>
      <c r="C55" s="116"/>
      <c r="D55" s="116"/>
      <c r="E55" s="116"/>
      <c r="F55" s="116"/>
      <c r="G55" s="116"/>
      <c r="H55" s="412" t="s">
        <v>115</v>
      </c>
      <c r="I55" s="413"/>
    </row>
    <row r="56" spans="1:9" ht="15.75" x14ac:dyDescent="0.25">
      <c r="A56" s="116"/>
      <c r="B56" s="116"/>
      <c r="C56" s="116"/>
      <c r="D56" s="116"/>
      <c r="E56" s="116"/>
      <c r="F56" s="116"/>
      <c r="G56" s="116"/>
      <c r="H56" s="412"/>
      <c r="I56" s="413"/>
    </row>
    <row r="57" spans="1:9" ht="15.75" x14ac:dyDescent="0.25">
      <c r="A57" s="116"/>
      <c r="B57" s="116"/>
      <c r="C57" s="116"/>
      <c r="D57" s="116"/>
      <c r="E57" s="116"/>
      <c r="F57" s="116"/>
      <c r="G57" s="116"/>
      <c r="H57" s="412"/>
      <c r="I57" s="413"/>
    </row>
    <row r="58" spans="1:9" ht="15.75" x14ac:dyDescent="0.25">
      <c r="A58" s="144"/>
      <c r="B58" s="144"/>
      <c r="C58" s="144"/>
      <c r="D58" s="144"/>
      <c r="E58" s="144"/>
      <c r="F58" s="144"/>
      <c r="G58" s="144"/>
      <c r="H58" s="412"/>
      <c r="I58" s="413"/>
    </row>
  </sheetData>
  <mergeCells count="78">
    <mergeCell ref="A17:B17"/>
    <mergeCell ref="G33:H33"/>
    <mergeCell ref="G34:H34"/>
    <mergeCell ref="A28:D28"/>
    <mergeCell ref="E28:F28"/>
    <mergeCell ref="E29:F29"/>
    <mergeCell ref="G31:H31"/>
    <mergeCell ref="A19:B19"/>
    <mergeCell ref="A18:I18"/>
    <mergeCell ref="A20:I20"/>
    <mergeCell ref="A21:B21"/>
    <mergeCell ref="A32:D32"/>
    <mergeCell ref="G32:H32"/>
    <mergeCell ref="A26:D26"/>
    <mergeCell ref="E26:F26"/>
    <mergeCell ref="A27:D27"/>
    <mergeCell ref="A35:I35"/>
    <mergeCell ref="G26:H26"/>
    <mergeCell ref="G27:H27"/>
    <mergeCell ref="G28:H28"/>
    <mergeCell ref="G29:H29"/>
    <mergeCell ref="G30:H30"/>
    <mergeCell ref="E34:F34"/>
    <mergeCell ref="A34:D34"/>
    <mergeCell ref="A29:D29"/>
    <mergeCell ref="E32:F32"/>
    <mergeCell ref="A33:D33"/>
    <mergeCell ref="E33:F33"/>
    <mergeCell ref="A30:D30"/>
    <mergeCell ref="E30:F30"/>
    <mergeCell ref="A31:D31"/>
    <mergeCell ref="E31:F31"/>
    <mergeCell ref="A47:I47"/>
    <mergeCell ref="A36:I36"/>
    <mergeCell ref="A37:I37"/>
    <mergeCell ref="A38:I38"/>
    <mergeCell ref="A39:I39"/>
    <mergeCell ref="A40:I40"/>
    <mergeCell ref="A42:I42"/>
    <mergeCell ref="A43:I43"/>
    <mergeCell ref="A44:I44"/>
    <mergeCell ref="A45:I45"/>
    <mergeCell ref="A46:I46"/>
    <mergeCell ref="A41:I41"/>
    <mergeCell ref="H56:I56"/>
    <mergeCell ref="H57:I57"/>
    <mergeCell ref="H58:I58"/>
    <mergeCell ref="A48:I48"/>
    <mergeCell ref="A49:I49"/>
    <mergeCell ref="A50:I50"/>
    <mergeCell ref="A51:I51"/>
    <mergeCell ref="H52:I52"/>
    <mergeCell ref="H53:I53"/>
    <mergeCell ref="H54:I54"/>
    <mergeCell ref="H55:I55"/>
    <mergeCell ref="E27:F27"/>
    <mergeCell ref="A22:I22"/>
    <mergeCell ref="A23:I23"/>
    <mergeCell ref="A24:I24"/>
    <mergeCell ref="A25:D25"/>
    <mergeCell ref="E25:F25"/>
    <mergeCell ref="G25:H25"/>
    <mergeCell ref="A16:I16"/>
    <mergeCell ref="A2:C4"/>
    <mergeCell ref="D12:I12"/>
    <mergeCell ref="A13:C13"/>
    <mergeCell ref="A14:C14"/>
    <mergeCell ref="D14:I14"/>
    <mergeCell ref="A5:I5"/>
    <mergeCell ref="A6:I6"/>
    <mergeCell ref="A15:I15"/>
    <mergeCell ref="A7:I7"/>
    <mergeCell ref="D13:I13"/>
    <mergeCell ref="D11:I11"/>
    <mergeCell ref="C8:C10"/>
    <mergeCell ref="A8:B12"/>
    <mergeCell ref="D8:I10"/>
    <mergeCell ref="D2:G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00"/>
  <sheetViews>
    <sheetView topLeftCell="A17" zoomScale="82" zoomScaleNormal="82" workbookViewId="0">
      <pane ySplit="2550" topLeftCell="A19" activePane="bottomLeft"/>
      <selection activeCell="C17" sqref="C17:G17"/>
      <selection pane="bottomLeft" activeCell="C36" sqref="C36:G36"/>
    </sheetView>
  </sheetViews>
  <sheetFormatPr baseColWidth="10" defaultRowHeight="15" x14ac:dyDescent="0.25"/>
  <cols>
    <col min="1" max="1" width="26" customWidth="1"/>
    <col min="2" max="2" width="19.5703125" customWidth="1"/>
    <col min="3" max="4" width="38" customWidth="1"/>
    <col min="5" max="5" width="30" customWidth="1"/>
    <col min="6" max="6" width="57.28515625" customWidth="1"/>
    <col min="7" max="7" width="95" customWidth="1"/>
  </cols>
  <sheetData>
    <row r="1" spans="1:7" ht="19.5" customHeight="1" x14ac:dyDescent="0.25">
      <c r="A1" s="482"/>
      <c r="B1" s="483" t="s">
        <v>233</v>
      </c>
      <c r="C1" s="483"/>
      <c r="D1" s="483"/>
      <c r="E1" s="483"/>
      <c r="F1" s="131" t="s">
        <v>125</v>
      </c>
      <c r="G1" s="130" t="s">
        <v>126</v>
      </c>
    </row>
    <row r="2" spans="1:7" ht="19.5" customHeight="1" x14ac:dyDescent="0.25">
      <c r="A2" s="482"/>
      <c r="B2" s="483"/>
      <c r="C2" s="483"/>
      <c r="D2" s="483"/>
      <c r="E2" s="483"/>
      <c r="F2" s="131" t="s">
        <v>127</v>
      </c>
      <c r="G2" s="131">
        <v>8</v>
      </c>
    </row>
    <row r="3" spans="1:7" ht="28.5" customHeight="1" x14ac:dyDescent="0.25">
      <c r="A3" s="482"/>
      <c r="B3" s="483"/>
      <c r="C3" s="483"/>
      <c r="D3" s="483"/>
      <c r="E3" s="483"/>
      <c r="F3" s="147" t="s">
        <v>128</v>
      </c>
      <c r="G3" s="132">
        <v>43511</v>
      </c>
    </row>
    <row r="4" spans="1:7" ht="18" customHeight="1" x14ac:dyDescent="0.25">
      <c r="A4" s="129"/>
      <c r="B4" s="129"/>
      <c r="C4" s="129"/>
      <c r="D4" s="129"/>
      <c r="E4" s="129"/>
      <c r="F4" s="129"/>
      <c r="G4" s="129"/>
    </row>
    <row r="5" spans="1:7" ht="15.75" customHeight="1" x14ac:dyDescent="0.25">
      <c r="A5" s="129"/>
      <c r="B5" s="129"/>
      <c r="C5" s="129"/>
      <c r="D5" s="129"/>
      <c r="E5" s="129"/>
      <c r="F5" s="129"/>
      <c r="G5" s="129"/>
    </row>
    <row r="6" spans="1:7" ht="29.25" customHeight="1" x14ac:dyDescent="0.25">
      <c r="A6" s="463" t="s">
        <v>141</v>
      </c>
      <c r="B6" s="463"/>
      <c r="C6" s="463" t="s">
        <v>142</v>
      </c>
      <c r="D6" s="463"/>
      <c r="E6" s="463"/>
      <c r="F6" s="146" t="s">
        <v>146</v>
      </c>
      <c r="G6" s="146" t="s">
        <v>147</v>
      </c>
    </row>
    <row r="7" spans="1:7" ht="19.5" customHeight="1" x14ac:dyDescent="0.25">
      <c r="A7" s="448" t="s">
        <v>199</v>
      </c>
      <c r="B7" s="449"/>
      <c r="C7" s="449"/>
      <c r="D7" s="449"/>
      <c r="E7" s="449"/>
      <c r="F7" s="449"/>
      <c r="G7" s="449"/>
    </row>
    <row r="8" spans="1:7" ht="25.5" customHeight="1" x14ac:dyDescent="0.25">
      <c r="A8" s="454" t="s">
        <v>235</v>
      </c>
      <c r="B8" s="454"/>
      <c r="C8" s="484" t="s">
        <v>236</v>
      </c>
      <c r="D8" s="485"/>
      <c r="E8" s="485"/>
      <c r="F8" s="485"/>
      <c r="G8" s="486"/>
    </row>
    <row r="9" spans="1:7" ht="66.75" customHeight="1" x14ac:dyDescent="0.25">
      <c r="A9" s="447" t="s">
        <v>198</v>
      </c>
      <c r="B9" s="447"/>
      <c r="C9" s="447" t="s">
        <v>237</v>
      </c>
      <c r="D9" s="447"/>
      <c r="E9" s="447"/>
      <c r="F9" s="447"/>
      <c r="G9" s="148" t="s">
        <v>238</v>
      </c>
    </row>
    <row r="10" spans="1:7" ht="69.75" customHeight="1" x14ac:dyDescent="0.25">
      <c r="A10" s="447" t="s">
        <v>145</v>
      </c>
      <c r="B10" s="447"/>
      <c r="C10" s="447" t="s">
        <v>237</v>
      </c>
      <c r="D10" s="447"/>
      <c r="E10" s="447"/>
      <c r="F10" s="447"/>
      <c r="G10" s="148" t="s">
        <v>239</v>
      </c>
    </row>
    <row r="11" spans="1:7" ht="30" customHeight="1" x14ac:dyDescent="0.25">
      <c r="A11" s="448" t="s">
        <v>148</v>
      </c>
      <c r="B11" s="449"/>
      <c r="C11" s="449"/>
      <c r="D11" s="449"/>
      <c r="E11" s="449"/>
      <c r="F11" s="449"/>
      <c r="G11" s="449"/>
    </row>
    <row r="12" spans="1:7" ht="30" customHeight="1" x14ac:dyDescent="0.25">
      <c r="A12" s="448" t="s">
        <v>541</v>
      </c>
      <c r="B12" s="449"/>
      <c r="C12" s="449"/>
      <c r="D12" s="449"/>
      <c r="E12" s="449"/>
      <c r="F12" s="449"/>
      <c r="G12" s="250"/>
    </row>
    <row r="13" spans="1:7" ht="66" customHeight="1" x14ac:dyDescent="0.25">
      <c r="A13" s="450" t="s">
        <v>240</v>
      </c>
      <c r="B13" s="450"/>
      <c r="C13" s="451" t="s">
        <v>241</v>
      </c>
      <c r="D13" s="452"/>
      <c r="E13" s="452"/>
      <c r="F13" s="453"/>
      <c r="G13" s="148" t="s">
        <v>242</v>
      </c>
    </row>
    <row r="14" spans="1:7" ht="40.5" customHeight="1" x14ac:dyDescent="0.25">
      <c r="A14" s="450" t="s">
        <v>151</v>
      </c>
      <c r="B14" s="450"/>
      <c r="C14" s="451" t="s">
        <v>243</v>
      </c>
      <c r="D14" s="452"/>
      <c r="E14" s="452"/>
      <c r="F14" s="452"/>
      <c r="G14" s="453"/>
    </row>
    <row r="15" spans="1:7" ht="156" customHeight="1" x14ac:dyDescent="0.25">
      <c r="A15" s="450" t="s">
        <v>244</v>
      </c>
      <c r="B15" s="450"/>
      <c r="C15" s="447" t="s">
        <v>540</v>
      </c>
      <c r="D15" s="447"/>
      <c r="E15" s="454"/>
      <c r="F15" s="148" t="s">
        <v>245</v>
      </c>
      <c r="G15" s="148" t="s">
        <v>246</v>
      </c>
    </row>
    <row r="16" spans="1:7" ht="62.25" customHeight="1" x14ac:dyDescent="0.25">
      <c r="A16" s="450" t="s">
        <v>153</v>
      </c>
      <c r="B16" s="450"/>
      <c r="C16" s="457" t="s">
        <v>247</v>
      </c>
      <c r="D16" s="458"/>
      <c r="E16" s="458"/>
      <c r="F16" s="458"/>
      <c r="G16" s="459"/>
    </row>
    <row r="17" spans="1:7" ht="201" customHeight="1" x14ac:dyDescent="0.25">
      <c r="A17" s="450" t="s">
        <v>248</v>
      </c>
      <c r="B17" s="450"/>
      <c r="C17" s="460" t="s">
        <v>249</v>
      </c>
      <c r="D17" s="461"/>
      <c r="E17" s="461"/>
      <c r="F17" s="461"/>
      <c r="G17" s="462"/>
    </row>
    <row r="18" spans="1:7" ht="30.75" customHeight="1" x14ac:dyDescent="0.25">
      <c r="A18" s="463" t="s">
        <v>250</v>
      </c>
      <c r="B18" s="463"/>
      <c r="C18" s="463"/>
      <c r="D18" s="463"/>
      <c r="E18" s="463"/>
      <c r="F18" s="463"/>
      <c r="G18" s="463"/>
    </row>
    <row r="19" spans="1:7" ht="310.5" customHeight="1" x14ac:dyDescent="0.25">
      <c r="A19" s="450" t="s">
        <v>156</v>
      </c>
      <c r="B19" s="450"/>
      <c r="C19" s="464" t="s">
        <v>517</v>
      </c>
      <c r="D19" s="465"/>
      <c r="E19" s="466"/>
      <c r="F19" s="466"/>
      <c r="G19" s="467"/>
    </row>
    <row r="20" spans="1:7" ht="274.5" customHeight="1" x14ac:dyDescent="0.25">
      <c r="A20" s="468" t="s">
        <v>251</v>
      </c>
      <c r="B20" s="469"/>
      <c r="C20" s="472"/>
      <c r="D20" s="473"/>
      <c r="E20" s="474"/>
      <c r="F20" s="478" t="s">
        <v>542</v>
      </c>
      <c r="G20" s="455" t="s">
        <v>252</v>
      </c>
    </row>
    <row r="21" spans="1:7" ht="409.5" customHeight="1" x14ac:dyDescent="0.25">
      <c r="A21" s="470"/>
      <c r="B21" s="471"/>
      <c r="C21" s="475"/>
      <c r="D21" s="476"/>
      <c r="E21" s="477"/>
      <c r="F21" s="479"/>
      <c r="G21" s="456"/>
    </row>
    <row r="22" spans="1:7" ht="46.5" customHeight="1" x14ac:dyDescent="0.25">
      <c r="A22" s="450" t="s">
        <v>158</v>
      </c>
      <c r="B22" s="450"/>
      <c r="C22" s="451" t="s">
        <v>253</v>
      </c>
      <c r="D22" s="452"/>
      <c r="E22" s="452"/>
      <c r="F22" s="452"/>
      <c r="G22" s="453"/>
    </row>
    <row r="23" spans="1:7" ht="46.5" customHeight="1" x14ac:dyDescent="0.25">
      <c r="A23" s="450" t="s">
        <v>159</v>
      </c>
      <c r="B23" s="454"/>
      <c r="C23" s="451" t="s">
        <v>253</v>
      </c>
      <c r="D23" s="452"/>
      <c r="E23" s="452"/>
      <c r="F23" s="452"/>
      <c r="G23" s="453"/>
    </row>
    <row r="24" spans="1:7" ht="75" customHeight="1" x14ac:dyDescent="0.25">
      <c r="A24" s="480" t="s">
        <v>254</v>
      </c>
      <c r="B24" s="481"/>
      <c r="C24" s="457" t="s">
        <v>255</v>
      </c>
      <c r="D24" s="452"/>
      <c r="E24" s="452"/>
      <c r="F24" s="452"/>
      <c r="G24" s="453"/>
    </row>
    <row r="25" spans="1:7" ht="78" customHeight="1" x14ac:dyDescent="0.25">
      <c r="A25" s="480" t="s">
        <v>256</v>
      </c>
      <c r="B25" s="481"/>
      <c r="C25" s="457" t="s">
        <v>257</v>
      </c>
      <c r="D25" s="458"/>
      <c r="E25" s="458"/>
      <c r="F25" s="458"/>
      <c r="G25" s="459"/>
    </row>
    <row r="26" spans="1:7" ht="67.5" customHeight="1" x14ac:dyDescent="0.25">
      <c r="A26" s="480" t="s">
        <v>258</v>
      </c>
      <c r="B26" s="481"/>
      <c r="C26" s="457" t="s">
        <v>536</v>
      </c>
      <c r="D26" s="452"/>
      <c r="E26" s="452"/>
      <c r="F26" s="452"/>
      <c r="G26" s="453"/>
    </row>
    <row r="27" spans="1:7" ht="67.5" customHeight="1" x14ac:dyDescent="0.25">
      <c r="A27" s="480" t="s">
        <v>518</v>
      </c>
      <c r="B27" s="487"/>
      <c r="C27" s="457" t="s">
        <v>537</v>
      </c>
      <c r="D27" s="458"/>
      <c r="E27" s="458"/>
      <c r="F27" s="458"/>
      <c r="G27" s="459"/>
    </row>
    <row r="28" spans="1:7" ht="67.5" customHeight="1" x14ac:dyDescent="0.25">
      <c r="A28" s="480" t="s">
        <v>519</v>
      </c>
      <c r="B28" s="487"/>
      <c r="C28" s="457" t="s">
        <v>537</v>
      </c>
      <c r="D28" s="458"/>
      <c r="E28" s="458"/>
      <c r="F28" s="458"/>
      <c r="G28" s="459"/>
    </row>
    <row r="29" spans="1:7" ht="67.5" customHeight="1" x14ac:dyDescent="0.25">
      <c r="A29" s="480" t="s">
        <v>520</v>
      </c>
      <c r="B29" s="487"/>
      <c r="C29" s="457" t="s">
        <v>537</v>
      </c>
      <c r="D29" s="458"/>
      <c r="E29" s="458"/>
      <c r="F29" s="458"/>
      <c r="G29" s="459"/>
    </row>
    <row r="30" spans="1:7" ht="46.5" customHeight="1" x14ac:dyDescent="0.25">
      <c r="A30" s="488" t="s">
        <v>259</v>
      </c>
      <c r="B30" s="481"/>
      <c r="C30" s="451" t="s">
        <v>307</v>
      </c>
      <c r="D30" s="452"/>
      <c r="E30" s="452"/>
      <c r="F30" s="452"/>
      <c r="G30" s="453"/>
    </row>
    <row r="31" spans="1:7" ht="56.25" customHeight="1" x14ac:dyDescent="0.25">
      <c r="A31" s="488" t="s">
        <v>171</v>
      </c>
      <c r="B31" s="481"/>
      <c r="C31" s="457" t="s">
        <v>309</v>
      </c>
      <c r="D31" s="458"/>
      <c r="E31" s="458"/>
      <c r="F31" s="458"/>
      <c r="G31" s="459"/>
    </row>
    <row r="32" spans="1:7" ht="46.5" customHeight="1" x14ac:dyDescent="0.25">
      <c r="A32" s="488" t="s">
        <v>521</v>
      </c>
      <c r="B32" s="481"/>
      <c r="C32" s="457" t="s">
        <v>539</v>
      </c>
      <c r="D32" s="458"/>
      <c r="E32" s="458"/>
      <c r="F32" s="458"/>
      <c r="G32" s="459"/>
    </row>
    <row r="33" spans="1:7" ht="46.5" customHeight="1" x14ac:dyDescent="0.25">
      <c r="A33" s="488" t="s">
        <v>522</v>
      </c>
      <c r="B33" s="481"/>
      <c r="C33" s="457" t="s">
        <v>538</v>
      </c>
      <c r="D33" s="458"/>
      <c r="E33" s="458"/>
      <c r="F33" s="458"/>
      <c r="G33" s="459"/>
    </row>
    <row r="34" spans="1:7" ht="65.25" customHeight="1" x14ac:dyDescent="0.25">
      <c r="A34" s="488" t="s">
        <v>308</v>
      </c>
      <c r="B34" s="481"/>
      <c r="C34" s="457" t="s">
        <v>324</v>
      </c>
      <c r="D34" s="458"/>
      <c r="E34" s="458"/>
      <c r="F34" s="458"/>
      <c r="G34" s="459"/>
    </row>
    <row r="35" spans="1:7" ht="46.5" customHeight="1" x14ac:dyDescent="0.25">
      <c r="A35" s="488" t="s">
        <v>523</v>
      </c>
      <c r="B35" s="481"/>
      <c r="C35" s="457" t="s">
        <v>311</v>
      </c>
      <c r="D35" s="458"/>
      <c r="E35" s="458"/>
      <c r="F35" s="458"/>
      <c r="G35" s="459"/>
    </row>
    <row r="36" spans="1:7" ht="46.5" customHeight="1" x14ac:dyDescent="0.25">
      <c r="A36" s="488" t="s">
        <v>178</v>
      </c>
      <c r="B36" s="481"/>
      <c r="C36" s="457" t="s">
        <v>313</v>
      </c>
      <c r="D36" s="458"/>
      <c r="E36" s="458"/>
      <c r="F36" s="458"/>
      <c r="G36" s="459"/>
    </row>
    <row r="37" spans="1:7" ht="46.5" customHeight="1" x14ac:dyDescent="0.25">
      <c r="A37" s="489" t="s">
        <v>179</v>
      </c>
      <c r="B37" s="489"/>
      <c r="C37" s="490" t="s">
        <v>314</v>
      </c>
      <c r="D37" s="490"/>
      <c r="E37" s="490"/>
      <c r="F37" s="490"/>
      <c r="G37" s="490"/>
    </row>
    <row r="38" spans="1:7" ht="46.5" customHeight="1" x14ac:dyDescent="0.25">
      <c r="A38" s="489" t="s">
        <v>315</v>
      </c>
      <c r="B38" s="489"/>
      <c r="C38" s="490" t="s">
        <v>318</v>
      </c>
      <c r="D38" s="490"/>
      <c r="E38" s="490"/>
      <c r="F38" s="490"/>
      <c r="G38" s="490"/>
    </row>
    <row r="39" spans="1:7" ht="46.5" customHeight="1" x14ac:dyDescent="0.25">
      <c r="A39" s="488" t="s">
        <v>181</v>
      </c>
      <c r="B39" s="481"/>
      <c r="C39" s="490" t="s">
        <v>316</v>
      </c>
      <c r="D39" s="490"/>
      <c r="E39" s="490"/>
      <c r="F39" s="490"/>
      <c r="G39" s="490"/>
    </row>
    <row r="40" spans="1:7" ht="46.5" customHeight="1" x14ac:dyDescent="0.25">
      <c r="A40" s="491" t="s">
        <v>317</v>
      </c>
      <c r="B40" s="481"/>
      <c r="C40" s="451" t="s">
        <v>320</v>
      </c>
      <c r="D40" s="452"/>
      <c r="E40" s="452"/>
      <c r="F40" s="452"/>
      <c r="G40" s="453"/>
    </row>
    <row r="41" spans="1:7" ht="46.5" customHeight="1" x14ac:dyDescent="0.25">
      <c r="A41" s="492" t="s">
        <v>182</v>
      </c>
      <c r="B41" s="493"/>
      <c r="C41" s="451" t="s">
        <v>312</v>
      </c>
      <c r="D41" s="452"/>
      <c r="E41" s="452"/>
      <c r="F41" s="452"/>
      <c r="G41" s="453"/>
    </row>
    <row r="42" spans="1:7" ht="46.5" customHeight="1" x14ac:dyDescent="0.25">
      <c r="A42" s="494" t="s">
        <v>186</v>
      </c>
      <c r="B42" s="487"/>
      <c r="C42" s="451" t="s">
        <v>319</v>
      </c>
      <c r="D42" s="452"/>
      <c r="E42" s="452"/>
      <c r="F42" s="452"/>
      <c r="G42" s="453"/>
    </row>
    <row r="43" spans="1:7" ht="39.75" customHeight="1" x14ac:dyDescent="0.25">
      <c r="A43" s="491" t="s">
        <v>190</v>
      </c>
      <c r="B43" s="481"/>
      <c r="C43" s="490" t="s">
        <v>321</v>
      </c>
      <c r="D43" s="490"/>
      <c r="E43" s="490"/>
      <c r="F43" s="490"/>
      <c r="G43" s="490"/>
    </row>
    <row r="44" spans="1:7" hidden="1" x14ac:dyDescent="0.25">
      <c r="A44" s="488"/>
      <c r="B44" s="481"/>
    </row>
    <row r="45" spans="1:7" hidden="1" x14ac:dyDescent="0.25">
      <c r="A45" s="488"/>
      <c r="B45" s="481"/>
    </row>
    <row r="46" spans="1:7" hidden="1" x14ac:dyDescent="0.25">
      <c r="A46" s="488"/>
      <c r="B46" s="481"/>
    </row>
    <row r="47" spans="1:7" ht="15.75" hidden="1" thickBot="1" x14ac:dyDescent="0.3">
      <c r="A47" s="488"/>
      <c r="B47" s="481"/>
    </row>
    <row r="48" spans="1:7" ht="15.75" hidden="1" thickBot="1" x14ac:dyDescent="0.3">
      <c r="A48" s="488" t="s">
        <v>179</v>
      </c>
      <c r="B48" s="481"/>
      <c r="C48" s="106" t="s">
        <v>46</v>
      </c>
      <c r="D48" s="106"/>
      <c r="E48" s="105" t="s">
        <v>45</v>
      </c>
      <c r="F48" s="109"/>
    </row>
    <row r="49" spans="1:6" ht="60.75" hidden="1" thickBot="1" x14ac:dyDescent="0.3">
      <c r="A49" s="488" t="s">
        <v>179</v>
      </c>
      <c r="B49" s="481"/>
      <c r="C49" s="107" t="s">
        <v>47</v>
      </c>
      <c r="D49" s="107"/>
      <c r="E49" s="111" t="s">
        <v>57</v>
      </c>
      <c r="F49" s="110"/>
    </row>
    <row r="50" spans="1:6" ht="60.75" hidden="1" thickBot="1" x14ac:dyDescent="0.3">
      <c r="A50" s="488" t="s">
        <v>179</v>
      </c>
      <c r="B50" s="481"/>
      <c r="C50" s="107" t="s">
        <v>48</v>
      </c>
      <c r="D50" s="107"/>
      <c r="E50" s="111" t="s">
        <v>58</v>
      </c>
      <c r="F50" s="110"/>
    </row>
    <row r="51" spans="1:6" ht="52.5" hidden="1" customHeight="1" thickBot="1" x14ac:dyDescent="0.3">
      <c r="A51" s="488" t="s">
        <v>179</v>
      </c>
      <c r="B51" s="481"/>
      <c r="C51" s="107" t="s">
        <v>49</v>
      </c>
      <c r="D51" s="107"/>
      <c r="E51" s="111" t="s">
        <v>59</v>
      </c>
      <c r="F51" s="110"/>
    </row>
    <row r="52" spans="1:6" ht="52.5" hidden="1" customHeight="1" thickBot="1" x14ac:dyDescent="0.3">
      <c r="A52" s="488" t="s">
        <v>179</v>
      </c>
      <c r="B52" s="481"/>
      <c r="C52" s="107" t="s">
        <v>50</v>
      </c>
      <c r="D52" s="107"/>
      <c r="E52" s="111" t="s">
        <v>60</v>
      </c>
      <c r="F52" s="110"/>
    </row>
    <row r="53" spans="1:6" ht="61.5" hidden="1" customHeight="1" thickBot="1" x14ac:dyDescent="0.3">
      <c r="A53" s="488" t="s">
        <v>179</v>
      </c>
      <c r="B53" s="481"/>
      <c r="C53" s="107" t="s">
        <v>51</v>
      </c>
      <c r="D53" s="107"/>
      <c r="E53" s="111" t="s">
        <v>61</v>
      </c>
      <c r="F53" s="110"/>
    </row>
    <row r="54" spans="1:6" ht="45.75" hidden="1" customHeight="1" x14ac:dyDescent="0.25">
      <c r="A54" s="488" t="s">
        <v>179</v>
      </c>
      <c r="B54" s="481"/>
    </row>
    <row r="55" spans="1:6" hidden="1" x14ac:dyDescent="0.25">
      <c r="A55" s="488" t="s">
        <v>179</v>
      </c>
      <c r="B55" s="481"/>
    </row>
    <row r="56" spans="1:6" ht="15.75" hidden="1" thickBot="1" x14ac:dyDescent="0.3">
      <c r="A56" s="488" t="s">
        <v>179</v>
      </c>
      <c r="B56" s="481"/>
    </row>
    <row r="57" spans="1:6" ht="15.75" hidden="1" thickBot="1" x14ac:dyDescent="0.3">
      <c r="A57" s="488" t="s">
        <v>179</v>
      </c>
      <c r="B57" s="481"/>
      <c r="C57" s="106" t="s">
        <v>46</v>
      </c>
      <c r="D57" s="106"/>
      <c r="E57" s="106" t="s">
        <v>45</v>
      </c>
    </row>
    <row r="58" spans="1:6" ht="60.75" hidden="1" thickBot="1" x14ac:dyDescent="0.3">
      <c r="A58" s="488" t="s">
        <v>179</v>
      </c>
      <c r="B58" s="481"/>
      <c r="C58" s="107" t="s">
        <v>62</v>
      </c>
      <c r="D58" s="107"/>
      <c r="E58" s="108" t="s">
        <v>52</v>
      </c>
    </row>
    <row r="59" spans="1:6" ht="60.75" hidden="1" thickBot="1" x14ac:dyDescent="0.3">
      <c r="A59" s="488" t="s">
        <v>179</v>
      </c>
      <c r="B59" s="481"/>
      <c r="C59" s="107" t="s">
        <v>63</v>
      </c>
      <c r="D59" s="107"/>
      <c r="E59" s="108" t="s">
        <v>53</v>
      </c>
    </row>
    <row r="60" spans="1:6" ht="60.75" hidden="1" thickBot="1" x14ac:dyDescent="0.3">
      <c r="A60" s="488" t="s">
        <v>179</v>
      </c>
      <c r="B60" s="481"/>
      <c r="C60" s="107" t="s">
        <v>64</v>
      </c>
      <c r="D60" s="107"/>
      <c r="E60" s="108" t="s">
        <v>54</v>
      </c>
    </row>
    <row r="61" spans="1:6" ht="60.75" hidden="1" thickBot="1" x14ac:dyDescent="0.3">
      <c r="A61" s="488" t="s">
        <v>179</v>
      </c>
      <c r="B61" s="481"/>
      <c r="C61" s="107" t="s">
        <v>65</v>
      </c>
      <c r="D61" s="107"/>
      <c r="E61" s="108" t="s">
        <v>55</v>
      </c>
    </row>
    <row r="62" spans="1:6" ht="60.75" hidden="1" thickBot="1" x14ac:dyDescent="0.3">
      <c r="A62" s="488" t="s">
        <v>179</v>
      </c>
      <c r="B62" s="481"/>
      <c r="C62" s="107" t="s">
        <v>66</v>
      </c>
      <c r="D62" s="107"/>
      <c r="E62" s="108" t="s">
        <v>56</v>
      </c>
    </row>
    <row r="63" spans="1:6" hidden="1" x14ac:dyDescent="0.25">
      <c r="A63" s="488" t="s">
        <v>179</v>
      </c>
      <c r="B63" s="481"/>
    </row>
    <row r="64" spans="1:6" hidden="1" x14ac:dyDescent="0.25">
      <c r="A64" s="488" t="s">
        <v>179</v>
      </c>
      <c r="B64" s="481"/>
    </row>
    <row r="65" spans="1:5" hidden="1" x14ac:dyDescent="0.25">
      <c r="A65" s="488" t="s">
        <v>179</v>
      </c>
      <c r="B65" s="481"/>
    </row>
    <row r="66" spans="1:5" hidden="1" x14ac:dyDescent="0.25">
      <c r="A66" s="488" t="s">
        <v>179</v>
      </c>
      <c r="B66" s="481"/>
    </row>
    <row r="67" spans="1:5" ht="30" hidden="1" x14ac:dyDescent="0.25">
      <c r="A67" s="488" t="s">
        <v>179</v>
      </c>
      <c r="B67" s="481"/>
      <c r="C67" s="113" t="s">
        <v>67</v>
      </c>
      <c r="D67" s="113"/>
      <c r="E67" s="114" t="s">
        <v>90</v>
      </c>
    </row>
    <row r="68" spans="1:5" ht="30" hidden="1" x14ac:dyDescent="0.25">
      <c r="A68" s="488" t="s">
        <v>179</v>
      </c>
      <c r="B68" s="481"/>
      <c r="C68" s="145">
        <v>1</v>
      </c>
      <c r="D68" s="145"/>
      <c r="E68" s="112" t="s">
        <v>68</v>
      </c>
    </row>
    <row r="69" spans="1:5" ht="45" hidden="1" x14ac:dyDescent="0.25">
      <c r="A69" s="488" t="s">
        <v>179</v>
      </c>
      <c r="B69" s="481"/>
      <c r="C69" s="145">
        <v>2</v>
      </c>
      <c r="D69" s="145"/>
      <c r="E69" s="112" t="s">
        <v>69</v>
      </c>
    </row>
    <row r="70" spans="1:5" ht="30" hidden="1" x14ac:dyDescent="0.25">
      <c r="A70" s="488" t="s">
        <v>179</v>
      </c>
      <c r="B70" s="481"/>
      <c r="C70" s="145">
        <v>3</v>
      </c>
      <c r="D70" s="145"/>
      <c r="E70" s="112" t="s">
        <v>70</v>
      </c>
    </row>
    <row r="71" spans="1:5" ht="45" hidden="1" x14ac:dyDescent="0.25">
      <c r="A71" s="488" t="s">
        <v>179</v>
      </c>
      <c r="B71" s="481"/>
      <c r="C71" s="145">
        <v>4</v>
      </c>
      <c r="D71" s="145"/>
      <c r="E71" s="112" t="s">
        <v>71</v>
      </c>
    </row>
    <row r="72" spans="1:5" ht="45" hidden="1" x14ac:dyDescent="0.25">
      <c r="A72" s="488" t="s">
        <v>179</v>
      </c>
      <c r="B72" s="481"/>
      <c r="C72" s="145">
        <v>5</v>
      </c>
      <c r="D72" s="145"/>
      <c r="E72" s="112" t="s">
        <v>72</v>
      </c>
    </row>
    <row r="73" spans="1:5" ht="30" hidden="1" x14ac:dyDescent="0.25">
      <c r="A73" s="488" t="s">
        <v>179</v>
      </c>
      <c r="B73" s="481"/>
      <c r="C73" s="145">
        <v>6</v>
      </c>
      <c r="D73" s="145"/>
      <c r="E73" s="112" t="s">
        <v>73</v>
      </c>
    </row>
    <row r="74" spans="1:5" ht="45" hidden="1" x14ac:dyDescent="0.25">
      <c r="A74" s="488" t="s">
        <v>179</v>
      </c>
      <c r="B74" s="481"/>
      <c r="C74" s="145">
        <v>7</v>
      </c>
      <c r="D74" s="145"/>
      <c r="E74" s="112" t="s">
        <v>74</v>
      </c>
    </row>
    <row r="75" spans="1:5" ht="90" hidden="1" x14ac:dyDescent="0.25">
      <c r="A75" s="488" t="s">
        <v>179</v>
      </c>
      <c r="B75" s="481"/>
      <c r="C75" s="145">
        <v>8</v>
      </c>
      <c r="D75" s="145"/>
      <c r="E75" s="112" t="s">
        <v>75</v>
      </c>
    </row>
    <row r="76" spans="1:5" ht="30" hidden="1" x14ac:dyDescent="0.25">
      <c r="A76" s="488" t="s">
        <v>179</v>
      </c>
      <c r="B76" s="481"/>
      <c r="C76" s="145">
        <v>9</v>
      </c>
      <c r="D76" s="145"/>
      <c r="E76" s="112" t="s">
        <v>76</v>
      </c>
    </row>
    <row r="77" spans="1:5" ht="45" hidden="1" x14ac:dyDescent="0.25">
      <c r="A77" s="488" t="s">
        <v>179</v>
      </c>
      <c r="B77" s="481"/>
      <c r="C77" s="145">
        <v>10</v>
      </c>
      <c r="D77" s="145"/>
      <c r="E77" s="112" t="s">
        <v>77</v>
      </c>
    </row>
    <row r="78" spans="1:5" ht="30" hidden="1" x14ac:dyDescent="0.25">
      <c r="A78" s="488" t="s">
        <v>179</v>
      </c>
      <c r="B78" s="481"/>
      <c r="C78" s="145">
        <v>11</v>
      </c>
      <c r="D78" s="145"/>
      <c r="E78" s="112" t="s">
        <v>78</v>
      </c>
    </row>
    <row r="79" spans="1:5" ht="30" hidden="1" x14ac:dyDescent="0.25">
      <c r="A79" s="488" t="s">
        <v>179</v>
      </c>
      <c r="B79" s="481"/>
      <c r="C79" s="145">
        <v>12</v>
      </c>
      <c r="D79" s="145"/>
      <c r="E79" s="112" t="s">
        <v>79</v>
      </c>
    </row>
    <row r="80" spans="1:5" hidden="1" x14ac:dyDescent="0.25">
      <c r="A80" s="488" t="s">
        <v>179</v>
      </c>
      <c r="B80" s="481"/>
      <c r="C80" s="145">
        <v>13</v>
      </c>
      <c r="D80" s="145"/>
      <c r="E80" s="112" t="s">
        <v>80</v>
      </c>
    </row>
    <row r="81" spans="1:5" hidden="1" x14ac:dyDescent="0.25">
      <c r="A81" s="488" t="s">
        <v>179</v>
      </c>
      <c r="B81" s="481"/>
      <c r="C81" s="145">
        <v>14</v>
      </c>
      <c r="D81" s="145"/>
      <c r="E81" s="112" t="s">
        <v>81</v>
      </c>
    </row>
    <row r="82" spans="1:5" ht="30" hidden="1" x14ac:dyDescent="0.25">
      <c r="A82" s="488" t="s">
        <v>179</v>
      </c>
      <c r="B82" s="481"/>
      <c r="C82" s="145">
        <v>15</v>
      </c>
      <c r="D82" s="145"/>
      <c r="E82" s="112" t="s">
        <v>82</v>
      </c>
    </row>
    <row r="83" spans="1:5" ht="30" hidden="1" x14ac:dyDescent="0.25">
      <c r="A83" s="488" t="s">
        <v>179</v>
      </c>
      <c r="B83" s="481"/>
      <c r="C83" s="145">
        <v>16</v>
      </c>
      <c r="D83" s="145"/>
      <c r="E83" s="112" t="s">
        <v>83</v>
      </c>
    </row>
    <row r="84" spans="1:5" hidden="1" x14ac:dyDescent="0.25">
      <c r="A84" s="488" t="s">
        <v>179</v>
      </c>
      <c r="B84" s="481"/>
      <c r="C84" s="145">
        <v>17</v>
      </c>
      <c r="D84" s="145"/>
      <c r="E84" s="112" t="s">
        <v>84</v>
      </c>
    </row>
    <row r="85" spans="1:5" hidden="1" x14ac:dyDescent="0.25">
      <c r="A85" s="488" t="s">
        <v>179</v>
      </c>
      <c r="B85" s="481"/>
      <c r="C85" s="145">
        <v>18</v>
      </c>
      <c r="D85" s="145"/>
      <c r="E85" s="112" t="s">
        <v>85</v>
      </c>
    </row>
    <row r="86" spans="1:5" hidden="1" x14ac:dyDescent="0.25">
      <c r="A86" s="488" t="s">
        <v>179</v>
      </c>
      <c r="B86" s="481"/>
    </row>
    <row r="87" spans="1:5" hidden="1" x14ac:dyDescent="0.25">
      <c r="A87" s="488" t="s">
        <v>179</v>
      </c>
      <c r="B87" s="481"/>
      <c r="E87" t="s">
        <v>89</v>
      </c>
    </row>
    <row r="88" spans="1:5" ht="45" hidden="1" x14ac:dyDescent="0.25">
      <c r="A88" s="488" t="s">
        <v>179</v>
      </c>
      <c r="B88" s="481"/>
      <c r="E88" s="115" t="s">
        <v>86</v>
      </c>
    </row>
    <row r="89" spans="1:5" ht="45" hidden="1" x14ac:dyDescent="0.25">
      <c r="A89" s="488" t="s">
        <v>179</v>
      </c>
      <c r="B89" s="481"/>
      <c r="E89" s="115" t="s">
        <v>87</v>
      </c>
    </row>
    <row r="90" spans="1:5" ht="44.25" hidden="1" customHeight="1" x14ac:dyDescent="0.25">
      <c r="A90" s="488" t="s">
        <v>179</v>
      </c>
      <c r="B90" s="481"/>
      <c r="E90" s="115" t="s">
        <v>88</v>
      </c>
    </row>
    <row r="100" ht="33.75" customHeight="1" x14ac:dyDescent="0.25"/>
  </sheetData>
  <mergeCells count="121">
    <mergeCell ref="A90:B90"/>
    <mergeCell ref="C39:G39"/>
    <mergeCell ref="A39:B39"/>
    <mergeCell ref="C43:G43"/>
    <mergeCell ref="A43:B43"/>
    <mergeCell ref="A40:B40"/>
    <mergeCell ref="C40:G40"/>
    <mergeCell ref="A41:B41"/>
    <mergeCell ref="A42:B42"/>
    <mergeCell ref="C41:G41"/>
    <mergeCell ref="C42:G42"/>
    <mergeCell ref="A85:B85"/>
    <mergeCell ref="A86:B86"/>
    <mergeCell ref="A87:B87"/>
    <mergeCell ref="A88:B88"/>
    <mergeCell ref="A89:B89"/>
    <mergeCell ref="A80:B80"/>
    <mergeCell ref="A81:B81"/>
    <mergeCell ref="A83:B83"/>
    <mergeCell ref="A84:B84"/>
    <mergeCell ref="A75:B75"/>
    <mergeCell ref="A76:B76"/>
    <mergeCell ref="A77:B77"/>
    <mergeCell ref="A78:B78"/>
    <mergeCell ref="A60:B60"/>
    <mergeCell ref="A61:B61"/>
    <mergeCell ref="A62:B62"/>
    <mergeCell ref="A63:B63"/>
    <mergeCell ref="A64:B64"/>
    <mergeCell ref="A82:B82"/>
    <mergeCell ref="A58:B58"/>
    <mergeCell ref="A59:B59"/>
    <mergeCell ref="A50:B50"/>
    <mergeCell ref="A51:B51"/>
    <mergeCell ref="A52:B52"/>
    <mergeCell ref="A53:B53"/>
    <mergeCell ref="A54:B54"/>
    <mergeCell ref="A65:B65"/>
    <mergeCell ref="A66:B66"/>
    <mergeCell ref="A79:B79"/>
    <mergeCell ref="A70:B70"/>
    <mergeCell ref="A71:B71"/>
    <mergeCell ref="A72:B72"/>
    <mergeCell ref="A73:B73"/>
    <mergeCell ref="A74:B74"/>
    <mergeCell ref="A67:B67"/>
    <mergeCell ref="A68:B68"/>
    <mergeCell ref="A69:B69"/>
    <mergeCell ref="A49:B49"/>
    <mergeCell ref="A37:B37"/>
    <mergeCell ref="C37:G37"/>
    <mergeCell ref="C38:G38"/>
    <mergeCell ref="A38:B38"/>
    <mergeCell ref="A44:B44"/>
    <mergeCell ref="A55:B55"/>
    <mergeCell ref="A56:B56"/>
    <mergeCell ref="A57:B57"/>
    <mergeCell ref="A27:B27"/>
    <mergeCell ref="C27:G27"/>
    <mergeCell ref="C28:G28"/>
    <mergeCell ref="C29:G29"/>
    <mergeCell ref="A28:B28"/>
    <mergeCell ref="A45:B45"/>
    <mergeCell ref="A46:B46"/>
    <mergeCell ref="A47:B47"/>
    <mergeCell ref="A48:B48"/>
    <mergeCell ref="A29:B29"/>
    <mergeCell ref="A32:B32"/>
    <mergeCell ref="C32:G32"/>
    <mergeCell ref="A33:B33"/>
    <mergeCell ref="C33:G33"/>
    <mergeCell ref="C30:G30"/>
    <mergeCell ref="C31:G31"/>
    <mergeCell ref="C34:G34"/>
    <mergeCell ref="C35:G35"/>
    <mergeCell ref="C36:G36"/>
    <mergeCell ref="A30:B30"/>
    <mergeCell ref="A31:B31"/>
    <mergeCell ref="A34:B34"/>
    <mergeCell ref="A35:B35"/>
    <mergeCell ref="A36:B36"/>
    <mergeCell ref="A1:A3"/>
    <mergeCell ref="B1:E3"/>
    <mergeCell ref="A6:B6"/>
    <mergeCell ref="C6:E6"/>
    <mergeCell ref="A7:G7"/>
    <mergeCell ref="A8:B8"/>
    <mergeCell ref="C8:G8"/>
    <mergeCell ref="A9:B9"/>
    <mergeCell ref="C9:F9"/>
    <mergeCell ref="G20:G21"/>
    <mergeCell ref="C22:G22"/>
    <mergeCell ref="A22:B22"/>
    <mergeCell ref="C23:G23"/>
    <mergeCell ref="C24:G24"/>
    <mergeCell ref="C25:G25"/>
    <mergeCell ref="C26:G26"/>
    <mergeCell ref="A16:B16"/>
    <mergeCell ref="C16:G16"/>
    <mergeCell ref="A17:B17"/>
    <mergeCell ref="C17:G17"/>
    <mergeCell ref="A18:G18"/>
    <mergeCell ref="A19:B19"/>
    <mergeCell ref="C19:G19"/>
    <mergeCell ref="A20:B21"/>
    <mergeCell ref="C20:E21"/>
    <mergeCell ref="F20:F21"/>
    <mergeCell ref="A23:B23"/>
    <mergeCell ref="A24:B24"/>
    <mergeCell ref="A25:B25"/>
    <mergeCell ref="A26:B26"/>
    <mergeCell ref="A10:B10"/>
    <mergeCell ref="C10:F10"/>
    <mergeCell ref="A11:G11"/>
    <mergeCell ref="A13:B13"/>
    <mergeCell ref="C13:F13"/>
    <mergeCell ref="A14:B14"/>
    <mergeCell ref="C14:G14"/>
    <mergeCell ref="A15:B15"/>
    <mergeCell ref="C15:E15"/>
    <mergeCell ref="A12:F1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Mapa">
    <tabColor rgb="FF002060"/>
  </sheetPr>
  <dimension ref="A1:AZ716"/>
  <sheetViews>
    <sheetView tabSelected="1" topLeftCell="AQ1" zoomScale="90" zoomScaleNormal="90" workbookViewId="0">
      <pane ySplit="7" topLeftCell="A8" activePane="bottomLeft" state="frozen"/>
      <selection activeCell="D1" sqref="D1"/>
      <selection pane="bottomLeft" activeCell="AT9" sqref="AT9"/>
    </sheetView>
  </sheetViews>
  <sheetFormatPr baseColWidth="10" defaultColWidth="11.42578125" defaultRowHeight="15" zeroHeight="1" outlineLevelCol="1" x14ac:dyDescent="0.25"/>
  <cols>
    <col min="1" max="1" width="23.42578125" style="43" customWidth="1"/>
    <col min="2" max="2" width="90.28515625" style="32" customWidth="1"/>
    <col min="3" max="3" width="76" style="32" bestFit="1" customWidth="1" outlineLevel="1"/>
    <col min="4" max="4" width="32.42578125" style="32" customWidth="1" outlineLevel="1"/>
    <col min="5" max="5" width="45.28515625" style="32" customWidth="1" outlineLevel="1"/>
    <col min="6" max="6" width="66.28515625" style="32" customWidth="1"/>
    <col min="7" max="7" width="22.42578125" style="32" customWidth="1" outlineLevel="1"/>
    <col min="8" max="8" width="18" style="32" customWidth="1" outlineLevel="1"/>
    <col min="9" max="9" width="25.7109375" style="32" customWidth="1" outlineLevel="1"/>
    <col min="10" max="10" width="21.140625" style="32" customWidth="1" outlineLevel="1"/>
    <col min="11" max="11" width="21.7109375" style="4" customWidth="1" outlineLevel="1"/>
    <col min="12" max="12" width="29.42578125" style="32" customWidth="1"/>
    <col min="13" max="13" width="59.42578125" style="32" customWidth="1" outlineLevel="1"/>
    <col min="14" max="14" width="16.42578125" style="32" customWidth="1" outlineLevel="1"/>
    <col min="15" max="18" width="20.140625" style="45" customWidth="1" outlineLevel="1"/>
    <col min="19" max="19" width="38.140625" style="32" customWidth="1" outlineLevel="1"/>
    <col min="20" max="20" width="17.140625" style="32" customWidth="1" outlineLevel="1"/>
    <col min="21" max="24" width="21.28515625" style="46" customWidth="1" outlineLevel="1"/>
    <col min="25" max="25" width="26.42578125" style="32" customWidth="1" outlineLevel="1"/>
    <col min="26" max="26" width="17.42578125" style="32" customWidth="1" outlineLevel="1"/>
    <col min="27" max="30" width="21.85546875" style="45" customWidth="1" outlineLevel="1"/>
    <col min="31" max="31" width="19.140625" style="32" customWidth="1" outlineLevel="1"/>
    <col min="32" max="32" width="19" style="32" customWidth="1" outlineLevel="1"/>
    <col min="33" max="33" width="12.5703125" style="32" hidden="1" customWidth="1" outlineLevel="1"/>
    <col min="34" max="34" width="21.42578125" style="32" hidden="1" customWidth="1" outlineLevel="1"/>
    <col min="35" max="35" width="19.28515625" style="32" customWidth="1" collapsed="1"/>
    <col min="36" max="36" width="18.42578125" style="32" hidden="1" customWidth="1" outlineLevel="1"/>
    <col min="37" max="37" width="17" style="32" hidden="1" customWidth="1" outlineLevel="1"/>
    <col min="38" max="38" width="24" style="4" customWidth="1" outlineLevel="1"/>
    <col min="39" max="39" width="27.7109375" style="4" hidden="1" customWidth="1" outlineLevel="1"/>
    <col min="40" max="40" width="33.7109375" style="32" customWidth="1" collapsed="1"/>
    <col min="41" max="41" width="58" style="32" customWidth="1"/>
    <col min="42" max="42" width="20.5703125" style="32" customWidth="1" outlineLevel="1"/>
    <col min="43" max="43" width="19.85546875" style="32" customWidth="1" outlineLevel="1"/>
    <col min="44" max="44" width="23.7109375" style="32" customWidth="1" outlineLevel="1"/>
    <col min="45" max="45" width="48.5703125" style="32" customWidth="1" outlineLevel="1"/>
    <col min="46" max="46" width="28.7109375" style="32" customWidth="1" outlineLevel="1"/>
    <col min="47" max="48" width="25.140625" style="32" customWidth="1" outlineLevel="1"/>
    <col min="49" max="49" width="87.42578125" style="32" customWidth="1" outlineLevel="1"/>
    <col min="50" max="50" width="26.140625" style="32" customWidth="1" outlineLevel="1"/>
    <col min="51" max="51" width="25" style="32" customWidth="1" outlineLevel="1"/>
    <col min="52" max="52" width="16.85546875" style="4" customWidth="1"/>
    <col min="53" max="16384" width="11.42578125" style="32"/>
  </cols>
  <sheetData>
    <row r="1" spans="1:52" hidden="1" x14ac:dyDescent="0.25"/>
    <row r="2" spans="1:52" ht="28.5" hidden="1" customHeight="1" x14ac:dyDescent="0.25">
      <c r="A2" s="513"/>
      <c r="B2" s="522" t="s">
        <v>233</v>
      </c>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4"/>
      <c r="AX2" s="133" t="s">
        <v>125</v>
      </c>
      <c r="AY2" s="516" t="s">
        <v>126</v>
      </c>
      <c r="AZ2" s="517"/>
    </row>
    <row r="3" spans="1:52" ht="28.5" hidden="1" customHeight="1" x14ac:dyDescent="0.25">
      <c r="A3" s="514"/>
      <c r="B3" s="525"/>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7"/>
      <c r="AX3" s="133" t="s">
        <v>127</v>
      </c>
      <c r="AY3" s="518">
        <v>8</v>
      </c>
      <c r="AZ3" s="519"/>
    </row>
    <row r="4" spans="1:52" ht="28.5" hidden="1" customHeight="1" x14ac:dyDescent="0.25">
      <c r="A4" s="515"/>
      <c r="B4" s="528"/>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30"/>
      <c r="AX4" s="134" t="s">
        <v>128</v>
      </c>
      <c r="AY4" s="520">
        <v>43511</v>
      </c>
      <c r="AZ4" s="521"/>
    </row>
    <row r="5" spans="1:52" s="84" customFormat="1" ht="18.75" hidden="1" customHeight="1" thickBot="1" x14ac:dyDescent="0.3">
      <c r="A5" s="100"/>
      <c r="B5" s="100"/>
      <c r="C5" s="100"/>
      <c r="D5" s="100"/>
      <c r="E5" s="101"/>
      <c r="F5" s="100"/>
      <c r="G5" s="100"/>
      <c r="H5" s="100"/>
      <c r="I5" s="100"/>
      <c r="J5" s="100"/>
      <c r="K5" s="100"/>
      <c r="L5" s="100"/>
      <c r="M5" s="102"/>
      <c r="N5" s="102"/>
      <c r="O5" s="102"/>
      <c r="P5" s="102"/>
      <c r="Q5" s="102"/>
      <c r="R5" s="102"/>
      <c r="S5" s="102"/>
      <c r="T5" s="102"/>
      <c r="U5" s="102"/>
      <c r="V5" s="102"/>
      <c r="W5" s="102"/>
      <c r="X5" s="102"/>
      <c r="Y5" s="102"/>
      <c r="Z5" s="102"/>
      <c r="AA5" s="102"/>
      <c r="AB5" s="102"/>
      <c r="AC5" s="102"/>
      <c r="AD5" s="102"/>
      <c r="AE5" s="102"/>
      <c r="AF5" s="102"/>
      <c r="AG5" s="102"/>
      <c r="AH5" s="102"/>
      <c r="AI5" s="102"/>
      <c r="AJ5" s="100"/>
      <c r="AK5" s="100"/>
      <c r="AL5" s="100"/>
      <c r="AM5" s="100"/>
      <c r="AN5" s="103"/>
      <c r="AO5" s="104"/>
      <c r="AP5" s="100"/>
      <c r="AQ5" s="100"/>
      <c r="AR5" s="100"/>
      <c r="AS5" s="100"/>
      <c r="AT5" s="100"/>
      <c r="AU5" s="100"/>
      <c r="AV5" s="100"/>
      <c r="AW5" s="100"/>
      <c r="AX5" s="100"/>
      <c r="AY5" s="100"/>
      <c r="AZ5" s="101"/>
    </row>
    <row r="6" spans="1:52" ht="36.75" customHeight="1" thickBot="1" x14ac:dyDescent="0.3">
      <c r="A6" s="501" t="s">
        <v>199</v>
      </c>
      <c r="B6" s="502"/>
      <c r="C6" s="502"/>
      <c r="D6" s="501" t="s">
        <v>148</v>
      </c>
      <c r="E6" s="502"/>
      <c r="F6" s="502"/>
      <c r="G6" s="502"/>
      <c r="H6" s="503"/>
      <c r="I6" s="501" t="s">
        <v>155</v>
      </c>
      <c r="J6" s="502"/>
      <c r="K6" s="502"/>
      <c r="L6" s="503"/>
      <c r="M6" s="504" t="s">
        <v>160</v>
      </c>
      <c r="N6" s="505"/>
      <c r="O6" s="505"/>
      <c r="P6" s="505"/>
      <c r="Q6" s="505"/>
      <c r="R6" s="505"/>
      <c r="S6" s="505"/>
      <c r="T6" s="505"/>
      <c r="U6" s="505"/>
      <c r="V6" s="505"/>
      <c r="W6" s="505"/>
      <c r="X6" s="505"/>
      <c r="Y6" s="505"/>
      <c r="Z6" s="505"/>
      <c r="AA6" s="505"/>
      <c r="AB6" s="505"/>
      <c r="AC6" s="505"/>
      <c r="AD6" s="505"/>
      <c r="AE6" s="505"/>
      <c r="AF6" s="505"/>
      <c r="AG6" s="505"/>
      <c r="AH6" s="505"/>
      <c r="AI6" s="506"/>
      <c r="AJ6" s="504" t="s">
        <v>173</v>
      </c>
      <c r="AK6" s="505"/>
      <c r="AL6" s="505"/>
      <c r="AM6" s="505"/>
      <c r="AN6" s="506"/>
      <c r="AO6" s="501" t="s">
        <v>174</v>
      </c>
      <c r="AP6" s="502"/>
      <c r="AQ6" s="502"/>
      <c r="AR6" s="502"/>
      <c r="AS6" s="502"/>
      <c r="AT6" s="502"/>
      <c r="AU6" s="502"/>
      <c r="AV6" s="502"/>
      <c r="AW6" s="502"/>
      <c r="AX6" s="502"/>
      <c r="AY6" s="502"/>
      <c r="AZ6" s="503"/>
    </row>
    <row r="7" spans="1:52" ht="109.5" customHeight="1" thickBot="1" x14ac:dyDescent="0.3">
      <c r="A7" s="499" t="s">
        <v>143</v>
      </c>
      <c r="B7" s="504" t="s">
        <v>144</v>
      </c>
      <c r="C7" s="506"/>
      <c r="D7" s="151" t="s">
        <v>149</v>
      </c>
      <c r="E7" s="497" t="s">
        <v>151</v>
      </c>
      <c r="F7" s="497" t="s">
        <v>152</v>
      </c>
      <c r="G7" s="499" t="s">
        <v>153</v>
      </c>
      <c r="H7" s="499" t="s">
        <v>154</v>
      </c>
      <c r="I7" s="499" t="s">
        <v>156</v>
      </c>
      <c r="J7" s="499" t="s">
        <v>157</v>
      </c>
      <c r="K7" s="497" t="s">
        <v>158</v>
      </c>
      <c r="L7" s="497" t="s">
        <v>159</v>
      </c>
      <c r="M7" s="497" t="s">
        <v>161</v>
      </c>
      <c r="N7" s="497" t="s">
        <v>162</v>
      </c>
      <c r="O7" s="511" t="s">
        <v>163</v>
      </c>
      <c r="P7" s="509" t="s">
        <v>468</v>
      </c>
      <c r="Q7" s="509" t="s">
        <v>469</v>
      </c>
      <c r="R7" s="509" t="s">
        <v>476</v>
      </c>
      <c r="S7" s="497" t="s">
        <v>164</v>
      </c>
      <c r="T7" s="497" t="s">
        <v>165</v>
      </c>
      <c r="U7" s="511" t="s">
        <v>166</v>
      </c>
      <c r="V7" s="509" t="s">
        <v>470</v>
      </c>
      <c r="W7" s="509" t="s">
        <v>475</v>
      </c>
      <c r="X7" s="509" t="s">
        <v>474</v>
      </c>
      <c r="Y7" s="497" t="s">
        <v>167</v>
      </c>
      <c r="Z7" s="497" t="s">
        <v>168</v>
      </c>
      <c r="AA7" s="511" t="s">
        <v>169</v>
      </c>
      <c r="AB7" s="509" t="s">
        <v>471</v>
      </c>
      <c r="AC7" s="509" t="s">
        <v>472</v>
      </c>
      <c r="AD7" s="509" t="s">
        <v>473</v>
      </c>
      <c r="AE7" s="497" t="s">
        <v>170</v>
      </c>
      <c r="AF7" s="497" t="s">
        <v>171</v>
      </c>
      <c r="AG7" s="495" t="s">
        <v>465</v>
      </c>
      <c r="AH7" s="495" t="s">
        <v>466</v>
      </c>
      <c r="AI7" s="497" t="s">
        <v>172</v>
      </c>
      <c r="AJ7" s="499" t="s">
        <v>175</v>
      </c>
      <c r="AK7" s="507" t="s">
        <v>176</v>
      </c>
      <c r="AL7" s="497" t="s">
        <v>177</v>
      </c>
      <c r="AM7" s="495" t="s">
        <v>467</v>
      </c>
      <c r="AN7" s="497" t="s">
        <v>310</v>
      </c>
      <c r="AO7" s="497" t="s">
        <v>178</v>
      </c>
      <c r="AP7" s="497" t="s">
        <v>179</v>
      </c>
      <c r="AQ7" s="497" t="s">
        <v>180</v>
      </c>
      <c r="AR7" s="497" t="s">
        <v>181</v>
      </c>
      <c r="AS7" s="497" t="s">
        <v>317</v>
      </c>
      <c r="AT7" s="501" t="s">
        <v>182</v>
      </c>
      <c r="AU7" s="502"/>
      <c r="AV7" s="503"/>
      <c r="AW7" s="501" t="s">
        <v>186</v>
      </c>
      <c r="AX7" s="502"/>
      <c r="AY7" s="503"/>
      <c r="AZ7" s="499" t="s">
        <v>190</v>
      </c>
    </row>
    <row r="8" spans="1:52" ht="40.5" customHeight="1" thickBot="1" x14ac:dyDescent="0.3">
      <c r="A8" s="500"/>
      <c r="B8" s="136" t="s">
        <v>198</v>
      </c>
      <c r="C8" s="135" t="s">
        <v>145</v>
      </c>
      <c r="D8" s="152" t="s">
        <v>150</v>
      </c>
      <c r="E8" s="498"/>
      <c r="F8" s="498"/>
      <c r="G8" s="500"/>
      <c r="H8" s="500"/>
      <c r="I8" s="500"/>
      <c r="J8" s="500"/>
      <c r="K8" s="498"/>
      <c r="L8" s="498"/>
      <c r="M8" s="498"/>
      <c r="N8" s="498"/>
      <c r="O8" s="512"/>
      <c r="P8" s="510"/>
      <c r="Q8" s="510"/>
      <c r="R8" s="510"/>
      <c r="S8" s="498"/>
      <c r="T8" s="498"/>
      <c r="U8" s="512"/>
      <c r="V8" s="510"/>
      <c r="W8" s="510"/>
      <c r="X8" s="510"/>
      <c r="Y8" s="498"/>
      <c r="Z8" s="498"/>
      <c r="AA8" s="512"/>
      <c r="AB8" s="510"/>
      <c r="AC8" s="510"/>
      <c r="AD8" s="510"/>
      <c r="AE8" s="498"/>
      <c r="AF8" s="498"/>
      <c r="AG8" s="496"/>
      <c r="AH8" s="496"/>
      <c r="AI8" s="498"/>
      <c r="AJ8" s="500"/>
      <c r="AK8" s="508"/>
      <c r="AL8" s="498"/>
      <c r="AM8" s="496"/>
      <c r="AN8" s="498"/>
      <c r="AO8" s="498"/>
      <c r="AP8" s="498"/>
      <c r="AQ8" s="498"/>
      <c r="AR8" s="498"/>
      <c r="AS8" s="498"/>
      <c r="AT8" s="136" t="s">
        <v>183</v>
      </c>
      <c r="AU8" s="136" t="s">
        <v>184</v>
      </c>
      <c r="AV8" s="136" t="s">
        <v>185</v>
      </c>
      <c r="AW8" s="364" t="s">
        <v>187</v>
      </c>
      <c r="AX8" s="136" t="s">
        <v>188</v>
      </c>
      <c r="AY8" s="136" t="s">
        <v>189</v>
      </c>
      <c r="AZ8" s="500"/>
    </row>
    <row r="9" spans="1:52" ht="124.5" customHeight="1" x14ac:dyDescent="0.25">
      <c r="I9" s="330">
        <v>2</v>
      </c>
      <c r="J9" s="330"/>
      <c r="K9" s="331" t="e">
        <f>IF(#REF!="RIESGO_CORRUPCIÓN",$I9*$J9*4,$I9*$J9)</f>
        <v>#REF!</v>
      </c>
      <c r="L9" s="332" t="e">
        <f>IF(#REF!="RIESGO",IF(OR(AND(I9=3,J9=4),AND(I9=2,J9=5),AND(K9&gt;=52,K9&lt;=100)),"ZONA RIESGO EXTREMA",IF(OR(AND(I9=5,J9=2),AND(I9=4,J9=3),AND(I9=1,J9=4),AND(K9=20),AND(K9&gt;=28,K9&lt;=48)),"ZONA RIESGO ALTA",IF(OR(AND(I9=1,J9=3),AND(I9=4,J9=1),AND(K9=24)),"ZONA RIESGO MODERADA",IF(AND(K9&gt;=4,K9&lt;=16),"ZONA RIESGO BAJA"," ")))),IF(#REF!="OPORTUNIDAD",IF(OR(AND(I9=3,J9=4),AND(I9=2,J9=5),AND(K9&gt;=52,K9&lt;=100)),"ZONA OPORTUNIDAD EXTREMA",IF(OR(AND(I9=5,J9=2),AND(I9=4,J9=3),AND(I9=1,J9=4),AND(K9=20),AND(K9&gt;=28,K9&lt;=48)),"ZONA OPORTUNIDAD ALTA",IF(OR(AND(I9=1,J9=3),AND(I9=4,J9=1),AND(K9=24)),"ZONA OPORTUNIDAD MODERADA",IF(AND(K9&gt;=4,K9&lt;=16),"ZONA OPORTUNIDAD BAJA"," ")))),IF(#REF!="RIESGO_CORRUPCIÓN",IF(OR(AND(K9&gt;=60,K9&lt;=100)),"ZONA RIESGO EXTREMA",IF(OR(AND(K9&gt;=30,K9&lt;=50)),"ZONA RIESGO ALTA",IF(OR(AND(K9&gt;=15,K9&lt;=25)),"ZONA RIESGO MODERADA",IF(AND(K9&gt;=4,K9&lt;=10),"ZONA RIESGO BAJA"," ")))),"")))</f>
        <v>#REF!</v>
      </c>
      <c r="M9" s="333"/>
      <c r="N9" s="330"/>
      <c r="O9" s="334"/>
      <c r="P9" s="334"/>
      <c r="Q9" s="334"/>
      <c r="R9" s="334"/>
      <c r="S9" s="333"/>
      <c r="T9" s="330"/>
      <c r="U9" s="334"/>
      <c r="V9" s="334"/>
      <c r="W9" s="334"/>
      <c r="X9" s="334"/>
      <c r="Y9" s="333"/>
      <c r="Z9" s="330"/>
      <c r="AA9" s="334"/>
      <c r="AB9" s="334"/>
      <c r="AC9" s="334"/>
      <c r="AD9" s="334"/>
      <c r="AE9" s="335" t="e">
        <f>AVERAGE(AA9,U9,O9)</f>
        <v>#DIV/0!</v>
      </c>
      <c r="AF9" s="336"/>
      <c r="AG9" s="336"/>
      <c r="AH9" s="336"/>
      <c r="AI9" s="337"/>
      <c r="AJ9" s="331" t="e">
        <f>IF(#REF!="RIESGO",IF(AE9&lt;=50,I9,(IF(AND(AE9&gt;=51,AF9="IMPACTO"),I9,(IF(AND(AE9&gt;=51,AE9&lt;=75,AF9="PROBABILIDAD"),(IF(I9-1&lt;=0,1,I9-1)),(IF(AND(AE9&gt;=76,AE9&lt;=100,AF9="PROBABILIDAD"),(IF(I9-2&lt;=0,1,I9-2)),1))))))), IF(#REF!="RIESGO_CORRUPCIÓN",IF(AE9&lt;=50,I9,(IF(AND(AE9&gt;=51,AF9="IMPACTO"),I9,(IF(AND(AE9&gt;=51,AE9&lt;=75,AF9="PROBABILIDAD"),(IF(I9-1&lt;=0,1,I9-1)),(IF(AND(AE9&gt;=76,AE9&lt;=100,AF9="PROBABILIDAD"),(IF(I9-2&lt;=0,1,I9-2)),1))))))),IF(#REF!="OPORTUNIDAD",$I9,"")))</f>
        <v>#REF!</v>
      </c>
      <c r="AK9" s="331" t="e">
        <f>IF(#REF!="RIESGO",IF(AE9&lt;=50,J9,(IF(AND(AE9&gt;=51,AF9="PROBABILIDAD"),J9,(IF(AND(AE9&gt;=51,AE9&lt;=75,AF9="IMPACTO"),(IF(J9-1&lt;=0,1,J9-1)),(IF(AND(AE9&gt;=76,AE9&lt;=100,AF9="IMPACTO"),(IF(J9-2&lt;=0,1,J9-2)),1))))))),IF(#REF!="RIESGO_CORRUPCIÓN",IF(AE9&lt;=50,J9,(IF(AND(AE9&gt;=51,AF9="PROBABILIDAD"),J9,(IF(AND(AE9&gt;=51,AE9&lt;=75,AF9="IMPACTO"),(IF(J9-5&lt;=0,5,J9-5)),(IF(AND(AE9&gt;=76,AE9&lt;=100,AF9="IMPACTO"),(IF(J9-15&lt;=0,5,J9-15)),"#"))))))),IF(#REF!="OPORTUNIDAD",$J9,"")))</f>
        <v>#REF!</v>
      </c>
      <c r="AL9" s="331" t="e">
        <f>IF(AND($AJ9="",$AK9=""),$I9*$J9*4,IF(#REF!="RIESGO_CORRUPCIÓN",$AJ9*$AK9,$AJ9*$AK9*4))</f>
        <v>#REF!</v>
      </c>
      <c r="AM9" s="331"/>
      <c r="AN9" s="332" t="e">
        <f>IF(#REF!="RIESGO",IF(OR(AND(AJ9=3,AK9=4),AND(AJ9=2,AK9=5),AND(AL9&gt;=52,AL9&lt;=100)),"ZONA RIESGO EXTREMA",IF(OR(AND(AJ9=5,AK9=2),AND(AJ9=4,AK9=3),AND(AJ9=1,AK9=4),AND(AL9=20),AND(AL9&gt;=28,AL9&lt;=48)),"ZONA RIESGO ALTA",IF(OR(AND(AJ9=1,AK9=3),AND(AJ9=4,AK9=1),AND(AL9=24)),"ZONA RIESGO MODERADA",IF(AND(AL9&gt;=4,AL9&lt;=16),"ZONA RIESGO BAJA"," ")))),IF(#REF!="OPORTUNIDAD",IF(OR(AND(AJ9=3,AK9=4),AND(AJ9=2,AK9=5),AND(AL9&gt;=52,AL9&lt;=100)),"ZONA OPORTUNIDAD EXTREMA",IF(OR(AND(AJ9=5,AK9=2),AND(AJ9=4,AK9=3),AND(AJ9=1,AK9=4),AND(AL9=20),AND(AL9&gt;=28,AL9&lt;=48)),"ZONA OPORTUNIDAD ALTA",IF(OR(AND(AJ9=1,AK9=3),AND(AJ9=4,AK9=1),AND(AL9=24)),"ZONA OPORTUNIDAD MODERADA",IF(AND(AL9&gt;=4,AL9&lt;=16),"ZONA OPORTUNIDAD BAJA"," ")))),IF(#REF!="RIESGO_CORRUPCIÓN",IF(OR(AND(AL9&gt;=60,AL9&lt;=100)),"ZONA RIESGO EXTREMA",IF(OR(AND(AL9&gt;=30,AL9&lt;=50)),"ZONA RIESGO ALTA",IF(OR(AND(AL9&gt;=15,AL9&lt;=25)),"ZONA RIESGO MODERADA",IF(AND(AL9&gt;=4,AL9&lt;=10),"ZONA RIESGO BAJA"," ")))),"")))</f>
        <v>#REF!</v>
      </c>
      <c r="AO9" s="338"/>
      <c r="AP9" s="339"/>
      <c r="AQ9" s="340"/>
      <c r="AR9" s="333"/>
      <c r="AS9" s="333"/>
      <c r="AT9" s="330"/>
      <c r="AU9" s="330"/>
      <c r="AV9" s="330"/>
      <c r="AW9" s="291" t="s">
        <v>1498</v>
      </c>
      <c r="AX9" s="330"/>
      <c r="AY9" s="341"/>
      <c r="AZ9" s="330"/>
    </row>
    <row r="10" spans="1:52" ht="105" customHeight="1" x14ac:dyDescent="0.25">
      <c r="A10" s="266" t="s">
        <v>91</v>
      </c>
      <c r="B10" s="269" t="s">
        <v>524</v>
      </c>
      <c r="C10" s="267" t="s">
        <v>265</v>
      </c>
      <c r="D10" s="267"/>
      <c r="E10" s="267" t="s">
        <v>1483</v>
      </c>
      <c r="F10" s="267" t="s">
        <v>525</v>
      </c>
      <c r="G10" s="283" t="s">
        <v>15</v>
      </c>
      <c r="H10" s="291" t="s">
        <v>116</v>
      </c>
      <c r="I10" s="283">
        <v>2</v>
      </c>
      <c r="J10" s="283">
        <v>10</v>
      </c>
      <c r="K10" s="342">
        <f>IF($G10="RIESGO_CORRUPCIÓN",$I10*$J10*4,$I10*$J10)</f>
        <v>80</v>
      </c>
      <c r="L10" s="343" t="str">
        <f>IF(G10="RIESGO",IF(OR(AND(I10=4,J10=4),AND(I10=4,J10=5),AND(K10&gt;=16,K10&lt;=25)),"ZONA RIESGO EXTREMA",IF(OR(AND(I10=5,J10=3),AND(I10=4,J10=3),AND(I10=3,J10=4),AND(I10=3,J10=5),AND(K10&gt;=12,K10&lt;=15)),"ZONA RIESGO ALTA",IF(OR(AND(I10=3,J10=3),AND(I10=2,J10=3),AND(I10=3,J10=2),AND(I10=4,J10=2)),"ZONA RIESGO MODERADA",IF(AND(K10&gt;=1,K10&lt;=5),"ZONA RIESGO BAJA"," ")))),IF(G10="OPORTUNIDAD",IF(OR(AND(I10=3,J10=4),AND(I10=2,J10=5),AND(K10&gt;=52,K10&lt;=100)),"ZONA OPORTUNIDAD EXTREMA",IF(OR(AND(I10=5,J10=2),AND(I10=4,J10=3),AND(I10=1,J10=4),AND(K10=20),AND(K10&gt;=28,K10&lt;=48)),"ZONA OPORTUNIDAD ALTA",IF(OR(AND(I10=1,J10=3),AND(I10=4,J10=1),AND(K10=24)),"ZONA OPORTUNIDAD MODERADA",IF(AND(K10&gt;=4,K10&lt;=16),"ZONA OPORTUNIDAD BAJA"," ")))),IF(G10="RIESGO_CORRUPCIÓN",IF(OR(AND(K10&gt;=60,K10&lt;=100)),"ZONA RIESGO EXTREMA",IF(OR(AND(K10&gt;=30,K10&lt;=50)),"ZONA RIESGO ALTA",IF(OR(AND(K10&gt;=15,K10&lt;=25)),"ZONA RIESGO MODERADA",IF(AND(K10&gt;=4,K10&lt;=10),"ZONA RIESGO BAJA"," ")))),"")))</f>
        <v>ZONA RIESGO EXTREMA</v>
      </c>
      <c r="M10" s="291" t="s">
        <v>1484</v>
      </c>
      <c r="N10" s="283" t="s">
        <v>16</v>
      </c>
      <c r="O10" s="128">
        <v>100</v>
      </c>
      <c r="P10" s="128" t="s">
        <v>433</v>
      </c>
      <c r="Q10" s="128" t="s">
        <v>433</v>
      </c>
      <c r="R10" s="128" t="s">
        <v>433</v>
      </c>
      <c r="S10" s="291" t="s">
        <v>1485</v>
      </c>
      <c r="T10" s="283" t="s">
        <v>16</v>
      </c>
      <c r="U10" s="128">
        <v>100</v>
      </c>
      <c r="V10" s="128" t="s">
        <v>433</v>
      </c>
      <c r="W10" s="128" t="s">
        <v>433</v>
      </c>
      <c r="X10" s="128" t="s">
        <v>433</v>
      </c>
      <c r="Y10" s="291"/>
      <c r="Z10" s="283"/>
      <c r="AA10" s="128"/>
      <c r="AB10" s="128"/>
      <c r="AC10" s="128"/>
      <c r="AD10" s="128"/>
      <c r="AE10" s="344">
        <f t="shared" ref="AE10:AE73" si="0">AVERAGE(AA10,U10,O10)</f>
        <v>100</v>
      </c>
      <c r="AF10" s="272" t="s">
        <v>10</v>
      </c>
      <c r="AG10" s="272" t="s">
        <v>10</v>
      </c>
      <c r="AH10" s="272" t="s">
        <v>10</v>
      </c>
      <c r="AI10" s="291" t="s">
        <v>13</v>
      </c>
      <c r="AJ10" s="342">
        <f>IF($G10="RIESGO",IF(AE10&lt;=50,I10,(IF(AND(AE10&gt;=51,AF10="IMPACTO"),J10,(IF(AND(AE10&gt;=51,AE10&lt;=75,AF10="PROBABILIDAD"),(IF(I10-1&lt;=0,1,I10-1)),(IF(AND(AE10&gt;=76,AE10&lt;=100,AF10="PROBABILIDAD"),(IF(I10-2&lt;=0,1,I10-2)),1))))))), IF($G10="RIESGO_CORRUPCIÓN",IF(AE10&lt;=50,I10,(IF(AND(AE10&gt;=51,AF10="IMPACTO"),I10,(IF(AND(AE10&gt;=51,AE10&lt;=75,AF10="PROBABILIDAD"),(IF(I10-1&lt;=0,1,I10)),(IF(AND(AE10&gt;=76,AE10&lt;=100,AF10="PROBABILIDAD"),(IF(I10-1&lt;=0,1,I10-1)),1))))))),IF($G10="OPORTUNIDAD",$I10,"")))</f>
        <v>1</v>
      </c>
      <c r="AK10" s="342">
        <f>IF($G10="RIESGO",IF(AE10&lt;=50,J10,(IF(AND(AE10&gt;=51,AF10="PROBABILIDAD"),J10,(IF(AND(AE10&gt;=51,AE10&lt;=85,AF10="IMPACTO"),(IF(J10-1&lt;=0,1,J10-1)),(IF(AND(AE10&gt;=86,AE10&lt;=100,AF10="PROBABILIDAD"),(IF(J10-2&lt;=0,1,J10-2)),1))))))),IF($G10="RIESGO_CORRUPCIÓN",IF(AE10&lt;=50,J10,(IF(AND(AE10&gt;=51,AF10="PROBABILIDAD"),J10,(IF(AND(AE10&gt;=51,AE10&lt;=85,AF10="IMPACTO"),(IF(J10-5&lt;=0,5,J10)),(IF(AND(AE10&gt;=86,AE10&lt;=100,AF10="IMPACTO"),(IF(J10-15&lt;=0,5,J10-5)),"#"))))))),IF($G10="OPORTUNIDAD",$J10,"")))</f>
        <v>10</v>
      </c>
      <c r="AL10" s="342">
        <f>IF($G10="RIESGO_CORRUPCIÓN",$AJ10*$AK10*4,$AJ10*$AK10)</f>
        <v>40</v>
      </c>
      <c r="AM10" s="342"/>
      <c r="AN10" s="343" t="str">
        <f t="shared" ref="AN10:AN75" si="1">IF(G10="RIESGO",IF(OR(AND(AJ10=4,AK10=4),AND(AJ10=4,AK10=5),AND(AL10&gt;=16,AL10&lt;=25)),"ZONA RIESGO EXTREMA",IF(OR(AND(AJ10=5,AK10=3),AND(AJ10=4,AK10=3),AND(AJ10=3,AK10=4),AND(AJ10=3,AK10=5),AND(AL10&gt;=12,AL10&lt;=15)),"ZONA RIESGO ALTA",IF(OR(AND(AJ10=3,AK10=3),AND(AJ10=2,AK10=3),AND(AJ10=3,AK10=2),AND(AJ10=4,AK10=2)),"ZONA RIESGO MODERADA",IF(AND(AL10&gt;=1,AL10&lt;=5),"ZONA RIESGO BAJA"," ")))),IF(G10="OPORTUNIDAD",IF(OR(AND(AJ10=3,AK10=4),AND(AJ10=2,AK10=5),AND(AL10&gt;=52,AL10&lt;=100)),"ZONA OPORTUNIDAD EXTREMA",IF(OR(AND(AJ10=5,AK10=2),AND(AJ10=4,AK10=3),AND(AJ10=1,AK10=4),AND(AL10=20),AND(AL10&gt;=28,AL10&lt;=48)),"ZONA OPORTUNIDAD ALTA",IF(OR(AND(AJ10=1,AK10=3),AND(AJ10=4,AK10=1),AND(AL10=24)),"ZONA OPORTUNIDAD MODERADA",IF(AND(AL10&gt;=4,AL10&lt;=16),"ZONA OPORTUNIDAD BAJA"," ")))),IF(G10="RIESGO_CORRUPCIÓN",IF(OR(AND(AL10&gt;=60,AL10&lt;=100)),"ZONA RIESGO EXTREMA",IF(OR(AND(AL10&gt;=30,AL10&lt;=50)),"ZONA RIESGO ALTA",IF(OR(AND(AL10&gt;=15,AL10&lt;=25)),"ZONA RIESGO MODERADA",IF(AND(AL10&gt;=4,AL10&lt;=10),"ZONA RIESGO BAJA"," ")))),"")))</f>
        <v>ZONA RIESGO ALTA</v>
      </c>
      <c r="AO10" s="269" t="s">
        <v>533</v>
      </c>
      <c r="AP10" s="287">
        <v>43585</v>
      </c>
      <c r="AQ10" s="287">
        <v>43723</v>
      </c>
      <c r="AR10" s="291" t="s">
        <v>534</v>
      </c>
      <c r="AS10" s="291" t="s">
        <v>1493</v>
      </c>
      <c r="AT10" s="283"/>
      <c r="AU10" s="283"/>
      <c r="AV10" s="283"/>
      <c r="AW10" s="291" t="s">
        <v>1498</v>
      </c>
      <c r="AX10" s="283"/>
      <c r="AY10" s="283"/>
      <c r="AZ10" s="283"/>
    </row>
    <row r="11" spans="1:52" ht="121.5" customHeight="1" x14ac:dyDescent="0.25">
      <c r="A11" s="292" t="s">
        <v>93</v>
      </c>
      <c r="B11" s="280" t="s">
        <v>329</v>
      </c>
      <c r="C11" s="126" t="s">
        <v>261</v>
      </c>
      <c r="D11" s="33"/>
      <c r="E11" s="34" t="s">
        <v>727</v>
      </c>
      <c r="F11" s="126" t="s">
        <v>728</v>
      </c>
      <c r="G11" s="35" t="s">
        <v>15</v>
      </c>
      <c r="H11" s="33" t="s">
        <v>116</v>
      </c>
      <c r="I11" s="35">
        <v>1</v>
      </c>
      <c r="J11" s="35">
        <v>5</v>
      </c>
      <c r="K11" s="49">
        <f t="shared" ref="K11:K74" si="2">IF($G11="RIESGO_CORRUPCIÓN",$I11*$J11*4,$I11*$J11)</f>
        <v>20</v>
      </c>
      <c r="L11" s="67" t="str">
        <f t="shared" ref="L11:L73" si="3">IF(G11="RIESGO",IF(OR(AND(I11=4,J11=4),AND(I11=4,J11=5),AND(K11&gt;=16,K11&lt;=25)),"ZONA RIESGO EXTREMA",IF(OR(AND(I11=5,J11=3),AND(I11=4,J11=3),AND(I11=3,J11=4),AND(I11=3,J11=5),AND(K11&gt;=12,K11&lt;=15)),"ZONA RIESGO ALTA",IF(OR(AND(I11=3,J11=3),AND(I11=2,J11=3),AND(I11=3,J11=2),AND(I11=4,J11=2)),"ZONA RIESGO MODERADA",IF(AND(K11&gt;=1,K11&lt;=5),"ZONA RIESGO BAJA"," ")))),IF(G11="OPORTUNIDAD",IF(OR(AND(I11=3,J11=4),AND(I11=2,J11=5),AND(K11&gt;=52,K11&lt;=100)),"ZONA OPORTUNIDAD EXTREMA",IF(OR(AND(I11=5,J11=2),AND(I11=4,J11=3),AND(I11=1,J11=4),AND(K11=20),AND(K11&gt;=28,K11&lt;=48)),"ZONA OPORTUNIDAD ALTA",IF(OR(AND(I11=1,J11=3),AND(I11=4,J11=1),AND(K11=24)),"ZONA OPORTUNIDAD MODERADA",IF(AND(K11&gt;=4,K11&lt;=16),"ZONA OPORTUNIDAD BAJA"," ")))),IF(G11="RIESGO_CORRUPCIÓN",IF(OR(AND(K11&gt;=60,K11&lt;=100)),"ZONA RIESGO EXTREMA",IF(OR(AND(K11&gt;=30,K11&lt;=50)),"ZONA RIESGO ALTA",IF(OR(AND(K11&gt;=15,K11&lt;=25)),"ZONA RIESGO MODERADA",IF(AND(K11&gt;=4,K11&lt;=10),"ZONA RIESGO BAJA"," ")))),"")))</f>
        <v>ZONA RIESGO MODERADA</v>
      </c>
      <c r="M11" s="127" t="s">
        <v>729</v>
      </c>
      <c r="N11" s="3" t="s">
        <v>16</v>
      </c>
      <c r="O11" s="128">
        <v>100</v>
      </c>
      <c r="P11" s="128" t="s">
        <v>433</v>
      </c>
      <c r="Q11" s="128" t="s">
        <v>433</v>
      </c>
      <c r="R11" s="128" t="s">
        <v>433</v>
      </c>
      <c r="S11" s="127"/>
      <c r="T11" s="35"/>
      <c r="U11" s="36"/>
      <c r="V11" s="36"/>
      <c r="W11" s="36"/>
      <c r="X11" s="36"/>
      <c r="Y11" s="33"/>
      <c r="Z11" s="35"/>
      <c r="AA11" s="36"/>
      <c r="AB11" s="36"/>
      <c r="AC11" s="36"/>
      <c r="AD11" s="36"/>
      <c r="AE11" s="68">
        <f t="shared" si="0"/>
        <v>100</v>
      </c>
      <c r="AF11" s="37" t="s">
        <v>10</v>
      </c>
      <c r="AG11" s="37" t="s">
        <v>10</v>
      </c>
      <c r="AH11" s="37" t="s">
        <v>10</v>
      </c>
      <c r="AI11" s="38" t="s">
        <v>13</v>
      </c>
      <c r="AJ11" s="49">
        <f t="shared" ref="AJ11:AJ69" si="4">IF($G11="RIESGO",IF(AE11&lt;=50,I11,(IF(AND(AE11&gt;=51,AF11="IMPACTO"),I11,(IF(AND(AE11&gt;=51,AE11&lt;=75,AF11="PROBABILIDAD"),(IF(I11-1&lt;=0,1,I11-1)),(IF(AND(AE11&gt;=76,AE11&lt;=100,AF11="PROBABILIDAD"),(IF(I11-2&lt;=0,1,I11-2)),1))))))), IF($G11="RIESGO_CORRUPCIÓN",IF(AE11&lt;=50,I11,(IF(AND(AE11&gt;=51,AF11="IMPACTO"),I11,(IF(AND(AE11&gt;=51,AE11&lt;=75,AF11="PROBABILIDAD"),(IF(I11-1&lt;=0,1,I11-1)),(IF(AND(AE11&gt;=76,AE11&lt;=100,AF11="PROBABILIDAD"),(IF(I11-2&lt;=0,1,I11-2)),1))))))),IF($G11="OPORTUNIDAD",$I11,"")))</f>
        <v>1</v>
      </c>
      <c r="AK11" s="49">
        <f t="shared" ref="AK11:AK74" si="5">IF($G11="RIESGO",IF(AE11&lt;=50,J11,(IF(AND(AE11&gt;=51,AF11="PROBABILIDAD"),J11,(IF(AND(AE11&gt;=51,AE11&lt;=85,AF11="IMPACTO"),(IF(J11-1&lt;=0,1,J11-1)),(IF(AND(AE11&gt;=86,AE11&lt;=100,AF11="PROBABILIDAD"),(IF(J11-2&lt;=0,1,J11-2)),1))))))),IF($G11="RIESGO_CORRUPCIÓN",IF(AE11&lt;=50,J11,(IF(AND(AE11&gt;=51,AF11="PROBABILIDAD"),J11,(IF(AND(AE11&gt;=51,AE11&lt;=85,AF11="IMPACTO"),(IF(J11-5&lt;=0,5,J11-5)),(IF(AND(AE11&gt;=86,AE11&lt;=100,AF11="IMPACTO"),(IF(J11-15&lt;=0,5,J11-15)),"#"))))))),IF($G11="OPORTUNIDAD",$J11,"")))</f>
        <v>5</v>
      </c>
      <c r="AL11" s="49">
        <f t="shared" ref="AL11:AL74" si="6">IF($G11="RIESGO_CORRUPCIÓN",$AJ11*$AK11*4,$AJ11*$AK11)</f>
        <v>20</v>
      </c>
      <c r="AM11" s="49"/>
      <c r="AN11" s="67" t="str">
        <f t="shared" si="1"/>
        <v>ZONA RIESGO MODERADA</v>
      </c>
      <c r="AO11" s="269" t="s">
        <v>567</v>
      </c>
      <c r="AP11" s="40">
        <v>43466</v>
      </c>
      <c r="AQ11" s="41">
        <v>43830</v>
      </c>
      <c r="AR11" s="33" t="s">
        <v>568</v>
      </c>
      <c r="AS11" s="33"/>
      <c r="AT11" s="35"/>
      <c r="AU11" s="35"/>
      <c r="AV11" s="35"/>
      <c r="AW11" s="291" t="s">
        <v>1498</v>
      </c>
      <c r="AX11" s="35"/>
      <c r="AY11" s="42"/>
      <c r="AZ11" s="35"/>
    </row>
    <row r="12" spans="1:52" ht="94.5" customHeight="1" x14ac:dyDescent="0.25">
      <c r="A12" s="292" t="s">
        <v>97</v>
      </c>
      <c r="B12" s="280" t="s">
        <v>332</v>
      </c>
      <c r="C12" s="94" t="s">
        <v>267</v>
      </c>
      <c r="D12" s="291" t="s">
        <v>296</v>
      </c>
      <c r="E12" s="304" t="s">
        <v>1191</v>
      </c>
      <c r="F12" s="305" t="s">
        <v>1192</v>
      </c>
      <c r="G12" s="281" t="s">
        <v>0</v>
      </c>
      <c r="H12" s="284" t="s">
        <v>110</v>
      </c>
      <c r="I12" s="281">
        <v>5</v>
      </c>
      <c r="J12" s="281">
        <v>3</v>
      </c>
      <c r="K12" s="49">
        <f t="shared" si="2"/>
        <v>15</v>
      </c>
      <c r="L12" s="67" t="str">
        <f t="shared" si="3"/>
        <v>ZONA RIESGO ALTA</v>
      </c>
      <c r="M12" s="284" t="s">
        <v>1193</v>
      </c>
      <c r="N12" s="281" t="s">
        <v>18</v>
      </c>
      <c r="O12" s="128">
        <v>75</v>
      </c>
      <c r="P12" s="128" t="s">
        <v>494</v>
      </c>
      <c r="Q12" s="128" t="s">
        <v>433</v>
      </c>
      <c r="R12" s="128" t="s">
        <v>494</v>
      </c>
      <c r="S12" s="127"/>
      <c r="T12" s="35"/>
      <c r="U12" s="36"/>
      <c r="V12" s="36"/>
      <c r="W12" s="36"/>
      <c r="X12" s="36"/>
      <c r="Y12" s="33"/>
      <c r="Z12" s="35"/>
      <c r="AA12" s="36"/>
      <c r="AB12" s="36"/>
      <c r="AC12" s="36"/>
      <c r="AD12" s="36"/>
      <c r="AE12" s="68">
        <f t="shared" si="0"/>
        <v>75</v>
      </c>
      <c r="AF12" s="37" t="s">
        <v>11</v>
      </c>
      <c r="AG12" s="37"/>
      <c r="AH12" s="37"/>
      <c r="AI12" s="38" t="s">
        <v>12</v>
      </c>
      <c r="AJ12" s="49">
        <f t="shared" si="4"/>
        <v>5</v>
      </c>
      <c r="AK12" s="49">
        <f t="shared" si="5"/>
        <v>2</v>
      </c>
      <c r="AL12" s="49">
        <f t="shared" si="6"/>
        <v>10</v>
      </c>
      <c r="AM12" s="49"/>
      <c r="AN12" s="67" t="str">
        <f>IF(G12="RIESGO",IF(OR(AND(AJ12=4,AK12=4),AND(AJ12=4,AK12=5),AND(AL12&gt;=16,AL12&lt;=25)),"ZONA RIESGO EXTREMA",IF(OR(AND(AJ12=5,AK12=3),AND(AJ12=4,AK12=3),AND(AJ12=3,AK12=4),AND(AJ12=3,AK12=5),AND(AL12&gt;=12,AL12&lt;=15)),"ZONA RIESGO ALTA",IF(OR(AND(AJ12=3,AK12=3),AND(AJ12=2,AK12=3),AND(AJ12=3,AK12=2),AND(AJ12=4,AK12=2),AND(AL12&gt;=6,AL12&lt;=11)),"ZONA RIESGO MODERADA",IF(AND(AL12&gt;=1,AL12&lt;=5),"ZONA RIESGO BAJA"," ")))),IF(G12="OPORTUNIDAD",IF(OR(AND(AJ12=3,AK12=4),AND(AJ12=2,AK12=5),AND(AL12&gt;=52,AL12&lt;=100)),"ZONA OPORTUNIDAD EXTREMA",IF(OR(AND(AJ12=5,AK12=2),AND(AJ12=4,AK12=3),AND(AJ12=1,AK12=4),AND(AL12=20),AND(AL12&gt;=28,AL12&lt;=48)),"ZONA OPORTUNIDAD ALTA",IF(OR(AND(AJ12=1,AK12=3),AND(AJ12=4,AK12=1),AND(AL12=24)),"ZONA OPORTUNIDAD MODERADA",IF(AND(AL12&gt;=4,AL12&lt;=16),"ZONA OPORTUNIDAD BAJA"," ")))),IF(G12="RIESGO_CORRUPCIÓN",IF(OR(AND(AL12&gt;=60,AL12&lt;=100)),"ZONA RIESGO EXTREMA",IF(OR(AND(AL12&gt;=30,AL12&lt;=50)),"ZONA RIESGO ALTA",IF(OR(AND(AL12&gt;=15,AL12&lt;=25)),"ZONA RIESGO MODERADA",IF(AND(AL12&gt;=4,AL12&lt;=10),"ZONA RIESGO BAJA"," ")))),"")))</f>
        <v>ZONA RIESGO MODERADA</v>
      </c>
      <c r="AO12" s="290" t="s">
        <v>1202</v>
      </c>
      <c r="AP12" s="287">
        <v>43476</v>
      </c>
      <c r="AQ12" s="288">
        <v>43830</v>
      </c>
      <c r="AR12" s="284" t="s">
        <v>1203</v>
      </c>
      <c r="AS12" s="284" t="s">
        <v>1204</v>
      </c>
      <c r="AT12" s="281"/>
      <c r="AU12" s="281"/>
      <c r="AV12" s="35"/>
      <c r="AW12" s="291" t="s">
        <v>1498</v>
      </c>
      <c r="AX12" s="35"/>
      <c r="AY12" s="42"/>
      <c r="AZ12" s="35"/>
    </row>
    <row r="13" spans="1:52" ht="156.75" customHeight="1" x14ac:dyDescent="0.25">
      <c r="A13" s="303" t="s">
        <v>98</v>
      </c>
      <c r="B13" s="280" t="s">
        <v>331</v>
      </c>
      <c r="C13" s="290" t="s">
        <v>616</v>
      </c>
      <c r="D13" s="284" t="s">
        <v>296</v>
      </c>
      <c r="E13" s="280" t="s">
        <v>569</v>
      </c>
      <c r="F13" s="290" t="s">
        <v>570</v>
      </c>
      <c r="G13" s="281" t="s">
        <v>15</v>
      </c>
      <c r="H13" s="33" t="s">
        <v>116</v>
      </c>
      <c r="I13" s="35">
        <v>1</v>
      </c>
      <c r="J13" s="35">
        <v>10</v>
      </c>
      <c r="K13" s="49">
        <f t="shared" si="2"/>
        <v>40</v>
      </c>
      <c r="L13" s="67" t="str">
        <f>IF(G13="RIESGO",IF(OR(AND(I13=4,J13=4),AND(I13=4,J13=5),AND(K13&gt;=16,K13&lt;=25)),"ZONA RIESGO EXTREMA",IF(OR(AND(I13=5,J13=3),AND(I13=4,J13=3),AND(I13=3,J13=4),AND(I13=3,J13=5),AND(K13&gt;=12,K13&lt;=15)),"ZONA RIESGO ALTA",IF(OR(AND(I13=3,J13=3),AND(I13=2,J13=3),AND(I13=3,J13=2),AND(I13=4,J13=2)),"ZONA RIESGO MODERADA",IF(AND(K13&gt;=1,K13&lt;=5),"ZONA RIESGO BAJA"," ")))),IF(G13="OPORTUNIDAD",IF(OR(AND(I13=3,J13=4),AND(I13=2,J13=5),AND(K13&gt;=52,K13&lt;=100)),"ZONA OPORTUNIDAD EXTREMA",IF(OR(AND(I13=5,J13=2),AND(I13=4,J13=3),AND(I13=1,J13=4),AND(K13=20),AND(K13&gt;=28,K13&lt;=48)),"ZONA OPORTUNIDAD ALTA",IF(OR(AND(I13=1,J13=3),AND(I13=4,J13=1),AND(K13=24)),"ZONA OPORTUNIDAD MODERADA",IF(AND(K13&gt;=4,K13&lt;=16),"ZONA OPORTUNIDAD BAJA"," ")))),IF(G13="RIESGO_CORRUPCIÓN",IF(OR(AND(K13&gt;=60,K13&lt;=120)),"ZONA RIESGO EXTREMA",IF(OR(AND(K13&gt;=30,K13&lt;=50)),"ZONA RIESGO ALTA",IF(OR(AND(K13&gt;=15,K13&lt;=25)),"ZONA RIESGO MODERADA",IF(AND(K13&gt;=4,K13&lt;=10),"ZONA RIESGO BAJA"," ")))),"")))</f>
        <v>ZONA RIESGO ALTA</v>
      </c>
      <c r="M13" s="127" t="s">
        <v>572</v>
      </c>
      <c r="N13" s="3" t="s">
        <v>17</v>
      </c>
      <c r="O13" s="36">
        <v>80</v>
      </c>
      <c r="P13" s="36" t="s">
        <v>494</v>
      </c>
      <c r="Q13" s="36" t="s">
        <v>433</v>
      </c>
      <c r="R13" s="36" t="s">
        <v>494</v>
      </c>
      <c r="S13" s="33" t="s">
        <v>581</v>
      </c>
      <c r="T13" s="35" t="s">
        <v>16</v>
      </c>
      <c r="U13" s="36">
        <v>90</v>
      </c>
      <c r="V13" s="36" t="s">
        <v>49</v>
      </c>
      <c r="W13" s="36" t="s">
        <v>433</v>
      </c>
      <c r="X13" s="36" t="s">
        <v>49</v>
      </c>
      <c r="Y13" s="33"/>
      <c r="Z13" s="35"/>
      <c r="AA13" s="36"/>
      <c r="AB13" s="36"/>
      <c r="AC13" s="36"/>
      <c r="AD13" s="36"/>
      <c r="AE13" s="68">
        <f t="shared" si="0"/>
        <v>85</v>
      </c>
      <c r="AF13" s="37" t="s">
        <v>10</v>
      </c>
      <c r="AG13" s="37" t="s">
        <v>10</v>
      </c>
      <c r="AH13" s="37" t="s">
        <v>10</v>
      </c>
      <c r="AI13" s="38" t="s">
        <v>13</v>
      </c>
      <c r="AJ13" s="49">
        <f>IF($G13="RIESGO",IF(AE13&lt;=50,I13,(IF(AND(AE13&gt;=51,AF13="IMPACTO"),I13,(IF(AND(AE13&gt;=51,AE13&lt;=75,AF13="PROBABILIDAD"),(IF(I13-1&lt;=0,1,I13-1)),(IF(AND(AE13&gt;=76,AE13&lt;=100,AF13="PROBABILIDAD"),(IF(I13-2&lt;=0,1,I13-2)),1))))))), IF($G13="RIESGO_CORRUPCIÓN",IF(AE13&lt;=50,I13,(IF(AND(AE13&gt;=51,AF13="IMPACTO"),I13,(IF(AND(AE13&gt;=51,AE13&lt;=75,AF13="PROBABILIDAD"),(IF(I13-1&lt;=0,1,I13-1)),(IF(AND(AE13&gt;=76,AE13&lt;=100,AF13="PROBABILIDAD"),(IF(I13-2&lt;=0,1,I13-2)),1))))))),IF($G13="OPORTUNIDAD",$I13,"")))</f>
        <v>1</v>
      </c>
      <c r="AK13" s="49">
        <f t="shared" si="5"/>
        <v>10</v>
      </c>
      <c r="AL13" s="49">
        <f t="shared" si="6"/>
        <v>40</v>
      </c>
      <c r="AM13" s="49"/>
      <c r="AN13" s="67" t="str">
        <f t="shared" si="1"/>
        <v>ZONA RIESGO ALTA</v>
      </c>
      <c r="AO13" s="273" t="s">
        <v>592</v>
      </c>
      <c r="AP13" s="40">
        <v>43544</v>
      </c>
      <c r="AQ13" s="41">
        <v>43636</v>
      </c>
      <c r="AR13" s="254" t="s">
        <v>590</v>
      </c>
      <c r="AS13" s="254" t="s">
        <v>591</v>
      </c>
      <c r="AT13" s="35"/>
      <c r="AU13" s="35"/>
      <c r="AV13" s="35"/>
      <c r="AW13" s="291" t="s">
        <v>1498</v>
      </c>
      <c r="AX13" s="35"/>
      <c r="AY13" s="42"/>
      <c r="AZ13" s="35"/>
    </row>
    <row r="14" spans="1:52" ht="94.5" customHeight="1" x14ac:dyDescent="0.25">
      <c r="A14" s="292" t="s">
        <v>93</v>
      </c>
      <c r="B14" s="280" t="s">
        <v>260</v>
      </c>
      <c r="C14" s="284" t="s">
        <v>260</v>
      </c>
      <c r="D14" s="93"/>
      <c r="E14" s="280" t="s">
        <v>1455</v>
      </c>
      <c r="F14" s="95" t="s">
        <v>1456</v>
      </c>
      <c r="G14" s="320" t="s">
        <v>0</v>
      </c>
      <c r="H14" s="321" t="s">
        <v>108</v>
      </c>
      <c r="I14" s="320">
        <v>3</v>
      </c>
      <c r="J14" s="320">
        <v>3</v>
      </c>
      <c r="K14" s="322">
        <f t="shared" si="2"/>
        <v>9</v>
      </c>
      <c r="L14" s="311" t="str">
        <f t="shared" si="3"/>
        <v>ZONA RIESGO MODERADA</v>
      </c>
      <c r="M14" s="323" t="s">
        <v>1457</v>
      </c>
      <c r="N14" s="24" t="s">
        <v>16</v>
      </c>
      <c r="O14" s="324">
        <v>100</v>
      </c>
      <c r="P14" s="324" t="s">
        <v>433</v>
      </c>
      <c r="Q14" s="324" t="s">
        <v>433</v>
      </c>
      <c r="R14" s="324" t="s">
        <v>433</v>
      </c>
      <c r="S14" s="321"/>
      <c r="T14" s="320"/>
      <c r="U14" s="324"/>
      <c r="V14" s="324"/>
      <c r="W14" s="324"/>
      <c r="X14" s="36"/>
      <c r="Y14" s="33"/>
      <c r="Z14" s="35"/>
      <c r="AA14" s="36"/>
      <c r="AB14" s="36"/>
      <c r="AC14" s="36"/>
      <c r="AD14" s="36"/>
      <c r="AE14" s="325">
        <f t="shared" si="0"/>
        <v>100</v>
      </c>
      <c r="AF14" s="326" t="s">
        <v>10</v>
      </c>
      <c r="AG14" s="326" t="s">
        <v>10</v>
      </c>
      <c r="AH14" s="326" t="s">
        <v>10</v>
      </c>
      <c r="AI14" s="327" t="s">
        <v>12</v>
      </c>
      <c r="AJ14" s="328">
        <f t="shared" si="4"/>
        <v>1</v>
      </c>
      <c r="AK14" s="328">
        <f t="shared" si="5"/>
        <v>3</v>
      </c>
      <c r="AL14" s="328">
        <f t="shared" si="6"/>
        <v>3</v>
      </c>
      <c r="AM14" s="49"/>
      <c r="AN14" s="67" t="str">
        <f t="shared" si="1"/>
        <v>ZONA RIESGO BAJA</v>
      </c>
      <c r="AO14" s="329" t="s">
        <v>1454</v>
      </c>
      <c r="AP14" s="40"/>
      <c r="AQ14" s="41"/>
      <c r="AR14" s="33"/>
      <c r="AS14" s="33"/>
      <c r="AT14" s="35"/>
      <c r="AU14" s="35"/>
      <c r="AV14" s="35"/>
      <c r="AW14" s="291" t="s">
        <v>1498</v>
      </c>
      <c r="AX14" s="35"/>
      <c r="AY14" s="42"/>
      <c r="AZ14" s="35" t="s">
        <v>38</v>
      </c>
    </row>
    <row r="15" spans="1:52" ht="84.75" customHeight="1" x14ac:dyDescent="0.25">
      <c r="A15" s="303" t="s">
        <v>98</v>
      </c>
      <c r="B15" s="280" t="s">
        <v>304</v>
      </c>
      <c r="C15" s="290" t="s">
        <v>271</v>
      </c>
      <c r="D15" s="284" t="s">
        <v>296</v>
      </c>
      <c r="E15" s="280" t="s">
        <v>602</v>
      </c>
      <c r="F15" s="290" t="s">
        <v>603</v>
      </c>
      <c r="G15" s="281" t="s">
        <v>15</v>
      </c>
      <c r="H15" s="33" t="s">
        <v>116</v>
      </c>
      <c r="I15" s="35">
        <v>2</v>
      </c>
      <c r="J15" s="35">
        <v>5</v>
      </c>
      <c r="K15" s="49">
        <f t="shared" si="2"/>
        <v>40</v>
      </c>
      <c r="L15" s="67" t="str">
        <f>IF(G15="RIESGO",IF(OR(AND(I15=4,J15=4),AND(I15=4,J15=5),AND(K15&gt;=16,K15&lt;=25)),"ZONA RIESGO EXTREMA",IF(OR(AND(I15=5,J15=3),AND(I15=4,J15=3),AND(I15=3,J15=4),AND(I15=3,J15=5),AND(K15&gt;=12,K15&lt;=15)),"ZONA RIESGO ALTA",IF(OR(AND(I15=3,J15=3),AND(I15=2,J15=3),AND(I15=3,J15=2),AND(I15=4,J15=2)),"ZONA RIESGO MODERADA",IF(AND(K15&gt;=1,K15&lt;=5),"ZONA RIESGO BAJA"," ")))),IF(G15="OPORTUNIDAD",IF(OR(AND(I15=3,J15=4),AND(I15=2,J15=5),AND(K15&gt;=52,K15&lt;=100)),"ZONA OPORTUNIDAD EXTREMA",IF(OR(AND(I15=5,J15=2),AND(I15=4,J15=3),AND(I15=1,J15=4),AND(K15=20),AND(K15&gt;=28,K15&lt;=48)),"ZONA OPORTUNIDAD ALTA",IF(OR(AND(I15=1,J15=3),AND(I15=4,J15=1),AND(K15=24)),"ZONA OPORTUNIDAD MODERADA",IF(AND(K15&gt;=4,K15&lt;=16),"ZONA OPORTUNIDAD BAJA"," ")))),IF(G15="RIESGO_CORRUPCIÓN",IF(OR(AND(K15&gt;=60,K15&lt;=120)),"ZONA RIESGO EXTREMA",IF(OR(AND(K15&gt;=30,K15&lt;=50)),"ZONA RIESGO ALTA",IF(OR(AND(K15&gt;=15,K15&lt;=25)),"ZONA RIESGO MODERADA",IF(AND(K15&gt;=4,K15&lt;=10),"ZONA RIESGO BAJA"," ")))),"")))</f>
        <v>ZONA RIESGO ALTA</v>
      </c>
      <c r="M15" s="127" t="s">
        <v>604</v>
      </c>
      <c r="N15" s="3" t="s">
        <v>16</v>
      </c>
      <c r="O15" s="36">
        <v>90</v>
      </c>
      <c r="P15" s="36" t="s">
        <v>49</v>
      </c>
      <c r="Q15" s="36" t="s">
        <v>433</v>
      </c>
      <c r="R15" s="36" t="s">
        <v>49</v>
      </c>
      <c r="S15" s="33"/>
      <c r="T15" s="35"/>
      <c r="U15" s="36"/>
      <c r="V15" s="36"/>
      <c r="W15" s="36"/>
      <c r="X15" s="36"/>
      <c r="Y15" s="33"/>
      <c r="Z15" s="35"/>
      <c r="AA15" s="36"/>
      <c r="AB15" s="36"/>
      <c r="AC15" s="36"/>
      <c r="AD15" s="36"/>
      <c r="AE15" s="68">
        <f t="shared" si="0"/>
        <v>90</v>
      </c>
      <c r="AF15" s="37" t="s">
        <v>10</v>
      </c>
      <c r="AG15" s="37" t="s">
        <v>10</v>
      </c>
      <c r="AH15" s="37" t="s">
        <v>10</v>
      </c>
      <c r="AI15" s="38" t="s">
        <v>13</v>
      </c>
      <c r="AJ15" s="49">
        <f t="shared" si="4"/>
        <v>1</v>
      </c>
      <c r="AK15" s="49">
        <f t="shared" si="5"/>
        <v>5</v>
      </c>
      <c r="AL15" s="49">
        <f>IF($G15="RIESGO_CORRUPCIÓN",$AJ15*$AK15*4,$AJ15*$AK15)</f>
        <v>20</v>
      </c>
      <c r="AM15" s="49"/>
      <c r="AN15" s="67" t="str">
        <f t="shared" si="1"/>
        <v>ZONA RIESGO MODERADA</v>
      </c>
      <c r="AO15" s="277" t="s">
        <v>606</v>
      </c>
      <c r="AP15" s="40">
        <v>43497</v>
      </c>
      <c r="AQ15" s="41">
        <v>43799</v>
      </c>
      <c r="AR15" s="33" t="s">
        <v>607</v>
      </c>
      <c r="AS15" s="33" t="s">
        <v>608</v>
      </c>
      <c r="AT15" s="35"/>
      <c r="AU15" s="35"/>
      <c r="AV15" s="35"/>
      <c r="AW15" s="291" t="s">
        <v>1498</v>
      </c>
      <c r="AX15" s="35"/>
      <c r="AY15" s="42"/>
      <c r="AZ15" s="35"/>
    </row>
    <row r="16" spans="1:52" ht="150.75" customHeight="1" x14ac:dyDescent="0.25">
      <c r="A16" s="292" t="s">
        <v>107</v>
      </c>
      <c r="B16" s="280" t="s">
        <v>524</v>
      </c>
      <c r="C16" s="126"/>
      <c r="D16" s="126"/>
      <c r="E16" s="126" t="s">
        <v>610</v>
      </c>
      <c r="F16" s="126" t="s">
        <v>609</v>
      </c>
      <c r="G16" s="35" t="s">
        <v>15</v>
      </c>
      <c r="H16" s="33" t="s">
        <v>116</v>
      </c>
      <c r="I16" s="35">
        <v>1</v>
      </c>
      <c r="J16" s="35">
        <v>10</v>
      </c>
      <c r="K16" s="49">
        <f t="shared" si="2"/>
        <v>40</v>
      </c>
      <c r="L16" s="67" t="str">
        <f t="shared" si="3"/>
        <v>ZONA RIESGO ALTA</v>
      </c>
      <c r="M16" s="127" t="s">
        <v>611</v>
      </c>
      <c r="N16" s="3" t="s">
        <v>17</v>
      </c>
      <c r="O16" s="36">
        <v>100</v>
      </c>
      <c r="P16" s="36" t="s">
        <v>433</v>
      </c>
      <c r="Q16" s="36" t="s">
        <v>433</v>
      </c>
      <c r="R16" s="36" t="s">
        <v>433</v>
      </c>
      <c r="S16" s="33" t="s">
        <v>838</v>
      </c>
      <c r="T16" s="35" t="s">
        <v>16</v>
      </c>
      <c r="U16" s="36">
        <v>100</v>
      </c>
      <c r="V16" s="36" t="s">
        <v>433</v>
      </c>
      <c r="W16" s="36" t="s">
        <v>433</v>
      </c>
      <c r="X16" s="36" t="s">
        <v>433</v>
      </c>
      <c r="Y16" s="33" t="s">
        <v>840</v>
      </c>
      <c r="Z16" s="35" t="s">
        <v>18</v>
      </c>
      <c r="AA16" s="36">
        <v>95</v>
      </c>
      <c r="AB16" s="36" t="s">
        <v>49</v>
      </c>
      <c r="AC16" s="36" t="s">
        <v>433</v>
      </c>
      <c r="AD16" s="36" t="s">
        <v>49</v>
      </c>
      <c r="AE16" s="68">
        <f t="shared" si="0"/>
        <v>98.333333333333329</v>
      </c>
      <c r="AF16" s="37" t="s">
        <v>10</v>
      </c>
      <c r="AG16" s="37" t="s">
        <v>10</v>
      </c>
      <c r="AH16" s="37" t="s">
        <v>10</v>
      </c>
      <c r="AI16" s="38" t="s">
        <v>13</v>
      </c>
      <c r="AJ16" s="49">
        <f t="shared" si="4"/>
        <v>1</v>
      </c>
      <c r="AK16" s="49">
        <f t="shared" si="5"/>
        <v>10</v>
      </c>
      <c r="AL16" s="49">
        <f t="shared" si="6"/>
        <v>40</v>
      </c>
      <c r="AM16" s="49"/>
      <c r="AN16" s="67" t="str">
        <f t="shared" si="1"/>
        <v>ZONA RIESGO ALTA</v>
      </c>
      <c r="AO16" s="273" t="s">
        <v>533</v>
      </c>
      <c r="AP16" s="40">
        <v>43497</v>
      </c>
      <c r="AQ16" s="41">
        <v>43563</v>
      </c>
      <c r="AR16" s="33" t="s">
        <v>534</v>
      </c>
      <c r="AS16" s="33" t="s">
        <v>535</v>
      </c>
      <c r="AT16" s="35"/>
      <c r="AU16" s="35"/>
      <c r="AV16" s="35"/>
      <c r="AW16" s="291" t="s">
        <v>1498</v>
      </c>
      <c r="AX16" s="35"/>
      <c r="AY16" s="42"/>
      <c r="AZ16" s="35"/>
    </row>
    <row r="17" spans="1:52" ht="123" customHeight="1" x14ac:dyDescent="0.25">
      <c r="A17" s="292" t="s">
        <v>92</v>
      </c>
      <c r="B17" s="126" t="s">
        <v>329</v>
      </c>
      <c r="C17" s="126" t="s">
        <v>261</v>
      </c>
      <c r="D17" s="85"/>
      <c r="E17" s="126" t="s">
        <v>631</v>
      </c>
      <c r="F17" s="126" t="s">
        <v>738</v>
      </c>
      <c r="G17" s="35" t="s">
        <v>15</v>
      </c>
      <c r="H17" s="33" t="s">
        <v>116</v>
      </c>
      <c r="I17" s="35">
        <v>1</v>
      </c>
      <c r="J17" s="35">
        <v>10</v>
      </c>
      <c r="K17" s="49">
        <f t="shared" si="2"/>
        <v>40</v>
      </c>
      <c r="L17" s="67" t="str">
        <f t="shared" si="3"/>
        <v>ZONA RIESGO ALTA</v>
      </c>
      <c r="M17" s="33" t="s">
        <v>740</v>
      </c>
      <c r="N17" s="35" t="s">
        <v>17</v>
      </c>
      <c r="O17" s="36">
        <v>95</v>
      </c>
      <c r="P17" s="36" t="s">
        <v>49</v>
      </c>
      <c r="Q17" s="36" t="s">
        <v>433</v>
      </c>
      <c r="R17" s="36" t="s">
        <v>49</v>
      </c>
      <c r="S17" s="33"/>
      <c r="T17" s="35"/>
      <c r="U17" s="36"/>
      <c r="V17" s="36"/>
      <c r="W17" s="36"/>
      <c r="X17" s="36"/>
      <c r="Y17" s="33"/>
      <c r="Z17" s="35"/>
      <c r="AA17" s="36"/>
      <c r="AB17" s="36"/>
      <c r="AC17" s="36"/>
      <c r="AD17" s="36"/>
      <c r="AE17" s="68">
        <f t="shared" si="0"/>
        <v>95</v>
      </c>
      <c r="AF17" s="37" t="s">
        <v>11</v>
      </c>
      <c r="AG17" s="37" t="s">
        <v>11</v>
      </c>
      <c r="AH17" s="37" t="s">
        <v>11</v>
      </c>
      <c r="AI17" s="38" t="s">
        <v>13</v>
      </c>
      <c r="AJ17" s="49">
        <f t="shared" si="4"/>
        <v>1</v>
      </c>
      <c r="AK17" s="49">
        <f t="shared" si="5"/>
        <v>5</v>
      </c>
      <c r="AL17" s="49">
        <f t="shared" si="6"/>
        <v>20</v>
      </c>
      <c r="AM17" s="49"/>
      <c r="AN17" s="67" t="str">
        <f t="shared" si="1"/>
        <v>ZONA RIESGO MODERADA</v>
      </c>
      <c r="AO17" s="276" t="s">
        <v>744</v>
      </c>
      <c r="AP17" s="40">
        <v>43481</v>
      </c>
      <c r="AQ17" s="41">
        <v>43830</v>
      </c>
      <c r="AR17" s="33" t="s">
        <v>742</v>
      </c>
      <c r="AS17" s="33" t="s">
        <v>743</v>
      </c>
      <c r="AT17" s="35"/>
      <c r="AU17" s="35"/>
      <c r="AV17" s="35"/>
      <c r="AW17" s="291" t="s">
        <v>1498</v>
      </c>
      <c r="AX17" s="35"/>
      <c r="AY17" s="42"/>
      <c r="AZ17" s="35"/>
    </row>
    <row r="18" spans="1:52" ht="126.75" customHeight="1" x14ac:dyDescent="0.25">
      <c r="A18" s="292" t="s">
        <v>105</v>
      </c>
      <c r="B18" s="126" t="s">
        <v>524</v>
      </c>
      <c r="C18" s="126" t="s">
        <v>261</v>
      </c>
      <c r="D18" s="126"/>
      <c r="E18" s="126" t="s">
        <v>637</v>
      </c>
      <c r="F18" s="126" t="s">
        <v>745</v>
      </c>
      <c r="G18" s="35" t="s">
        <v>15</v>
      </c>
      <c r="H18" s="33" t="s">
        <v>116</v>
      </c>
      <c r="I18" s="35">
        <v>1</v>
      </c>
      <c r="J18" s="35">
        <v>20</v>
      </c>
      <c r="K18" s="49">
        <f t="shared" si="2"/>
        <v>80</v>
      </c>
      <c r="L18" s="67" t="str">
        <f t="shared" si="3"/>
        <v>ZONA RIESGO EXTREMA</v>
      </c>
      <c r="M18" s="127" t="s">
        <v>747</v>
      </c>
      <c r="N18" s="3" t="s">
        <v>16</v>
      </c>
      <c r="O18" s="36">
        <v>100</v>
      </c>
      <c r="P18" s="36" t="s">
        <v>433</v>
      </c>
      <c r="Q18" s="36" t="s">
        <v>433</v>
      </c>
      <c r="R18" s="36" t="s">
        <v>433</v>
      </c>
      <c r="S18" s="33"/>
      <c r="T18" s="35"/>
      <c r="U18" s="36"/>
      <c r="V18" s="36"/>
      <c r="W18" s="36"/>
      <c r="X18" s="36"/>
      <c r="Y18" s="33"/>
      <c r="Z18" s="35"/>
      <c r="AA18" s="36"/>
      <c r="AB18" s="36"/>
      <c r="AC18" s="36"/>
      <c r="AD18" s="36"/>
      <c r="AE18" s="68">
        <f t="shared" si="0"/>
        <v>100</v>
      </c>
      <c r="AF18" s="37" t="s">
        <v>10</v>
      </c>
      <c r="AG18" s="37" t="s">
        <v>10</v>
      </c>
      <c r="AH18" s="37" t="s">
        <v>10</v>
      </c>
      <c r="AI18" s="38" t="s">
        <v>13</v>
      </c>
      <c r="AJ18" s="49">
        <f t="shared" si="4"/>
        <v>1</v>
      </c>
      <c r="AK18" s="49">
        <f t="shared" si="5"/>
        <v>20</v>
      </c>
      <c r="AL18" s="49">
        <f t="shared" si="6"/>
        <v>80</v>
      </c>
      <c r="AM18" s="49"/>
      <c r="AN18" s="67" t="str">
        <f t="shared" si="1"/>
        <v>ZONA RIESGO EXTREMA</v>
      </c>
      <c r="AO18" s="86" t="s">
        <v>751</v>
      </c>
      <c r="AP18" s="40">
        <v>43481</v>
      </c>
      <c r="AQ18" s="41">
        <v>43830</v>
      </c>
      <c r="AR18" s="33" t="s">
        <v>749</v>
      </c>
      <c r="AS18" s="33" t="s">
        <v>750</v>
      </c>
      <c r="AT18" s="35"/>
      <c r="AU18" s="35"/>
      <c r="AV18" s="35"/>
      <c r="AW18" s="291" t="s">
        <v>1498</v>
      </c>
      <c r="AX18" s="35"/>
      <c r="AY18" s="42"/>
      <c r="AZ18" s="35"/>
    </row>
    <row r="19" spans="1:52" ht="80.25" customHeight="1" x14ac:dyDescent="0.25">
      <c r="A19" s="292" t="s">
        <v>101</v>
      </c>
      <c r="B19" s="126" t="s">
        <v>524</v>
      </c>
      <c r="C19" s="126" t="s">
        <v>265</v>
      </c>
      <c r="D19" s="126"/>
      <c r="E19" s="126" t="s">
        <v>632</v>
      </c>
      <c r="F19" s="126" t="s">
        <v>731</v>
      </c>
      <c r="G19" s="35" t="s">
        <v>15</v>
      </c>
      <c r="H19" s="33" t="s">
        <v>116</v>
      </c>
      <c r="I19" s="35">
        <v>1</v>
      </c>
      <c r="J19" s="35">
        <v>10</v>
      </c>
      <c r="K19" s="49">
        <f t="shared" si="2"/>
        <v>40</v>
      </c>
      <c r="L19" s="67" t="str">
        <f t="shared" si="3"/>
        <v>ZONA RIESGO ALTA</v>
      </c>
      <c r="M19" s="127" t="s">
        <v>733</v>
      </c>
      <c r="N19" s="3" t="s">
        <v>16</v>
      </c>
      <c r="O19" s="36">
        <v>100</v>
      </c>
      <c r="P19" s="36" t="s">
        <v>433</v>
      </c>
      <c r="Q19" s="36" t="s">
        <v>433</v>
      </c>
      <c r="R19" s="36" t="s">
        <v>433</v>
      </c>
      <c r="S19" s="33"/>
      <c r="T19" s="35"/>
      <c r="U19" s="36"/>
      <c r="V19" s="36"/>
      <c r="W19" s="36"/>
      <c r="X19" s="36"/>
      <c r="Y19" s="33"/>
      <c r="Z19" s="35"/>
      <c r="AA19" s="36"/>
      <c r="AB19" s="36"/>
      <c r="AC19" s="36"/>
      <c r="AD19" s="36"/>
      <c r="AE19" s="68">
        <f t="shared" si="0"/>
        <v>100</v>
      </c>
      <c r="AF19" s="285" t="s">
        <v>10</v>
      </c>
      <c r="AG19" s="37" t="s">
        <v>10</v>
      </c>
      <c r="AH19" s="37" t="s">
        <v>10</v>
      </c>
      <c r="AI19" s="38" t="s">
        <v>13</v>
      </c>
      <c r="AJ19" s="49">
        <f t="shared" si="4"/>
        <v>1</v>
      </c>
      <c r="AK19" s="49">
        <f t="shared" si="5"/>
        <v>10</v>
      </c>
      <c r="AL19" s="49">
        <f t="shared" si="6"/>
        <v>40</v>
      </c>
      <c r="AM19" s="49"/>
      <c r="AN19" s="67" t="str">
        <f t="shared" si="1"/>
        <v>ZONA RIESGO ALTA</v>
      </c>
      <c r="AO19" s="275" t="s">
        <v>735</v>
      </c>
      <c r="AP19" s="40">
        <v>43481</v>
      </c>
      <c r="AQ19" s="41">
        <v>43830</v>
      </c>
      <c r="AR19" s="33" t="s">
        <v>736</v>
      </c>
      <c r="AS19" s="33" t="s">
        <v>737</v>
      </c>
      <c r="AT19" s="35"/>
      <c r="AU19" s="35"/>
      <c r="AV19" s="35"/>
      <c r="AW19" s="291" t="s">
        <v>1498</v>
      </c>
      <c r="AX19" s="35"/>
      <c r="AY19" s="42"/>
      <c r="AZ19" s="35"/>
    </row>
    <row r="20" spans="1:52" ht="102" customHeight="1" x14ac:dyDescent="0.25">
      <c r="A20" s="292" t="s">
        <v>104</v>
      </c>
      <c r="B20" s="278"/>
      <c r="C20" s="126" t="s">
        <v>524</v>
      </c>
      <c r="D20" s="126" t="s">
        <v>271</v>
      </c>
      <c r="E20" s="126" t="s">
        <v>633</v>
      </c>
      <c r="F20" s="126" t="s">
        <v>752</v>
      </c>
      <c r="G20" s="35" t="s">
        <v>15</v>
      </c>
      <c r="H20" s="33" t="s">
        <v>116</v>
      </c>
      <c r="I20" s="35">
        <v>2</v>
      </c>
      <c r="J20" s="35">
        <v>20</v>
      </c>
      <c r="K20" s="49">
        <f t="shared" si="2"/>
        <v>160</v>
      </c>
      <c r="L20" s="67" t="str">
        <f>IF(G20="RIESGO",IF(OR(AND(I20=4,J20=4),AND(I20=4,J20=5),AND(K20&gt;=16,K20&lt;=25)),"ZONA RIESGO EXTREMA",IF(OR(AND(I20=5,J20=3),AND(I20=4,J20=3),AND(I20=3,J20=4),AND(I20=3,J20=5),AND(K20&gt;=12,K20&lt;=15)),"ZONA RIESGO ALTA",IF(OR(AND(I20=3,J20=3),AND(I20=2,J20=3),AND(I20=3,J20=2),AND(I20=4,J20=2)),"ZONA RIESGO MODERADA",IF(AND(K20&gt;=1,K20&lt;=5),"ZONA RIESGO BAJA"," ")))),IF(G20="OPORTUNIDAD",IF(OR(AND(I20=3,J20=4),AND(I20=2,J20=5),AND(K20&gt;=52,K20&lt;=100)),"ZONA OPORTUNIDAD EXTREMA",IF(OR(AND(I20=5,J20=2),AND(I20=4,J20=3),AND(I20=1,J20=4),AND(K20=20),AND(K20&gt;=28,K20&lt;=48)),"ZONA OPORTUNIDAD ALTA",IF(OR(AND(I20=1,J20=3),AND(I20=4,J20=1),AND(K20=24)),"ZONA OPORTUNIDAD MODERADA",IF(AND(K20&gt;=4,K20&lt;=16),"ZONA OPORTUNIDAD BAJA"," ")))),IF(G20="RIESGO_CORRUPCIÓN",IF(OR(AND(K20&gt;=60,K20&lt;=180)),"ZONA RIESGO EXTREMA",IF(OR(AND(K20&gt;=30,K20&lt;=50)),"ZONA RIESGO ALTA",IF(OR(AND(K20&gt;=15,K20&lt;=25)),"ZONA RIESGO MODERADA",IF(AND(K20&gt;=4,K20&lt;=10),"ZONA RIESGO BAJA"," ")))),"")))</f>
        <v>ZONA RIESGO EXTREMA</v>
      </c>
      <c r="M20" s="33" t="s">
        <v>754</v>
      </c>
      <c r="N20" s="35" t="s">
        <v>16</v>
      </c>
      <c r="O20" s="36">
        <v>100</v>
      </c>
      <c r="P20" s="36" t="s">
        <v>433</v>
      </c>
      <c r="Q20" s="36" t="s">
        <v>433</v>
      </c>
      <c r="R20" s="36" t="s">
        <v>433</v>
      </c>
      <c r="S20" s="33"/>
      <c r="T20" s="35"/>
      <c r="U20" s="36"/>
      <c r="V20" s="36"/>
      <c r="W20" s="36"/>
      <c r="X20" s="36"/>
      <c r="Y20" s="33"/>
      <c r="Z20" s="35"/>
      <c r="AA20" s="36"/>
      <c r="AB20" s="36"/>
      <c r="AC20" s="36"/>
      <c r="AD20" s="36"/>
      <c r="AE20" s="68">
        <f t="shared" si="0"/>
        <v>100</v>
      </c>
      <c r="AF20" s="285" t="s">
        <v>10</v>
      </c>
      <c r="AG20" s="37" t="s">
        <v>10</v>
      </c>
      <c r="AH20" s="37" t="s">
        <v>10</v>
      </c>
      <c r="AI20" s="38" t="s">
        <v>13</v>
      </c>
      <c r="AJ20" s="49">
        <f t="shared" si="4"/>
        <v>1</v>
      </c>
      <c r="AK20" s="49">
        <f t="shared" si="5"/>
        <v>20</v>
      </c>
      <c r="AL20" s="49">
        <f t="shared" si="6"/>
        <v>80</v>
      </c>
      <c r="AM20" s="49"/>
      <c r="AN20" s="67" t="str">
        <f t="shared" si="1"/>
        <v>ZONA RIESGO EXTREMA</v>
      </c>
      <c r="AO20" s="86" t="s">
        <v>758</v>
      </c>
      <c r="AP20" s="40">
        <v>43481</v>
      </c>
      <c r="AQ20" s="41">
        <v>43830</v>
      </c>
      <c r="AR20" s="33" t="s">
        <v>756</v>
      </c>
      <c r="AS20" s="33" t="s">
        <v>757</v>
      </c>
      <c r="AT20" s="35"/>
      <c r="AU20" s="35"/>
      <c r="AV20" s="35"/>
      <c r="AW20" s="291" t="s">
        <v>1498</v>
      </c>
      <c r="AX20" s="35"/>
      <c r="AY20" s="42"/>
      <c r="AZ20" s="35"/>
    </row>
    <row r="21" spans="1:52" ht="78.75" customHeight="1" x14ac:dyDescent="0.25">
      <c r="A21" s="292" t="s">
        <v>100</v>
      </c>
      <c r="B21" s="33"/>
      <c r="C21" s="126" t="s">
        <v>616</v>
      </c>
      <c r="D21" s="88"/>
      <c r="E21" s="34" t="s">
        <v>615</v>
      </c>
      <c r="F21" s="85" t="s">
        <v>634</v>
      </c>
      <c r="G21" s="35" t="s">
        <v>15</v>
      </c>
      <c r="H21" s="33" t="s">
        <v>116</v>
      </c>
      <c r="I21" s="35">
        <v>2</v>
      </c>
      <c r="J21" s="35">
        <v>10</v>
      </c>
      <c r="K21" s="49">
        <f t="shared" si="2"/>
        <v>80</v>
      </c>
      <c r="L21" s="67" t="str">
        <f>IF(G21="RIESGO",IF(OR(AND(I21=4,J21=4),AND(I21=4,J21=5),AND(K21&gt;=16,K21&lt;=25)),"ZONA RIESGO EXTREMA",IF(OR(AND(I21=5,J21=3),AND(I21=4,J21=3),AND(I21=3,J21=4),AND(I21=3,J21=5),AND(K21&gt;=12,K21&lt;=15)),"ZONA RIESGO ALTA",IF(OR(AND(I21=3,J21=3),AND(I21=2,J21=3),AND(I21=3,J21=2),AND(I21=4,J21=2)),"ZONA RIESGO MODERADA",IF(AND(K21&gt;=1,K21&lt;=5),"ZONA RIESGO BAJA"," ")))),IF(G21="OPORTUNIDAD",IF(OR(AND(I21=3,J21=4),AND(I21=2,J21=5),AND(K21&gt;=52,K21&lt;=100)),"ZONA OPORTUNIDAD EXTREMA",IF(OR(AND(I21=5,J21=2),AND(I21=4,J21=3),AND(I21=1,J21=4),AND(K21=20),AND(K21&gt;=28,K21&lt;=48)),"ZONA OPORTUNIDAD ALTA",IF(OR(AND(I21=1,J21=3),AND(I21=4,J21=1),AND(K21=24)),"ZONA OPORTUNIDAD MODERADA",IF(AND(K21&gt;=4,K21&lt;=16),"ZONA OPORTUNIDAD BAJA"," ")))),IF(G21="RIESGO_CORRUPCIÓN",IF(OR(AND(K21&gt;=60,K21&lt;=130)),"ZONA RIESGO EXTREMA",IF(OR(AND(K21&gt;=30,K21&lt;=50)),"ZONA RIESGO ALTA",IF(OR(AND(K21&gt;=15,K21&lt;=25)),"ZONA RIESGO MODERADA",IF(AND(K21&gt;=4,K21&lt;=10),"ZONA RIESGO BAJA"," ")))),"")))</f>
        <v>ZONA RIESGO EXTREMA</v>
      </c>
      <c r="M21" s="33" t="s">
        <v>627</v>
      </c>
      <c r="N21" s="35" t="s">
        <v>16</v>
      </c>
      <c r="O21" s="36">
        <v>100</v>
      </c>
      <c r="P21" s="36" t="s">
        <v>433</v>
      </c>
      <c r="Q21" s="36" t="s">
        <v>433</v>
      </c>
      <c r="R21" s="36" t="s">
        <v>433</v>
      </c>
      <c r="S21" s="33"/>
      <c r="T21" s="35"/>
      <c r="U21" s="36"/>
      <c r="V21" s="36"/>
      <c r="W21" s="36"/>
      <c r="X21" s="36"/>
      <c r="Y21" s="33"/>
      <c r="Z21" s="35"/>
      <c r="AA21" s="36"/>
      <c r="AB21" s="36"/>
      <c r="AC21" s="36"/>
      <c r="AD21" s="36"/>
      <c r="AE21" s="68">
        <f t="shared" si="0"/>
        <v>100</v>
      </c>
      <c r="AF21" s="285" t="s">
        <v>10</v>
      </c>
      <c r="AG21" s="37" t="s">
        <v>10</v>
      </c>
      <c r="AH21" s="37" t="s">
        <v>10</v>
      </c>
      <c r="AI21" s="38" t="s">
        <v>13</v>
      </c>
      <c r="AJ21" s="49">
        <f t="shared" si="4"/>
        <v>1</v>
      </c>
      <c r="AK21" s="49">
        <f t="shared" si="5"/>
        <v>10</v>
      </c>
      <c r="AL21" s="49">
        <f t="shared" si="6"/>
        <v>40</v>
      </c>
      <c r="AM21" s="49"/>
      <c r="AN21" s="67" t="str">
        <f t="shared" si="1"/>
        <v>ZONA RIESGO ALTA</v>
      </c>
      <c r="AO21" s="86" t="s">
        <v>628</v>
      </c>
      <c r="AP21" s="40">
        <v>43481</v>
      </c>
      <c r="AQ21" s="41">
        <v>43800</v>
      </c>
      <c r="AR21" s="33" t="s">
        <v>629</v>
      </c>
      <c r="AS21" s="33" t="s">
        <v>630</v>
      </c>
      <c r="AT21" s="35"/>
      <c r="AU21" s="35"/>
      <c r="AV21" s="35"/>
      <c r="AW21" s="291" t="s">
        <v>1498</v>
      </c>
      <c r="AX21" s="35"/>
      <c r="AY21" s="42"/>
      <c r="AZ21" s="35"/>
    </row>
    <row r="22" spans="1:52" ht="78.75" customHeight="1" x14ac:dyDescent="0.25">
      <c r="A22" s="258" t="s">
        <v>96</v>
      </c>
      <c r="B22" s="259" t="s">
        <v>524</v>
      </c>
      <c r="C22" s="259" t="s">
        <v>265</v>
      </c>
      <c r="D22" s="261" t="s">
        <v>296</v>
      </c>
      <c r="E22" s="259" t="s">
        <v>635</v>
      </c>
      <c r="F22" s="259" t="s">
        <v>1292</v>
      </c>
      <c r="G22" s="260" t="s">
        <v>15</v>
      </c>
      <c r="H22" s="261" t="s">
        <v>116</v>
      </c>
      <c r="I22" s="260">
        <v>1</v>
      </c>
      <c r="J22" s="35">
        <v>10</v>
      </c>
      <c r="K22" s="49">
        <f t="shared" si="2"/>
        <v>40</v>
      </c>
      <c r="L22" s="67" t="str">
        <f t="shared" si="3"/>
        <v>ZONA RIESGO ALTA</v>
      </c>
      <c r="M22" s="33" t="s">
        <v>638</v>
      </c>
      <c r="N22" s="35" t="s">
        <v>16</v>
      </c>
      <c r="O22" s="36">
        <v>95</v>
      </c>
      <c r="P22" s="36" t="s">
        <v>49</v>
      </c>
      <c r="Q22" s="36" t="s">
        <v>49</v>
      </c>
      <c r="R22" s="36" t="s">
        <v>49</v>
      </c>
      <c r="S22" s="33" t="s">
        <v>656</v>
      </c>
      <c r="T22" s="35" t="s">
        <v>16</v>
      </c>
      <c r="U22" s="36">
        <v>95</v>
      </c>
      <c r="V22" s="36" t="s">
        <v>49</v>
      </c>
      <c r="W22" s="36" t="s">
        <v>49</v>
      </c>
      <c r="X22" s="36" t="s">
        <v>49</v>
      </c>
      <c r="Y22" s="33"/>
      <c r="Z22" s="35"/>
      <c r="AA22" s="36"/>
      <c r="AB22" s="36"/>
      <c r="AC22" s="36"/>
      <c r="AD22" s="36"/>
      <c r="AE22" s="68">
        <f t="shared" si="0"/>
        <v>95</v>
      </c>
      <c r="AF22" s="285" t="s">
        <v>10</v>
      </c>
      <c r="AG22" s="37" t="s">
        <v>10</v>
      </c>
      <c r="AH22" s="37" t="s">
        <v>10</v>
      </c>
      <c r="AI22" s="38" t="s">
        <v>13</v>
      </c>
      <c r="AJ22" s="49">
        <f t="shared" si="4"/>
        <v>1</v>
      </c>
      <c r="AK22" s="49">
        <f t="shared" si="5"/>
        <v>10</v>
      </c>
      <c r="AL22" s="49">
        <f t="shared" si="6"/>
        <v>40</v>
      </c>
      <c r="AM22" s="49"/>
      <c r="AN22" s="67" t="str">
        <f t="shared" si="1"/>
        <v>ZONA RIESGO ALTA</v>
      </c>
      <c r="AO22" s="86" t="s">
        <v>641</v>
      </c>
      <c r="AP22" s="40">
        <v>43479</v>
      </c>
      <c r="AQ22" s="41">
        <v>43830</v>
      </c>
      <c r="AR22" s="33" t="s">
        <v>642</v>
      </c>
      <c r="AS22" s="33" t="s">
        <v>643</v>
      </c>
      <c r="AT22" s="35"/>
      <c r="AU22" s="35"/>
      <c r="AV22" s="35"/>
      <c r="AW22" s="291" t="s">
        <v>1498</v>
      </c>
      <c r="AX22" s="35"/>
      <c r="AY22" s="42"/>
      <c r="AZ22" s="35"/>
    </row>
    <row r="23" spans="1:52" ht="78.75" customHeight="1" x14ac:dyDescent="0.25">
      <c r="A23" s="258" t="s">
        <v>96</v>
      </c>
      <c r="B23" s="259" t="s">
        <v>524</v>
      </c>
      <c r="C23" s="259" t="s">
        <v>265</v>
      </c>
      <c r="D23" s="261" t="s">
        <v>296</v>
      </c>
      <c r="E23" s="259" t="s">
        <v>644</v>
      </c>
      <c r="F23" s="95" t="s">
        <v>1293</v>
      </c>
      <c r="G23" s="260" t="s">
        <v>15</v>
      </c>
      <c r="H23" s="261" t="s">
        <v>116</v>
      </c>
      <c r="I23" s="260">
        <v>1</v>
      </c>
      <c r="J23" s="35">
        <v>20</v>
      </c>
      <c r="K23" s="49">
        <f t="shared" si="2"/>
        <v>80</v>
      </c>
      <c r="L23" s="67" t="str">
        <f t="shared" si="3"/>
        <v>ZONA RIESGO EXTREMA</v>
      </c>
      <c r="M23" s="33" t="s">
        <v>647</v>
      </c>
      <c r="N23" s="35" t="s">
        <v>17</v>
      </c>
      <c r="O23" s="36">
        <v>70</v>
      </c>
      <c r="P23" s="36" t="s">
        <v>494</v>
      </c>
      <c r="Q23" s="36" t="s">
        <v>433</v>
      </c>
      <c r="R23" s="36" t="s">
        <v>494</v>
      </c>
      <c r="S23" s="33"/>
      <c r="T23" s="35"/>
      <c r="U23" s="36"/>
      <c r="V23" s="36"/>
      <c r="W23" s="36"/>
      <c r="X23" s="36"/>
      <c r="Y23" s="33"/>
      <c r="Z23" s="35"/>
      <c r="AA23" s="36"/>
      <c r="AB23" s="36"/>
      <c r="AC23" s="36"/>
      <c r="AD23" s="36"/>
      <c r="AE23" s="68">
        <f t="shared" si="0"/>
        <v>70</v>
      </c>
      <c r="AF23" s="285" t="s">
        <v>10</v>
      </c>
      <c r="AG23" s="37" t="s">
        <v>10</v>
      </c>
      <c r="AH23" s="37" t="s">
        <v>10</v>
      </c>
      <c r="AI23" s="38" t="s">
        <v>13</v>
      </c>
      <c r="AJ23" s="49">
        <f t="shared" si="4"/>
        <v>1</v>
      </c>
      <c r="AK23" s="49">
        <f t="shared" si="5"/>
        <v>20</v>
      </c>
      <c r="AL23" s="49">
        <f t="shared" si="6"/>
        <v>80</v>
      </c>
      <c r="AM23" s="49"/>
      <c r="AN23" s="67" t="str">
        <f t="shared" si="1"/>
        <v>ZONA RIESGO EXTREMA</v>
      </c>
      <c r="AO23" s="86" t="s">
        <v>665</v>
      </c>
      <c r="AP23" s="40">
        <v>43479</v>
      </c>
      <c r="AQ23" s="41">
        <v>43830</v>
      </c>
      <c r="AR23" s="33" t="s">
        <v>642</v>
      </c>
      <c r="AS23" s="33" t="s">
        <v>666</v>
      </c>
      <c r="AT23" s="35"/>
      <c r="AU23" s="35"/>
      <c r="AV23" s="35"/>
      <c r="AW23" s="291" t="s">
        <v>1498</v>
      </c>
      <c r="AX23" s="35"/>
      <c r="AY23" s="42"/>
      <c r="AZ23" s="35"/>
    </row>
    <row r="24" spans="1:52" ht="78.75" customHeight="1" x14ac:dyDescent="0.25">
      <c r="A24" s="258" t="s">
        <v>96</v>
      </c>
      <c r="B24" s="259" t="s">
        <v>524</v>
      </c>
      <c r="C24" s="95" t="s">
        <v>265</v>
      </c>
      <c r="D24" s="261" t="s">
        <v>296</v>
      </c>
      <c r="E24" s="259" t="s">
        <v>667</v>
      </c>
      <c r="F24" s="259" t="s">
        <v>668</v>
      </c>
      <c r="G24" s="260" t="s">
        <v>15</v>
      </c>
      <c r="H24" s="261" t="s">
        <v>116</v>
      </c>
      <c r="I24" s="260">
        <v>1</v>
      </c>
      <c r="J24" s="35">
        <v>5</v>
      </c>
      <c r="K24" s="49">
        <f t="shared" si="2"/>
        <v>20</v>
      </c>
      <c r="L24" s="67" t="str">
        <f t="shared" si="3"/>
        <v>ZONA RIESGO MODERADA</v>
      </c>
      <c r="M24" s="33" t="s">
        <v>669</v>
      </c>
      <c r="N24" s="35" t="s">
        <v>16</v>
      </c>
      <c r="O24" s="36">
        <v>100</v>
      </c>
      <c r="P24" s="36" t="s">
        <v>433</v>
      </c>
      <c r="Q24" s="36" t="s">
        <v>433</v>
      </c>
      <c r="R24" s="36" t="s">
        <v>433</v>
      </c>
      <c r="S24" s="33" t="s">
        <v>673</v>
      </c>
      <c r="T24" s="35" t="s">
        <v>16</v>
      </c>
      <c r="U24" s="36">
        <v>100</v>
      </c>
      <c r="V24" s="36" t="s">
        <v>433</v>
      </c>
      <c r="W24" s="36" t="s">
        <v>433</v>
      </c>
      <c r="X24" s="36" t="s">
        <v>433</v>
      </c>
      <c r="Y24" s="33"/>
      <c r="Z24" s="35"/>
      <c r="AA24" s="36"/>
      <c r="AB24" s="36"/>
      <c r="AC24" s="36"/>
      <c r="AD24" s="36"/>
      <c r="AE24" s="68">
        <f t="shared" si="0"/>
        <v>100</v>
      </c>
      <c r="AF24" s="285" t="s">
        <v>10</v>
      </c>
      <c r="AG24" s="37" t="s">
        <v>10</v>
      </c>
      <c r="AH24" s="37" t="s">
        <v>10</v>
      </c>
      <c r="AI24" s="38" t="s">
        <v>12</v>
      </c>
      <c r="AJ24" s="49">
        <f t="shared" si="4"/>
        <v>1</v>
      </c>
      <c r="AK24" s="49">
        <f t="shared" si="5"/>
        <v>5</v>
      </c>
      <c r="AL24" s="49">
        <f t="shared" si="6"/>
        <v>20</v>
      </c>
      <c r="AM24" s="49"/>
      <c r="AN24" s="67" t="str">
        <f t="shared" si="1"/>
        <v>ZONA RIESGO MODERADA</v>
      </c>
      <c r="AO24" s="262" t="s">
        <v>1332</v>
      </c>
      <c r="AP24" s="263">
        <v>43479</v>
      </c>
      <c r="AQ24" s="264">
        <v>43830</v>
      </c>
      <c r="AR24" s="261" t="s">
        <v>675</v>
      </c>
      <c r="AS24" s="261" t="s">
        <v>1333</v>
      </c>
      <c r="AT24" s="35"/>
      <c r="AU24" s="35"/>
      <c r="AV24" s="35"/>
      <c r="AW24" s="291" t="s">
        <v>1498</v>
      </c>
      <c r="AX24" s="35"/>
      <c r="AY24" s="42"/>
      <c r="AZ24" s="35"/>
    </row>
    <row r="25" spans="1:52" ht="78.75" customHeight="1" x14ac:dyDescent="0.25">
      <c r="A25" s="258" t="s">
        <v>96</v>
      </c>
      <c r="B25" s="259" t="s">
        <v>524</v>
      </c>
      <c r="C25" s="95" t="s">
        <v>265</v>
      </c>
      <c r="D25" s="261" t="s">
        <v>296</v>
      </c>
      <c r="E25" s="259" t="s">
        <v>676</v>
      </c>
      <c r="F25" s="95" t="s">
        <v>677</v>
      </c>
      <c r="G25" s="260" t="s">
        <v>15</v>
      </c>
      <c r="H25" s="261" t="s">
        <v>116</v>
      </c>
      <c r="I25" s="260">
        <v>4</v>
      </c>
      <c r="J25" s="35">
        <v>5</v>
      </c>
      <c r="K25" s="49">
        <f t="shared" si="2"/>
        <v>80</v>
      </c>
      <c r="L25" s="67" t="str">
        <f t="shared" si="3"/>
        <v>ZONA RIESGO EXTREMA</v>
      </c>
      <c r="M25" s="33" t="s">
        <v>678</v>
      </c>
      <c r="N25" s="35" t="s">
        <v>16</v>
      </c>
      <c r="O25" s="36">
        <v>100</v>
      </c>
      <c r="P25" s="36" t="s">
        <v>433</v>
      </c>
      <c r="Q25" s="36" t="s">
        <v>433</v>
      </c>
      <c r="R25" s="36" t="s">
        <v>433</v>
      </c>
      <c r="S25" s="33" t="s">
        <v>680</v>
      </c>
      <c r="T25" s="35" t="s">
        <v>16</v>
      </c>
      <c r="U25" s="36">
        <v>100</v>
      </c>
      <c r="V25" s="36" t="s">
        <v>433</v>
      </c>
      <c r="W25" s="36" t="s">
        <v>433</v>
      </c>
      <c r="X25" s="36" t="s">
        <v>433</v>
      </c>
      <c r="Y25" s="33"/>
      <c r="Z25" s="35"/>
      <c r="AA25" s="36"/>
      <c r="AB25" s="36"/>
      <c r="AC25" s="36"/>
      <c r="AD25" s="36"/>
      <c r="AE25" s="68">
        <f t="shared" si="0"/>
        <v>100</v>
      </c>
      <c r="AF25" s="285" t="s">
        <v>10</v>
      </c>
      <c r="AG25" s="37" t="s">
        <v>10</v>
      </c>
      <c r="AH25" s="37" t="s">
        <v>10</v>
      </c>
      <c r="AI25" s="38" t="s">
        <v>12</v>
      </c>
      <c r="AJ25" s="49">
        <f t="shared" si="4"/>
        <v>2</v>
      </c>
      <c r="AK25" s="49">
        <f t="shared" si="5"/>
        <v>5</v>
      </c>
      <c r="AL25" s="49">
        <f t="shared" si="6"/>
        <v>40</v>
      </c>
      <c r="AM25" s="49"/>
      <c r="AN25" s="67" t="str">
        <f t="shared" si="1"/>
        <v>ZONA RIESGO ALTA</v>
      </c>
      <c r="AO25" s="262" t="s">
        <v>1334</v>
      </c>
      <c r="AP25" s="263">
        <v>43479</v>
      </c>
      <c r="AQ25" s="264">
        <v>43830</v>
      </c>
      <c r="AR25" s="261" t="s">
        <v>675</v>
      </c>
      <c r="AS25" s="261" t="s">
        <v>1335</v>
      </c>
      <c r="AT25" s="35"/>
      <c r="AU25" s="35"/>
      <c r="AV25" s="35"/>
      <c r="AW25" s="291" t="s">
        <v>1498</v>
      </c>
      <c r="AX25" s="35"/>
      <c r="AY25" s="42"/>
      <c r="AZ25" s="35"/>
    </row>
    <row r="26" spans="1:52" ht="108.75" customHeight="1" x14ac:dyDescent="0.25">
      <c r="A26" s="258" t="s">
        <v>96</v>
      </c>
      <c r="B26" s="259" t="s">
        <v>524</v>
      </c>
      <c r="C26" s="94" t="s">
        <v>265</v>
      </c>
      <c r="D26" s="93"/>
      <c r="E26" s="259" t="s">
        <v>1298</v>
      </c>
      <c r="F26" s="259" t="s">
        <v>1299</v>
      </c>
      <c r="G26" s="260" t="s">
        <v>15</v>
      </c>
      <c r="H26" s="261" t="s">
        <v>116</v>
      </c>
      <c r="I26" s="260">
        <v>1</v>
      </c>
      <c r="J26" s="35">
        <v>20</v>
      </c>
      <c r="K26" s="49">
        <f t="shared" si="2"/>
        <v>80</v>
      </c>
      <c r="L26" s="67" t="str">
        <f t="shared" si="3"/>
        <v>ZONA RIESGO EXTREMA</v>
      </c>
      <c r="M26" s="284" t="s">
        <v>1352</v>
      </c>
      <c r="N26" s="3" t="s">
        <v>16</v>
      </c>
      <c r="O26" s="36">
        <v>100</v>
      </c>
      <c r="P26" s="36" t="s">
        <v>433</v>
      </c>
      <c r="Q26" s="36" t="s">
        <v>433</v>
      </c>
      <c r="R26" s="36" t="s">
        <v>433</v>
      </c>
      <c r="S26" s="284" t="s">
        <v>1361</v>
      </c>
      <c r="T26" s="35" t="s">
        <v>16</v>
      </c>
      <c r="U26" s="36">
        <v>100</v>
      </c>
      <c r="V26" s="36" t="s">
        <v>433</v>
      </c>
      <c r="W26" s="36" t="s">
        <v>433</v>
      </c>
      <c r="X26" s="36" t="s">
        <v>433</v>
      </c>
      <c r="Y26" s="33"/>
      <c r="Z26" s="35"/>
      <c r="AA26" s="36"/>
      <c r="AB26" s="36"/>
      <c r="AC26" s="36"/>
      <c r="AD26" s="36"/>
      <c r="AE26" s="68">
        <f t="shared" si="0"/>
        <v>100</v>
      </c>
      <c r="AF26" s="285" t="s">
        <v>10</v>
      </c>
      <c r="AG26" s="37" t="s">
        <v>10</v>
      </c>
      <c r="AH26" s="37" t="s">
        <v>10</v>
      </c>
      <c r="AI26" s="38" t="s">
        <v>13</v>
      </c>
      <c r="AJ26" s="49">
        <f t="shared" si="4"/>
        <v>1</v>
      </c>
      <c r="AK26" s="49">
        <f t="shared" si="5"/>
        <v>20</v>
      </c>
      <c r="AL26" s="49">
        <f t="shared" si="6"/>
        <v>80</v>
      </c>
      <c r="AM26" s="49"/>
      <c r="AN26" s="67" t="str">
        <f>IF(G26="RIESGO",IF(OR(AND(AJ26=4,AK26=4),AND(AJ26=4,AK26=5),AND(AL26&gt;=16,AL26&lt;=25)),"ZONA RIESGO EXTREMA",IF(OR(AND(AJ26=5,AK26=3),AND(AJ26=4,AK26=3),AND(AJ26=3,AK26=4),AND(AJ26=3,AK26=5),AND(AL26&gt;=12,AL26&lt;=15)),"ZONA RIESGO ALTA",IF(OR(AND(AJ26=3,AK26=3),AND(AJ26=2,AK26=3),AND(AJ26=3,AK26=2),AND(AJ26=4,AK26=2)),"ZONA RIESGO MODERADA",IF(AND(AL26&gt;=1,AL26&lt;=5),"ZONA RIESGO BAJA"," ")))),IF(G26="OPORTUNIDAD",IF(OR(AND(AJ26=3,AK26=4),AND(AJ26=2,AK26=5),AND(AL26&gt;=52,AL26&lt;=100)),"ZONA OPORTUNIDAD EXTREMA",IF(OR(AND(AJ26=5,AK26=2),AND(AJ26=4,AK26=3),AND(AJ26=1,AK26=4),AND(AL26=20),AND(AL26&gt;=28,AL26&lt;=48)),"ZONA OPORTUNIDAD ALTA",IF(OR(AND(AJ26=1,AK26=3),AND(AJ26=4,AK26=1),AND(AL26=24)),"ZONA OPORTUNIDAD MODERADA",IF(AND(AL26&gt;=4,AL26&lt;=16),"ZONA OPORTUNIDAD BAJA"," ")))),IF(G26="RIESGO_CORRUPCIÓN",IF(OR(AND(AL26&gt;=60,AL26&lt;=100)),"ZONA RIESGO EXTREMA",IF(OR(AND(AL26&gt;=30,AL26&lt;=50)),"ZONA RIESGO ALTA",IF(OR(AND(AL26&gt;=15,AL26&lt;=25)),"ZONA RIESGO MODERADA",IF(AND(AL26&gt;=4,AL26&lt;=10),"ZONA RIESGO BAJA"," ")))),"")))</f>
        <v>ZONA RIESGO EXTREMA</v>
      </c>
      <c r="AO26" s="289" t="s">
        <v>1360</v>
      </c>
      <c r="AP26" s="263">
        <v>43529</v>
      </c>
      <c r="AQ26" s="288">
        <v>43830</v>
      </c>
      <c r="AR26" s="284" t="s">
        <v>1366</v>
      </c>
      <c r="AS26" s="284" t="s">
        <v>1367</v>
      </c>
      <c r="AT26" s="35"/>
      <c r="AU26" s="35"/>
      <c r="AV26" s="35"/>
      <c r="AW26" s="291" t="s">
        <v>1498</v>
      </c>
      <c r="AX26" s="35"/>
      <c r="AY26" s="42"/>
      <c r="AZ26" s="35"/>
    </row>
    <row r="27" spans="1:52" ht="78.75" customHeight="1" x14ac:dyDescent="0.25">
      <c r="A27" s="312" t="s">
        <v>96</v>
      </c>
      <c r="B27" s="299" t="s">
        <v>331</v>
      </c>
      <c r="C27" s="94" t="s">
        <v>261</v>
      </c>
      <c r="D27" s="94" t="s">
        <v>296</v>
      </c>
      <c r="E27" s="299" t="s">
        <v>1300</v>
      </c>
      <c r="F27" s="259" t="s">
        <v>1301</v>
      </c>
      <c r="G27" s="260" t="s">
        <v>15</v>
      </c>
      <c r="H27" s="261" t="s">
        <v>116</v>
      </c>
      <c r="I27" s="260">
        <v>1</v>
      </c>
      <c r="J27" s="35">
        <v>10</v>
      </c>
      <c r="K27" s="49">
        <f t="shared" si="2"/>
        <v>40</v>
      </c>
      <c r="L27" s="67" t="str">
        <f t="shared" si="3"/>
        <v>ZONA RIESGO ALTA</v>
      </c>
      <c r="M27" s="284" t="s">
        <v>1421</v>
      </c>
      <c r="N27" s="283" t="s">
        <v>16</v>
      </c>
      <c r="O27" s="36">
        <v>100</v>
      </c>
      <c r="P27" s="36" t="s">
        <v>433</v>
      </c>
      <c r="Q27" s="36" t="s">
        <v>433</v>
      </c>
      <c r="R27" s="36" t="s">
        <v>433</v>
      </c>
      <c r="S27" s="284" t="s">
        <v>1422</v>
      </c>
      <c r="T27" s="35" t="s">
        <v>16</v>
      </c>
      <c r="U27" s="36">
        <v>100</v>
      </c>
      <c r="V27" s="36" t="s">
        <v>433</v>
      </c>
      <c r="W27" s="36" t="s">
        <v>49</v>
      </c>
      <c r="X27" s="36" t="s">
        <v>49</v>
      </c>
      <c r="Y27" s="33"/>
      <c r="Z27" s="35"/>
      <c r="AA27" s="36"/>
      <c r="AB27" s="36"/>
      <c r="AC27" s="36"/>
      <c r="AD27" s="36"/>
      <c r="AE27" s="68">
        <f t="shared" si="0"/>
        <v>100</v>
      </c>
      <c r="AF27" s="285" t="s">
        <v>10</v>
      </c>
      <c r="AG27" s="37" t="s">
        <v>10</v>
      </c>
      <c r="AH27" s="37" t="s">
        <v>10</v>
      </c>
      <c r="AI27" s="38" t="s">
        <v>12</v>
      </c>
      <c r="AJ27" s="49">
        <f t="shared" si="4"/>
        <v>1</v>
      </c>
      <c r="AK27" s="49">
        <f t="shared" si="5"/>
        <v>10</v>
      </c>
      <c r="AL27" s="49">
        <f t="shared" si="6"/>
        <v>40</v>
      </c>
      <c r="AM27" s="49"/>
      <c r="AN27" s="67" t="str">
        <f t="shared" si="1"/>
        <v>ZONA RIESGO ALTA</v>
      </c>
      <c r="AO27" s="289" t="s">
        <v>1430</v>
      </c>
      <c r="AP27" s="310">
        <v>43479</v>
      </c>
      <c r="AQ27" s="309">
        <v>43830</v>
      </c>
      <c r="AR27" s="284" t="s">
        <v>1408</v>
      </c>
      <c r="AS27" s="284" t="s">
        <v>1431</v>
      </c>
      <c r="AT27" s="281"/>
      <c r="AU27" s="35"/>
      <c r="AV27" s="35"/>
      <c r="AW27" s="291" t="s">
        <v>1498</v>
      </c>
      <c r="AX27" s="35"/>
      <c r="AY27" s="42"/>
      <c r="AZ27" s="35"/>
    </row>
    <row r="28" spans="1:52" ht="78.75" customHeight="1" x14ac:dyDescent="0.25">
      <c r="A28" s="312" t="s">
        <v>96</v>
      </c>
      <c r="B28" s="299" t="s">
        <v>331</v>
      </c>
      <c r="C28" s="313" t="s">
        <v>913</v>
      </c>
      <c r="D28" s="313" t="s">
        <v>276</v>
      </c>
      <c r="E28" s="299" t="s">
        <v>1302</v>
      </c>
      <c r="F28" s="99" t="s">
        <v>1303</v>
      </c>
      <c r="G28" s="261" t="s">
        <v>0</v>
      </c>
      <c r="H28" s="261" t="s">
        <v>110</v>
      </c>
      <c r="I28" s="261">
        <v>1</v>
      </c>
      <c r="J28" s="284">
        <v>3</v>
      </c>
      <c r="K28" s="49">
        <f t="shared" si="2"/>
        <v>3</v>
      </c>
      <c r="L28" s="67" t="str">
        <f t="shared" si="3"/>
        <v>ZONA RIESGO BAJA</v>
      </c>
      <c r="M28" s="284" t="s">
        <v>1432</v>
      </c>
      <c r="N28" s="3" t="s">
        <v>16</v>
      </c>
      <c r="O28" s="36">
        <v>100</v>
      </c>
      <c r="P28" s="36" t="s">
        <v>433</v>
      </c>
      <c r="Q28" s="36" t="s">
        <v>433</v>
      </c>
      <c r="R28" s="36" t="s">
        <v>433</v>
      </c>
      <c r="S28" s="127"/>
      <c r="T28" s="35"/>
      <c r="U28" s="36"/>
      <c r="V28" s="36"/>
      <c r="W28" s="36"/>
      <c r="X28" s="36"/>
      <c r="Y28" s="89"/>
      <c r="Z28" s="35"/>
      <c r="AA28" s="36"/>
      <c r="AB28" s="36"/>
      <c r="AC28" s="36"/>
      <c r="AD28" s="36"/>
      <c r="AE28" s="68">
        <f t="shared" si="0"/>
        <v>100</v>
      </c>
      <c r="AF28" s="285" t="s">
        <v>10</v>
      </c>
      <c r="AG28" s="37" t="s">
        <v>10</v>
      </c>
      <c r="AH28" s="37" t="s">
        <v>10</v>
      </c>
      <c r="AI28" s="38" t="s">
        <v>12</v>
      </c>
      <c r="AJ28" s="49">
        <f t="shared" si="4"/>
        <v>1</v>
      </c>
      <c r="AK28" s="49">
        <f t="shared" si="5"/>
        <v>3</v>
      </c>
      <c r="AL28" s="49">
        <f t="shared" si="6"/>
        <v>3</v>
      </c>
      <c r="AM28" s="49"/>
      <c r="AN28" s="67" t="str">
        <f t="shared" si="1"/>
        <v>ZONA RIESGO BAJA</v>
      </c>
      <c r="AO28" s="86" t="s">
        <v>687</v>
      </c>
      <c r="AP28" s="265">
        <v>43544</v>
      </c>
      <c r="AQ28" s="265">
        <v>43636</v>
      </c>
      <c r="AR28" s="254" t="s">
        <v>688</v>
      </c>
      <c r="AS28" s="254" t="s">
        <v>695</v>
      </c>
      <c r="AT28" s="35"/>
      <c r="AU28" s="35"/>
      <c r="AV28" s="35"/>
      <c r="AW28" s="291" t="s">
        <v>1498</v>
      </c>
      <c r="AX28" s="35"/>
      <c r="AY28" s="42"/>
      <c r="AZ28" s="35"/>
    </row>
    <row r="29" spans="1:52" ht="146.25" customHeight="1" x14ac:dyDescent="0.25">
      <c r="A29" s="258" t="s">
        <v>96</v>
      </c>
      <c r="B29" s="95" t="s">
        <v>524</v>
      </c>
      <c r="C29" s="95" t="s">
        <v>261</v>
      </c>
      <c r="D29" s="261" t="s">
        <v>296</v>
      </c>
      <c r="E29" s="259" t="s">
        <v>691</v>
      </c>
      <c r="F29" s="95" t="s">
        <v>1288</v>
      </c>
      <c r="G29" s="260" t="s">
        <v>15</v>
      </c>
      <c r="H29" s="261" t="s">
        <v>116</v>
      </c>
      <c r="I29" s="260">
        <v>1</v>
      </c>
      <c r="J29" s="35">
        <v>20</v>
      </c>
      <c r="K29" s="49">
        <f t="shared" si="2"/>
        <v>80</v>
      </c>
      <c r="L29" s="67" t="str">
        <f t="shared" si="3"/>
        <v>ZONA RIESGO EXTREMA</v>
      </c>
      <c r="M29" s="92" t="s">
        <v>1409</v>
      </c>
      <c r="N29" s="91" t="s">
        <v>16</v>
      </c>
      <c r="O29" s="319">
        <v>70</v>
      </c>
      <c r="P29" s="319" t="s">
        <v>494</v>
      </c>
      <c r="Q29" s="319" t="s">
        <v>433</v>
      </c>
      <c r="R29" s="319" t="s">
        <v>494</v>
      </c>
      <c r="S29" s="92" t="s">
        <v>1372</v>
      </c>
      <c r="T29" s="260" t="s">
        <v>16</v>
      </c>
      <c r="U29" s="36">
        <v>45</v>
      </c>
      <c r="V29" s="36" t="s">
        <v>494</v>
      </c>
      <c r="W29" s="36" t="s">
        <v>49</v>
      </c>
      <c r="X29" s="36" t="s">
        <v>494</v>
      </c>
      <c r="Y29" s="33"/>
      <c r="Z29" s="35"/>
      <c r="AA29" s="36"/>
      <c r="AB29" s="36"/>
      <c r="AC29" s="36"/>
      <c r="AD29" s="36"/>
      <c r="AE29" s="68">
        <f t="shared" si="0"/>
        <v>57.5</v>
      </c>
      <c r="AF29" s="285" t="s">
        <v>10</v>
      </c>
      <c r="AG29" s="37" t="s">
        <v>10</v>
      </c>
      <c r="AH29" s="37" t="s">
        <v>10</v>
      </c>
      <c r="AI29" s="38" t="s">
        <v>12</v>
      </c>
      <c r="AJ29" s="49">
        <f t="shared" si="4"/>
        <v>1</v>
      </c>
      <c r="AK29" s="49">
        <f t="shared" si="5"/>
        <v>20</v>
      </c>
      <c r="AL29" s="49">
        <f t="shared" si="6"/>
        <v>80</v>
      </c>
      <c r="AM29" s="49"/>
      <c r="AN29" s="67" t="str">
        <f t="shared" si="1"/>
        <v>ZONA RIESGO EXTREMA</v>
      </c>
      <c r="AO29" s="289" t="s">
        <v>687</v>
      </c>
      <c r="AP29" s="265">
        <v>43544</v>
      </c>
      <c r="AQ29" s="265">
        <v>43636</v>
      </c>
      <c r="AR29" s="254" t="s">
        <v>1415</v>
      </c>
      <c r="AS29" s="254" t="s">
        <v>1380</v>
      </c>
      <c r="AT29" s="35"/>
      <c r="AU29" s="35"/>
      <c r="AV29" s="35"/>
      <c r="AW29" s="291" t="s">
        <v>1498</v>
      </c>
      <c r="AX29" s="35"/>
      <c r="AY29" s="42"/>
      <c r="AZ29" s="35"/>
    </row>
    <row r="30" spans="1:52" ht="129" customHeight="1" x14ac:dyDescent="0.25">
      <c r="A30" s="258" t="s">
        <v>96</v>
      </c>
      <c r="B30" s="95" t="s">
        <v>524</v>
      </c>
      <c r="C30" s="95" t="s">
        <v>261</v>
      </c>
      <c r="D30" s="261" t="s">
        <v>296</v>
      </c>
      <c r="E30" s="259" t="s">
        <v>1282</v>
      </c>
      <c r="F30" s="95" t="s">
        <v>1283</v>
      </c>
      <c r="G30" s="260" t="s">
        <v>15</v>
      </c>
      <c r="H30" s="261" t="s">
        <v>116</v>
      </c>
      <c r="I30" s="260">
        <v>1</v>
      </c>
      <c r="J30" s="35">
        <v>20</v>
      </c>
      <c r="K30" s="49">
        <f t="shared" si="2"/>
        <v>80</v>
      </c>
      <c r="L30" s="67" t="str">
        <f t="shared" si="3"/>
        <v>ZONA RIESGO EXTREMA</v>
      </c>
      <c r="M30" s="291" t="s">
        <v>1368</v>
      </c>
      <c r="N30" s="283" t="s">
        <v>16</v>
      </c>
      <c r="O30" s="36">
        <v>70</v>
      </c>
      <c r="P30" s="36" t="s">
        <v>494</v>
      </c>
      <c r="Q30" s="36" t="s">
        <v>433</v>
      </c>
      <c r="R30" s="36" t="s">
        <v>494</v>
      </c>
      <c r="S30" s="291" t="s">
        <v>1372</v>
      </c>
      <c r="T30" s="35" t="s">
        <v>16</v>
      </c>
      <c r="U30" s="36">
        <v>45</v>
      </c>
      <c r="V30" s="36" t="s">
        <v>494</v>
      </c>
      <c r="W30" s="36" t="s">
        <v>433</v>
      </c>
      <c r="X30" s="36" t="s">
        <v>494</v>
      </c>
      <c r="Y30" s="33"/>
      <c r="Z30" s="35"/>
      <c r="AA30" s="36"/>
      <c r="AB30" s="36"/>
      <c r="AC30" s="36"/>
      <c r="AD30" s="36"/>
      <c r="AE30" s="68">
        <f t="shared" si="0"/>
        <v>57.5</v>
      </c>
      <c r="AF30" s="285" t="s">
        <v>10</v>
      </c>
      <c r="AG30" s="37" t="s">
        <v>10</v>
      </c>
      <c r="AH30" s="37" t="s">
        <v>10</v>
      </c>
      <c r="AI30" s="38" t="s">
        <v>12</v>
      </c>
      <c r="AJ30" s="49">
        <f t="shared" si="4"/>
        <v>1</v>
      </c>
      <c r="AK30" s="49">
        <f t="shared" si="5"/>
        <v>20</v>
      </c>
      <c r="AL30" s="49">
        <f t="shared" si="6"/>
        <v>80</v>
      </c>
      <c r="AM30" s="49"/>
      <c r="AN30" s="67" t="str">
        <f t="shared" si="1"/>
        <v>ZONA RIESGO EXTREMA</v>
      </c>
      <c r="AO30" s="291" t="s">
        <v>687</v>
      </c>
      <c r="AP30" s="40">
        <v>43525</v>
      </c>
      <c r="AQ30" s="309">
        <v>43830</v>
      </c>
      <c r="AR30" s="33" t="s">
        <v>696</v>
      </c>
      <c r="AS30" s="254" t="s">
        <v>1380</v>
      </c>
      <c r="AT30" s="35"/>
      <c r="AU30" s="35"/>
      <c r="AV30" s="35"/>
      <c r="AW30" s="291" t="s">
        <v>1498</v>
      </c>
      <c r="AX30" s="35"/>
      <c r="AY30" s="42"/>
      <c r="AZ30" s="35"/>
    </row>
    <row r="31" spans="1:52" ht="180" customHeight="1" x14ac:dyDescent="0.25">
      <c r="A31" s="258" t="s">
        <v>97</v>
      </c>
      <c r="B31" s="259" t="s">
        <v>524</v>
      </c>
      <c r="C31" s="95" t="s">
        <v>269</v>
      </c>
      <c r="D31" s="261" t="s">
        <v>296</v>
      </c>
      <c r="E31" s="259" t="s">
        <v>704</v>
      </c>
      <c r="F31" s="99" t="s">
        <v>705</v>
      </c>
      <c r="G31" s="260" t="s">
        <v>15</v>
      </c>
      <c r="H31" s="33" t="s">
        <v>116</v>
      </c>
      <c r="I31" s="35">
        <v>1</v>
      </c>
      <c r="J31" s="35">
        <v>10</v>
      </c>
      <c r="K31" s="49">
        <f t="shared" si="2"/>
        <v>40</v>
      </c>
      <c r="L31" s="67" t="str">
        <f t="shared" ref="L31:L32" si="7">IF(G31="RIESGO",IF(OR(AND(I31=4,J31=4),AND(I31=4,J31=5),AND(K31&gt;=16,K31&lt;=25)),"ZONA RIESGO EXTREMA",IF(OR(AND(I31=5,J31=3),AND(I31=4,J31=3),AND(I31=3,J31=4),AND(I31=3,J31=5),AND(K31&gt;=12,K31&lt;=15)),"ZONA RIESGO ALTA",IF(OR(AND(I31=3,J31=3),AND(I31=2,J31=3),AND(I31=3,J31=2),AND(I31=4,J31=2)),"ZONA RIESGO MODERADA",IF(AND(K31&gt;=1,K31&lt;=5),"ZONA RIESGO BAJA"," ")))),IF(G31="OPORTUNIDAD",IF(OR(AND(I31=3,J31=4),AND(I31=2,J31=5),AND(K31&gt;=52,K31&lt;=100)),"ZONA OPORTUNIDAD EXTREMA",IF(OR(AND(I31=5,J31=2),AND(I31=4,J31=3),AND(I31=1,J31=4),AND(K31=20),AND(K31&gt;=28,K31&lt;=48)),"ZONA OPORTUNIDAD ALTA",IF(OR(AND(I31=1,J31=3),AND(I31=4,J31=1),AND(K31=24)),"ZONA OPORTUNIDAD MODERADA",IF(AND(K31&gt;=4,K31&lt;=16),"ZONA OPORTUNIDAD BAJA"," ")))),IF(G31="RIESGO_CORRUPCIÓN",IF(OR(AND(K31&gt;=60,K31&lt;=120)),"ZONA RIESGO EXTREMA",IF(OR(AND(K31&gt;=30,K31&lt;=50)),"ZONA RIESGO ALTA",IF(OR(AND(K31&gt;=15,K31&lt;=25)),"ZONA RIESGO MODERADA",IF(AND(K31&gt;=4,K31&lt;=10),"ZONA RIESGO BAJA"," ")))),"")))</f>
        <v>ZONA RIESGO ALTA</v>
      </c>
      <c r="M31" s="33" t="s">
        <v>709</v>
      </c>
      <c r="N31" s="35" t="s">
        <v>16</v>
      </c>
      <c r="O31" s="36">
        <v>100</v>
      </c>
      <c r="P31" s="36" t="s">
        <v>433</v>
      </c>
      <c r="Q31" s="36" t="s">
        <v>433</v>
      </c>
      <c r="R31" s="36" t="s">
        <v>433</v>
      </c>
      <c r="S31" s="33" t="s">
        <v>712</v>
      </c>
      <c r="T31" s="35" t="s">
        <v>17</v>
      </c>
      <c r="U31" s="36">
        <v>100</v>
      </c>
      <c r="V31" s="36" t="s">
        <v>433</v>
      </c>
      <c r="W31" s="36" t="s">
        <v>49</v>
      </c>
      <c r="X31" s="36" t="s">
        <v>49</v>
      </c>
      <c r="Y31" s="33" t="s">
        <v>715</v>
      </c>
      <c r="Z31" s="35" t="s">
        <v>16</v>
      </c>
      <c r="AA31" s="36">
        <v>100</v>
      </c>
      <c r="AB31" s="36" t="s">
        <v>433</v>
      </c>
      <c r="AC31" s="36" t="s">
        <v>433</v>
      </c>
      <c r="AD31" s="36" t="s">
        <v>433</v>
      </c>
      <c r="AE31" s="68">
        <f t="shared" si="0"/>
        <v>100</v>
      </c>
      <c r="AF31" s="285" t="s">
        <v>10</v>
      </c>
      <c r="AG31" s="37" t="s">
        <v>10</v>
      </c>
      <c r="AH31" s="37" t="s">
        <v>10</v>
      </c>
      <c r="AI31" s="38" t="s">
        <v>13</v>
      </c>
      <c r="AJ31" s="49">
        <f t="shared" si="4"/>
        <v>1</v>
      </c>
      <c r="AK31" s="49">
        <f t="shared" si="5"/>
        <v>10</v>
      </c>
      <c r="AL31" s="49">
        <f t="shared" si="6"/>
        <v>40</v>
      </c>
      <c r="AM31" s="49"/>
      <c r="AN31" s="67" t="str">
        <f t="shared" si="1"/>
        <v>ZONA RIESGO ALTA</v>
      </c>
      <c r="AO31" s="273" t="s">
        <v>718</v>
      </c>
      <c r="AP31" s="40">
        <v>43476</v>
      </c>
      <c r="AQ31" s="40">
        <v>43830</v>
      </c>
      <c r="AR31" s="274" t="s">
        <v>719</v>
      </c>
      <c r="AS31" s="33" t="s">
        <v>720</v>
      </c>
      <c r="AT31" s="35"/>
      <c r="AU31" s="35"/>
      <c r="AV31" s="35"/>
      <c r="AW31" s="291" t="s">
        <v>1498</v>
      </c>
      <c r="AX31" s="35"/>
      <c r="AY31" s="42"/>
      <c r="AZ31" s="35"/>
    </row>
    <row r="32" spans="1:52" ht="187.5" customHeight="1" x14ac:dyDescent="0.25">
      <c r="A32" s="266" t="s">
        <v>97</v>
      </c>
      <c r="B32" s="269" t="s">
        <v>524</v>
      </c>
      <c r="C32" s="267" t="s">
        <v>269</v>
      </c>
      <c r="D32" s="127" t="s">
        <v>296</v>
      </c>
      <c r="E32" s="268" t="s">
        <v>730</v>
      </c>
      <c r="F32" s="269" t="s">
        <v>706</v>
      </c>
      <c r="G32" s="3" t="s">
        <v>15</v>
      </c>
      <c r="H32" s="127" t="s">
        <v>116</v>
      </c>
      <c r="I32" s="3">
        <v>1</v>
      </c>
      <c r="J32" s="35">
        <v>5</v>
      </c>
      <c r="K32" s="49">
        <f t="shared" si="2"/>
        <v>20</v>
      </c>
      <c r="L32" s="67" t="str">
        <f t="shared" si="7"/>
        <v>ZONA RIESGO MODERADA</v>
      </c>
      <c r="M32" s="271" t="s">
        <v>710</v>
      </c>
      <c r="N32" s="3" t="s">
        <v>16</v>
      </c>
      <c r="O32" s="36">
        <v>60</v>
      </c>
      <c r="P32" s="36" t="s">
        <v>494</v>
      </c>
      <c r="Q32" s="36" t="s">
        <v>433</v>
      </c>
      <c r="R32" s="36" t="s">
        <v>494</v>
      </c>
      <c r="S32" s="127" t="s">
        <v>713</v>
      </c>
      <c r="T32" s="3" t="s">
        <v>17</v>
      </c>
      <c r="U32" s="36">
        <v>100</v>
      </c>
      <c r="V32" s="36" t="s">
        <v>433</v>
      </c>
      <c r="W32" s="36" t="s">
        <v>49</v>
      </c>
      <c r="X32" s="36" t="s">
        <v>49</v>
      </c>
      <c r="Y32" s="33" t="s">
        <v>715</v>
      </c>
      <c r="Z32" s="3" t="s">
        <v>16</v>
      </c>
      <c r="AA32" s="36">
        <v>100</v>
      </c>
      <c r="AB32" s="36" t="s">
        <v>433</v>
      </c>
      <c r="AC32" s="36" t="s">
        <v>433</v>
      </c>
      <c r="AD32" s="36" t="s">
        <v>433</v>
      </c>
      <c r="AE32" s="68">
        <f t="shared" si="0"/>
        <v>86.666666666666671</v>
      </c>
      <c r="AF32" s="285" t="s">
        <v>10</v>
      </c>
      <c r="AG32" s="272" t="s">
        <v>10</v>
      </c>
      <c r="AH32" s="272" t="s">
        <v>10</v>
      </c>
      <c r="AI32" s="127" t="s">
        <v>13</v>
      </c>
      <c r="AJ32" s="49">
        <f t="shared" si="4"/>
        <v>1</v>
      </c>
      <c r="AK32" s="49">
        <f t="shared" si="5"/>
        <v>5</v>
      </c>
      <c r="AL32" s="49">
        <f t="shared" si="6"/>
        <v>20</v>
      </c>
      <c r="AM32" s="49"/>
      <c r="AN32" s="67" t="str">
        <f t="shared" si="1"/>
        <v>ZONA RIESGO MODERADA</v>
      </c>
      <c r="AO32" s="273" t="s">
        <v>721</v>
      </c>
      <c r="AP32" s="40">
        <v>43476</v>
      </c>
      <c r="AQ32" s="40">
        <v>43830</v>
      </c>
      <c r="AR32" s="274" t="s">
        <v>722</v>
      </c>
      <c r="AS32" s="33" t="s">
        <v>723</v>
      </c>
      <c r="AT32" s="35"/>
      <c r="AU32" s="35"/>
      <c r="AV32" s="35"/>
      <c r="AW32" s="291" t="s">
        <v>1498</v>
      </c>
      <c r="AX32" s="35"/>
      <c r="AY32" s="42"/>
      <c r="AZ32" s="35"/>
    </row>
    <row r="33" spans="1:52" ht="78.75" customHeight="1" x14ac:dyDescent="0.25">
      <c r="A33" s="292" t="s">
        <v>103</v>
      </c>
      <c r="B33" s="282" t="s">
        <v>325</v>
      </c>
      <c r="C33" s="282" t="s">
        <v>265</v>
      </c>
      <c r="D33" s="279"/>
      <c r="E33" s="280" t="s">
        <v>759</v>
      </c>
      <c r="F33" s="282" t="s">
        <v>760</v>
      </c>
      <c r="G33" s="281" t="s">
        <v>15</v>
      </c>
      <c r="H33" s="279" t="s">
        <v>116</v>
      </c>
      <c r="I33" s="281">
        <v>1</v>
      </c>
      <c r="J33" s="35">
        <v>20</v>
      </c>
      <c r="K33" s="49">
        <f t="shared" si="2"/>
        <v>80</v>
      </c>
      <c r="L33" s="67" t="str">
        <f t="shared" si="3"/>
        <v>ZONA RIESGO EXTREMA</v>
      </c>
      <c r="M33" s="291" t="s">
        <v>761</v>
      </c>
      <c r="N33" s="283" t="s">
        <v>17</v>
      </c>
      <c r="O33" s="36">
        <v>80</v>
      </c>
      <c r="P33" s="36" t="s">
        <v>494</v>
      </c>
      <c r="Q33" s="36" t="s">
        <v>433</v>
      </c>
      <c r="R33" s="36" t="s">
        <v>494</v>
      </c>
      <c r="S33" s="33"/>
      <c r="T33" s="35"/>
      <c r="U33" s="36"/>
      <c r="V33" s="36"/>
      <c r="W33" s="36"/>
      <c r="X33" s="36"/>
      <c r="Y33" s="33"/>
      <c r="Z33" s="35"/>
      <c r="AA33" s="36"/>
      <c r="AB33" s="36"/>
      <c r="AC33" s="36"/>
      <c r="AD33" s="36"/>
      <c r="AE33" s="68">
        <f t="shared" si="0"/>
        <v>80</v>
      </c>
      <c r="AF33" s="285" t="s">
        <v>10</v>
      </c>
      <c r="AG33" s="285" t="s">
        <v>10</v>
      </c>
      <c r="AH33" s="285" t="s">
        <v>10</v>
      </c>
      <c r="AI33" s="286" t="s">
        <v>12</v>
      </c>
      <c r="AJ33" s="49">
        <f t="shared" si="4"/>
        <v>1</v>
      </c>
      <c r="AK33" s="49">
        <f t="shared" si="5"/>
        <v>20</v>
      </c>
      <c r="AL33" s="49">
        <f t="shared" si="6"/>
        <v>80</v>
      </c>
      <c r="AM33" s="49"/>
      <c r="AN33" s="67" t="str">
        <f t="shared" si="1"/>
        <v>ZONA RIESGO EXTREMA</v>
      </c>
      <c r="AO33" s="289" t="s">
        <v>764</v>
      </c>
      <c r="AP33" s="287">
        <v>43525</v>
      </c>
      <c r="AQ33" s="288">
        <v>43570</v>
      </c>
      <c r="AR33" s="284" t="s">
        <v>765</v>
      </c>
      <c r="AS33" s="284" t="s">
        <v>766</v>
      </c>
      <c r="AT33" s="35"/>
      <c r="AU33" s="35"/>
      <c r="AV33" s="35"/>
      <c r="AW33" s="291" t="s">
        <v>1498</v>
      </c>
      <c r="AX33" s="35"/>
      <c r="AY33" s="42"/>
      <c r="AZ33" s="35"/>
    </row>
    <row r="34" spans="1:52" ht="90" customHeight="1" x14ac:dyDescent="0.25">
      <c r="A34" s="292" t="s">
        <v>101</v>
      </c>
      <c r="B34" s="290" t="s">
        <v>524</v>
      </c>
      <c r="C34" s="290" t="s">
        <v>261</v>
      </c>
      <c r="D34" s="284"/>
      <c r="E34" s="34" t="s">
        <v>770</v>
      </c>
      <c r="F34" s="290" t="s">
        <v>771</v>
      </c>
      <c r="G34" s="35" t="s">
        <v>15</v>
      </c>
      <c r="H34" s="33" t="s">
        <v>116</v>
      </c>
      <c r="I34" s="35">
        <v>1</v>
      </c>
      <c r="J34" s="35">
        <v>20</v>
      </c>
      <c r="K34" s="49">
        <f t="shared" si="2"/>
        <v>80</v>
      </c>
      <c r="L34" s="67" t="str">
        <f t="shared" si="3"/>
        <v>ZONA RIESGO EXTREMA</v>
      </c>
      <c r="M34" s="291" t="s">
        <v>773</v>
      </c>
      <c r="N34" s="283" t="s">
        <v>16</v>
      </c>
      <c r="O34" s="36">
        <v>100</v>
      </c>
      <c r="P34" s="36" t="s">
        <v>433</v>
      </c>
      <c r="Q34" s="36">
        <v>0</v>
      </c>
      <c r="R34" s="36" t="s">
        <v>296</v>
      </c>
      <c r="S34" s="33"/>
      <c r="T34" s="35"/>
      <c r="U34" s="36"/>
      <c r="V34" s="36"/>
      <c r="W34" s="36"/>
      <c r="X34" s="36"/>
      <c r="Y34" s="33"/>
      <c r="Z34" s="35"/>
      <c r="AA34" s="36"/>
      <c r="AB34" s="36"/>
      <c r="AC34" s="36"/>
      <c r="AD34" s="36"/>
      <c r="AE34" s="68">
        <f t="shared" si="0"/>
        <v>100</v>
      </c>
      <c r="AF34" s="285" t="s">
        <v>10</v>
      </c>
      <c r="AG34" s="285" t="s">
        <v>10</v>
      </c>
      <c r="AH34" s="285" t="s">
        <v>10</v>
      </c>
      <c r="AI34" s="286" t="s">
        <v>13</v>
      </c>
      <c r="AJ34" s="49">
        <f t="shared" si="4"/>
        <v>1</v>
      </c>
      <c r="AK34" s="49">
        <f t="shared" si="5"/>
        <v>20</v>
      </c>
      <c r="AL34" s="49">
        <f t="shared" si="6"/>
        <v>80</v>
      </c>
      <c r="AM34" s="49"/>
      <c r="AN34" s="67" t="str">
        <f t="shared" si="1"/>
        <v>ZONA RIESGO EXTREMA</v>
      </c>
      <c r="AO34" s="289" t="s">
        <v>767</v>
      </c>
      <c r="AP34" s="287">
        <v>43497</v>
      </c>
      <c r="AQ34" s="288">
        <v>43799</v>
      </c>
      <c r="AR34" s="284" t="s">
        <v>768</v>
      </c>
      <c r="AS34" s="284" t="s">
        <v>769</v>
      </c>
      <c r="AT34" s="35"/>
      <c r="AU34" s="35"/>
      <c r="AV34" s="35"/>
      <c r="AW34" s="291" t="s">
        <v>1498</v>
      </c>
      <c r="AX34" s="35"/>
      <c r="AY34" s="42"/>
      <c r="AZ34" s="35"/>
    </row>
    <row r="35" spans="1:52" ht="78.75" customHeight="1" x14ac:dyDescent="0.25">
      <c r="A35" s="292" t="s">
        <v>99</v>
      </c>
      <c r="B35" s="280" t="s">
        <v>524</v>
      </c>
      <c r="C35" s="290" t="s">
        <v>265</v>
      </c>
      <c r="D35" s="85"/>
      <c r="E35" s="34" t="s">
        <v>775</v>
      </c>
      <c r="F35" s="290" t="s">
        <v>776</v>
      </c>
      <c r="G35" s="35" t="s">
        <v>15</v>
      </c>
      <c r="H35" s="33" t="s">
        <v>116</v>
      </c>
      <c r="I35" s="35">
        <v>2</v>
      </c>
      <c r="J35" s="35">
        <v>10</v>
      </c>
      <c r="K35" s="49">
        <f t="shared" si="2"/>
        <v>80</v>
      </c>
      <c r="L35" s="67" t="str">
        <f t="shared" si="3"/>
        <v>ZONA RIESGO EXTREMA</v>
      </c>
      <c r="M35" s="33" t="s">
        <v>779</v>
      </c>
      <c r="N35" s="35" t="s">
        <v>16</v>
      </c>
      <c r="O35" s="36">
        <v>100</v>
      </c>
      <c r="P35" s="36" t="s">
        <v>433</v>
      </c>
      <c r="Q35" s="36" t="s">
        <v>433</v>
      </c>
      <c r="R35" s="36" t="s">
        <v>433</v>
      </c>
      <c r="S35" s="33" t="s">
        <v>778</v>
      </c>
      <c r="T35" s="35" t="s">
        <v>17</v>
      </c>
      <c r="U35" s="36">
        <v>95</v>
      </c>
      <c r="V35" s="36" t="s">
        <v>49</v>
      </c>
      <c r="W35" s="36" t="s">
        <v>433</v>
      </c>
      <c r="X35" s="36" t="s">
        <v>49</v>
      </c>
      <c r="Y35" s="33" t="s">
        <v>780</v>
      </c>
      <c r="Z35" s="35" t="s">
        <v>17</v>
      </c>
      <c r="AA35" s="36">
        <v>95</v>
      </c>
      <c r="AB35" s="36" t="s">
        <v>49</v>
      </c>
      <c r="AC35" s="36" t="s">
        <v>433</v>
      </c>
      <c r="AD35" s="36" t="s">
        <v>49</v>
      </c>
      <c r="AE35" s="68">
        <f t="shared" si="0"/>
        <v>96.666666666666671</v>
      </c>
      <c r="AF35" s="285" t="s">
        <v>10</v>
      </c>
      <c r="AG35" s="285" t="s">
        <v>10</v>
      </c>
      <c r="AH35" s="285" t="s">
        <v>10</v>
      </c>
      <c r="AI35" s="286" t="s">
        <v>13</v>
      </c>
      <c r="AJ35" s="49">
        <f t="shared" si="4"/>
        <v>1</v>
      </c>
      <c r="AK35" s="49">
        <f t="shared" si="5"/>
        <v>10</v>
      </c>
      <c r="AL35" s="49">
        <f t="shared" si="6"/>
        <v>40</v>
      </c>
      <c r="AM35" s="49"/>
      <c r="AN35" s="67" t="str">
        <f t="shared" si="1"/>
        <v>ZONA RIESGO ALTA</v>
      </c>
      <c r="AO35" s="90" t="s">
        <v>784</v>
      </c>
      <c r="AP35" s="40">
        <v>43484</v>
      </c>
      <c r="AQ35" s="41">
        <v>43829</v>
      </c>
      <c r="AR35" s="33" t="s">
        <v>785</v>
      </c>
      <c r="AS35" s="33" t="s">
        <v>786</v>
      </c>
      <c r="AT35" s="35"/>
      <c r="AU35" s="35"/>
      <c r="AV35" s="35"/>
      <c r="AW35" s="291" t="s">
        <v>1498</v>
      </c>
      <c r="AX35" s="35"/>
      <c r="AY35" s="42"/>
      <c r="AZ35" s="35"/>
    </row>
    <row r="36" spans="1:52" ht="135" customHeight="1" x14ac:dyDescent="0.25">
      <c r="A36" s="292" t="s">
        <v>99</v>
      </c>
      <c r="B36" s="280" t="s">
        <v>524</v>
      </c>
      <c r="C36" s="85"/>
      <c r="D36" s="85"/>
      <c r="E36" s="34" t="s">
        <v>789</v>
      </c>
      <c r="F36" s="280" t="s">
        <v>787</v>
      </c>
      <c r="G36" s="35" t="s">
        <v>15</v>
      </c>
      <c r="H36" s="284" t="s">
        <v>116</v>
      </c>
      <c r="I36" s="35">
        <v>1</v>
      </c>
      <c r="J36" s="35">
        <v>10</v>
      </c>
      <c r="K36" s="49">
        <f t="shared" si="2"/>
        <v>40</v>
      </c>
      <c r="L36" s="67" t="str">
        <f t="shared" si="3"/>
        <v>ZONA RIESGO ALTA</v>
      </c>
      <c r="M36" s="33" t="s">
        <v>790</v>
      </c>
      <c r="N36" s="35" t="s">
        <v>16</v>
      </c>
      <c r="O36" s="36">
        <v>100</v>
      </c>
      <c r="P36" s="36" t="s">
        <v>433</v>
      </c>
      <c r="Q36" s="36" t="s">
        <v>433</v>
      </c>
      <c r="R36" s="36" t="s">
        <v>433</v>
      </c>
      <c r="S36" s="33" t="s">
        <v>792</v>
      </c>
      <c r="T36" s="35" t="s">
        <v>16</v>
      </c>
      <c r="U36" s="36">
        <v>100</v>
      </c>
      <c r="V36" s="36" t="s">
        <v>433</v>
      </c>
      <c r="W36" s="36" t="s">
        <v>433</v>
      </c>
      <c r="X36" s="36" t="s">
        <v>433</v>
      </c>
      <c r="Y36" s="33"/>
      <c r="Z36" s="35"/>
      <c r="AA36" s="36"/>
      <c r="AB36" s="36"/>
      <c r="AC36" s="36"/>
      <c r="AD36" s="36"/>
      <c r="AE36" s="68">
        <f t="shared" si="0"/>
        <v>100</v>
      </c>
      <c r="AF36" s="285" t="s">
        <v>10</v>
      </c>
      <c r="AG36" s="285" t="s">
        <v>10</v>
      </c>
      <c r="AH36" s="285" t="s">
        <v>10</v>
      </c>
      <c r="AI36" s="286" t="s">
        <v>13</v>
      </c>
      <c r="AJ36" s="49">
        <f t="shared" si="4"/>
        <v>1</v>
      </c>
      <c r="AK36" s="49">
        <f t="shared" si="5"/>
        <v>10</v>
      </c>
      <c r="AL36" s="49">
        <f t="shared" si="6"/>
        <v>40</v>
      </c>
      <c r="AM36" s="49"/>
      <c r="AN36" s="67" t="str">
        <f t="shared" si="1"/>
        <v>ZONA RIESGO ALTA</v>
      </c>
      <c r="AO36" s="90" t="s">
        <v>794</v>
      </c>
      <c r="AP36" s="287">
        <v>43484</v>
      </c>
      <c r="AQ36" s="288">
        <v>43829</v>
      </c>
      <c r="AR36" s="284" t="s">
        <v>785</v>
      </c>
      <c r="AS36" s="284" t="s">
        <v>795</v>
      </c>
      <c r="AT36" s="35"/>
      <c r="AU36" s="35"/>
      <c r="AV36" s="35"/>
      <c r="AW36" s="291" t="s">
        <v>1498</v>
      </c>
      <c r="AX36" s="35"/>
      <c r="AY36" s="42"/>
      <c r="AZ36" s="35"/>
    </row>
    <row r="37" spans="1:52" ht="78.75" customHeight="1" x14ac:dyDescent="0.25">
      <c r="A37" s="292" t="s">
        <v>99</v>
      </c>
      <c r="B37" s="280" t="s">
        <v>524</v>
      </c>
      <c r="C37" s="85"/>
      <c r="D37" s="85"/>
      <c r="E37" s="34" t="s">
        <v>797</v>
      </c>
      <c r="F37" s="280" t="s">
        <v>796</v>
      </c>
      <c r="G37" s="281" t="s">
        <v>15</v>
      </c>
      <c r="H37" s="284" t="s">
        <v>116</v>
      </c>
      <c r="I37" s="281">
        <v>2</v>
      </c>
      <c r="J37" s="35">
        <v>10</v>
      </c>
      <c r="K37" s="49">
        <f t="shared" si="2"/>
        <v>80</v>
      </c>
      <c r="L37" s="67" t="str">
        <f t="shared" si="3"/>
        <v>ZONA RIESGO EXTREMA</v>
      </c>
      <c r="M37" s="33" t="s">
        <v>799</v>
      </c>
      <c r="N37" s="35" t="s">
        <v>16</v>
      </c>
      <c r="O37" s="36">
        <v>100</v>
      </c>
      <c r="P37" s="36" t="s">
        <v>433</v>
      </c>
      <c r="Q37" s="36" t="s">
        <v>433</v>
      </c>
      <c r="R37" s="36" t="s">
        <v>433</v>
      </c>
      <c r="S37" s="33" t="s">
        <v>801</v>
      </c>
      <c r="T37" s="35" t="s">
        <v>16</v>
      </c>
      <c r="U37" s="36">
        <v>100</v>
      </c>
      <c r="V37" s="36" t="s">
        <v>433</v>
      </c>
      <c r="W37" s="36" t="s">
        <v>433</v>
      </c>
      <c r="X37" s="36" t="s">
        <v>433</v>
      </c>
      <c r="Y37" s="33" t="s">
        <v>803</v>
      </c>
      <c r="Z37" s="35" t="s">
        <v>16</v>
      </c>
      <c r="AA37" s="36">
        <v>100</v>
      </c>
      <c r="AB37" s="36" t="s">
        <v>433</v>
      </c>
      <c r="AC37" s="36" t="s">
        <v>433</v>
      </c>
      <c r="AD37" s="36" t="s">
        <v>433</v>
      </c>
      <c r="AE37" s="68">
        <f t="shared" si="0"/>
        <v>100</v>
      </c>
      <c r="AF37" s="285" t="s">
        <v>10</v>
      </c>
      <c r="AG37" s="285" t="s">
        <v>10</v>
      </c>
      <c r="AH37" s="285" t="s">
        <v>10</v>
      </c>
      <c r="AI37" s="286" t="s">
        <v>13</v>
      </c>
      <c r="AJ37" s="49">
        <f t="shared" si="4"/>
        <v>1</v>
      </c>
      <c r="AK37" s="49">
        <f t="shared" si="5"/>
        <v>10</v>
      </c>
      <c r="AL37" s="49">
        <f t="shared" si="6"/>
        <v>40</v>
      </c>
      <c r="AM37" s="49"/>
      <c r="AN37" s="67" t="str">
        <f t="shared" si="1"/>
        <v>ZONA RIESGO ALTA</v>
      </c>
      <c r="AO37" s="90" t="s">
        <v>805</v>
      </c>
      <c r="AP37" s="287">
        <v>43484</v>
      </c>
      <c r="AQ37" s="288">
        <v>43829</v>
      </c>
      <c r="AR37" s="284" t="s">
        <v>785</v>
      </c>
      <c r="AS37" s="33"/>
      <c r="AT37" s="35"/>
      <c r="AU37" s="35"/>
      <c r="AV37" s="35"/>
      <c r="AW37" s="291" t="s">
        <v>1498</v>
      </c>
      <c r="AX37" s="35"/>
      <c r="AY37" s="42"/>
      <c r="AZ37" s="35"/>
    </row>
    <row r="38" spans="1:52" ht="115.5" customHeight="1" x14ac:dyDescent="0.25">
      <c r="A38" s="292" t="s">
        <v>99</v>
      </c>
      <c r="B38" s="280" t="s">
        <v>524</v>
      </c>
      <c r="C38" s="91"/>
      <c r="D38" s="92"/>
      <c r="E38" s="34" t="s">
        <v>807</v>
      </c>
      <c r="F38" s="92" t="s">
        <v>1494</v>
      </c>
      <c r="G38" s="281" t="s">
        <v>15</v>
      </c>
      <c r="H38" s="284" t="s">
        <v>116</v>
      </c>
      <c r="I38" s="281">
        <v>1</v>
      </c>
      <c r="J38" s="35">
        <v>10</v>
      </c>
      <c r="K38" s="49">
        <f t="shared" si="2"/>
        <v>40</v>
      </c>
      <c r="L38" s="67" t="str">
        <f t="shared" si="3"/>
        <v>ZONA RIESGO ALTA</v>
      </c>
      <c r="M38" s="33" t="s">
        <v>814</v>
      </c>
      <c r="N38" s="281" t="s">
        <v>16</v>
      </c>
      <c r="O38" s="36">
        <v>100</v>
      </c>
      <c r="P38" s="36" t="s">
        <v>433</v>
      </c>
      <c r="Q38" s="36" t="s">
        <v>433</v>
      </c>
      <c r="R38" s="36" t="s">
        <v>433</v>
      </c>
      <c r="S38" s="33" t="s">
        <v>815</v>
      </c>
      <c r="T38" s="281" t="s">
        <v>16</v>
      </c>
      <c r="U38" s="36">
        <v>100</v>
      </c>
      <c r="V38" s="36" t="s">
        <v>433</v>
      </c>
      <c r="W38" s="36" t="s">
        <v>433</v>
      </c>
      <c r="X38" s="36" t="s">
        <v>433</v>
      </c>
      <c r="Y38" s="284" t="s">
        <v>1495</v>
      </c>
      <c r="Z38" s="35" t="s">
        <v>16</v>
      </c>
      <c r="AA38" s="36">
        <v>100</v>
      </c>
      <c r="AB38" s="36" t="s">
        <v>433</v>
      </c>
      <c r="AC38" s="36" t="s">
        <v>433</v>
      </c>
      <c r="AD38" s="36" t="s">
        <v>433</v>
      </c>
      <c r="AE38" s="68">
        <f t="shared" si="0"/>
        <v>100</v>
      </c>
      <c r="AF38" s="285" t="s">
        <v>10</v>
      </c>
      <c r="AG38" s="285" t="s">
        <v>10</v>
      </c>
      <c r="AH38" s="285" t="s">
        <v>10</v>
      </c>
      <c r="AI38" s="286" t="s">
        <v>13</v>
      </c>
      <c r="AJ38" s="49">
        <f t="shared" si="4"/>
        <v>1</v>
      </c>
      <c r="AK38" s="49">
        <f t="shared" si="5"/>
        <v>10</v>
      </c>
      <c r="AL38" s="49">
        <f t="shared" si="6"/>
        <v>40</v>
      </c>
      <c r="AM38" s="49"/>
      <c r="AN38" s="67" t="str">
        <f t="shared" si="1"/>
        <v>ZONA RIESGO ALTA</v>
      </c>
      <c r="AO38" s="97" t="s">
        <v>809</v>
      </c>
      <c r="AP38" s="287">
        <v>43484</v>
      </c>
      <c r="AQ38" s="288">
        <v>43829</v>
      </c>
      <c r="AR38" s="284" t="s">
        <v>785</v>
      </c>
      <c r="AS38" s="284" t="s">
        <v>1497</v>
      </c>
      <c r="AT38" s="35"/>
      <c r="AU38" s="35"/>
      <c r="AV38" s="35"/>
      <c r="AW38" s="291" t="s">
        <v>1498</v>
      </c>
      <c r="AX38" s="35"/>
      <c r="AY38" s="42"/>
      <c r="AZ38" s="35"/>
    </row>
    <row r="39" spans="1:52" ht="91.5" customHeight="1" x14ac:dyDescent="0.25">
      <c r="A39" s="361" t="s">
        <v>95</v>
      </c>
      <c r="B39" s="362" t="s">
        <v>524</v>
      </c>
      <c r="C39" s="363"/>
      <c r="D39" s="345"/>
      <c r="E39" s="346" t="s">
        <v>817</v>
      </c>
      <c r="F39" s="347" t="s">
        <v>816</v>
      </c>
      <c r="G39" s="348" t="s">
        <v>15</v>
      </c>
      <c r="H39" s="349" t="s">
        <v>116</v>
      </c>
      <c r="I39" s="348">
        <v>1</v>
      </c>
      <c r="J39" s="348">
        <v>20</v>
      </c>
      <c r="K39" s="350">
        <f t="shared" si="2"/>
        <v>80</v>
      </c>
      <c r="L39" s="351" t="str">
        <f t="shared" si="3"/>
        <v>ZONA RIESGO EXTREMA</v>
      </c>
      <c r="M39" s="349" t="s">
        <v>936</v>
      </c>
      <c r="N39" s="348" t="s">
        <v>16</v>
      </c>
      <c r="O39" s="352">
        <v>100</v>
      </c>
      <c r="P39" s="352" t="s">
        <v>433</v>
      </c>
      <c r="Q39" s="352" t="s">
        <v>433</v>
      </c>
      <c r="R39" s="352" t="s">
        <v>433</v>
      </c>
      <c r="S39" s="349" t="s">
        <v>819</v>
      </c>
      <c r="T39" s="348" t="s">
        <v>16</v>
      </c>
      <c r="U39" s="352">
        <v>100</v>
      </c>
      <c r="V39" s="352" t="s">
        <v>433</v>
      </c>
      <c r="W39" s="352" t="s">
        <v>433</v>
      </c>
      <c r="X39" s="352" t="s">
        <v>433</v>
      </c>
      <c r="Y39" s="353" t="s">
        <v>819</v>
      </c>
      <c r="Z39" s="348" t="s">
        <v>16</v>
      </c>
      <c r="AA39" s="352">
        <v>100</v>
      </c>
      <c r="AB39" s="352" t="s">
        <v>433</v>
      </c>
      <c r="AC39" s="352" t="s">
        <v>433</v>
      </c>
      <c r="AD39" s="352" t="s">
        <v>433</v>
      </c>
      <c r="AE39" s="354">
        <f t="shared" si="0"/>
        <v>100</v>
      </c>
      <c r="AF39" s="355" t="s">
        <v>11</v>
      </c>
      <c r="AG39" s="285" t="s">
        <v>11</v>
      </c>
      <c r="AH39" s="285" t="s">
        <v>11</v>
      </c>
      <c r="AI39" s="356" t="s">
        <v>13</v>
      </c>
      <c r="AJ39" s="49">
        <f t="shared" si="4"/>
        <v>1</v>
      </c>
      <c r="AK39" s="49">
        <f t="shared" si="5"/>
        <v>5</v>
      </c>
      <c r="AL39" s="350">
        <f t="shared" si="6"/>
        <v>20</v>
      </c>
      <c r="AM39" s="49"/>
      <c r="AN39" s="351" t="str">
        <f t="shared" si="1"/>
        <v>ZONA RIESGO MODERADA</v>
      </c>
      <c r="AO39" s="357" t="s">
        <v>823</v>
      </c>
      <c r="AP39" s="358">
        <v>43484</v>
      </c>
      <c r="AQ39" s="359">
        <v>43829</v>
      </c>
      <c r="AR39" s="349" t="s">
        <v>824</v>
      </c>
      <c r="AS39" s="349"/>
      <c r="AT39" s="348"/>
      <c r="AU39" s="348"/>
      <c r="AV39" s="348"/>
      <c r="AW39" s="291" t="s">
        <v>1498</v>
      </c>
      <c r="AX39" s="348"/>
      <c r="AY39" s="360"/>
      <c r="AZ39" s="35" t="s">
        <v>38</v>
      </c>
    </row>
    <row r="40" spans="1:52" ht="109.5" customHeight="1" x14ac:dyDescent="0.25">
      <c r="A40" s="292" t="s">
        <v>91</v>
      </c>
      <c r="B40" s="280" t="s">
        <v>329</v>
      </c>
      <c r="C40" s="94" t="s">
        <v>271</v>
      </c>
      <c r="D40" s="93" t="s">
        <v>296</v>
      </c>
      <c r="E40" s="34" t="s">
        <v>875</v>
      </c>
      <c r="F40" s="95" t="s">
        <v>878</v>
      </c>
      <c r="G40" s="281" t="s">
        <v>0</v>
      </c>
      <c r="H40" s="284" t="s">
        <v>108</v>
      </c>
      <c r="I40" s="281">
        <v>4</v>
      </c>
      <c r="J40" s="35">
        <v>2</v>
      </c>
      <c r="K40" s="49">
        <f t="shared" si="2"/>
        <v>8</v>
      </c>
      <c r="L40" s="67" t="str">
        <f t="shared" si="3"/>
        <v>ZONA RIESGO MODERADA</v>
      </c>
      <c r="M40" s="33" t="s">
        <v>876</v>
      </c>
      <c r="N40" s="281" t="s">
        <v>16</v>
      </c>
      <c r="O40" s="36">
        <v>70</v>
      </c>
      <c r="P40" s="36" t="s">
        <v>494</v>
      </c>
      <c r="Q40" s="36" t="s">
        <v>433</v>
      </c>
      <c r="R40" s="36" t="s">
        <v>494</v>
      </c>
      <c r="S40" s="33"/>
      <c r="T40" s="35"/>
      <c r="U40" s="36"/>
      <c r="V40" s="36"/>
      <c r="W40" s="36"/>
      <c r="X40" s="36"/>
      <c r="Y40" s="291"/>
      <c r="Z40" s="281"/>
      <c r="AA40" s="36"/>
      <c r="AB40" s="36"/>
      <c r="AC40" s="36"/>
      <c r="AD40" s="36"/>
      <c r="AE40" s="68"/>
      <c r="AF40" s="285" t="s">
        <v>10</v>
      </c>
      <c r="AG40" s="37"/>
      <c r="AH40" s="37"/>
      <c r="AI40" s="38" t="s">
        <v>13</v>
      </c>
      <c r="AJ40" s="49">
        <f t="shared" si="4"/>
        <v>4</v>
      </c>
      <c r="AK40" s="49">
        <f t="shared" si="5"/>
        <v>2</v>
      </c>
      <c r="AL40" s="49">
        <f t="shared" si="6"/>
        <v>8</v>
      </c>
      <c r="AM40" s="49"/>
      <c r="AN40" s="67" t="str">
        <f t="shared" si="1"/>
        <v>ZONA RIESGO MODERADA</v>
      </c>
      <c r="AO40" s="97" t="s">
        <v>879</v>
      </c>
      <c r="AP40" s="287">
        <v>43556</v>
      </c>
      <c r="AQ40" s="288">
        <v>43799</v>
      </c>
      <c r="AR40" s="284" t="s">
        <v>880</v>
      </c>
      <c r="AS40" s="33" t="s">
        <v>881</v>
      </c>
      <c r="AT40" s="35"/>
      <c r="AU40" s="35"/>
      <c r="AV40" s="35"/>
      <c r="AW40" s="291" t="s">
        <v>1498</v>
      </c>
      <c r="AX40" s="35"/>
      <c r="AY40" s="42"/>
      <c r="AZ40" s="35"/>
    </row>
    <row r="41" spans="1:52" ht="152.25" customHeight="1" x14ac:dyDescent="0.25">
      <c r="A41" s="292" t="s">
        <v>91</v>
      </c>
      <c r="B41" s="280" t="s">
        <v>332</v>
      </c>
      <c r="C41" s="93" t="s">
        <v>261</v>
      </c>
      <c r="D41" s="93" t="s">
        <v>296</v>
      </c>
      <c r="E41" s="34" t="s">
        <v>882</v>
      </c>
      <c r="F41" s="95" t="s">
        <v>874</v>
      </c>
      <c r="G41" s="35" t="s">
        <v>0</v>
      </c>
      <c r="H41" s="33" t="s">
        <v>110</v>
      </c>
      <c r="I41" s="35">
        <v>3</v>
      </c>
      <c r="J41" s="35">
        <v>5</v>
      </c>
      <c r="K41" s="49">
        <f t="shared" si="2"/>
        <v>15</v>
      </c>
      <c r="L41" s="67" t="str">
        <f t="shared" si="3"/>
        <v>ZONA RIESGO ALTA</v>
      </c>
      <c r="M41" s="33" t="s">
        <v>884</v>
      </c>
      <c r="N41" s="35" t="s">
        <v>17</v>
      </c>
      <c r="O41" s="36">
        <v>95</v>
      </c>
      <c r="P41" s="36" t="s">
        <v>49</v>
      </c>
      <c r="Q41" s="36" t="s">
        <v>433</v>
      </c>
      <c r="R41" s="36" t="s">
        <v>49</v>
      </c>
      <c r="S41" s="33" t="s">
        <v>888</v>
      </c>
      <c r="T41" s="35" t="s">
        <v>16</v>
      </c>
      <c r="U41" s="36">
        <v>100</v>
      </c>
      <c r="V41" s="36" t="s">
        <v>433</v>
      </c>
      <c r="W41" s="36" t="s">
        <v>433</v>
      </c>
      <c r="X41" s="36" t="s">
        <v>433</v>
      </c>
      <c r="Y41" s="33"/>
      <c r="Z41" s="35"/>
      <c r="AA41" s="36"/>
      <c r="AB41" s="36"/>
      <c r="AC41" s="36"/>
      <c r="AD41" s="36"/>
      <c r="AE41" s="68"/>
      <c r="AF41" s="285" t="s">
        <v>10</v>
      </c>
      <c r="AG41" s="37"/>
      <c r="AH41" s="37"/>
      <c r="AI41" s="286" t="s">
        <v>13</v>
      </c>
      <c r="AJ41" s="49">
        <f t="shared" si="4"/>
        <v>3</v>
      </c>
      <c r="AK41" s="49">
        <f t="shared" si="5"/>
        <v>5</v>
      </c>
      <c r="AL41" s="49">
        <f t="shared" si="6"/>
        <v>15</v>
      </c>
      <c r="AM41" s="49"/>
      <c r="AN41" s="67" t="str">
        <f t="shared" si="1"/>
        <v>ZONA RIESGO ALTA</v>
      </c>
      <c r="AO41" s="97" t="s">
        <v>879</v>
      </c>
      <c r="AP41" s="287">
        <v>43556</v>
      </c>
      <c r="AQ41" s="288">
        <v>43799</v>
      </c>
      <c r="AR41" s="284" t="s">
        <v>880</v>
      </c>
      <c r="AS41" s="284" t="s">
        <v>881</v>
      </c>
      <c r="AT41" s="35"/>
      <c r="AU41" s="35"/>
      <c r="AV41" s="35"/>
      <c r="AW41" s="291" t="s">
        <v>1498</v>
      </c>
      <c r="AX41" s="35"/>
      <c r="AY41" s="42"/>
      <c r="AZ41" s="35"/>
    </row>
    <row r="42" spans="1:52" ht="120" customHeight="1" x14ac:dyDescent="0.25">
      <c r="A42" s="292" t="s">
        <v>91</v>
      </c>
      <c r="B42" s="280" t="s">
        <v>331</v>
      </c>
      <c r="C42" s="93" t="s">
        <v>261</v>
      </c>
      <c r="D42" s="93" t="s">
        <v>296</v>
      </c>
      <c r="E42" s="34" t="s">
        <v>890</v>
      </c>
      <c r="F42" s="96" t="s">
        <v>889</v>
      </c>
      <c r="G42" s="35" t="s">
        <v>0</v>
      </c>
      <c r="H42" s="33" t="s">
        <v>108</v>
      </c>
      <c r="I42" s="35">
        <v>2</v>
      </c>
      <c r="J42" s="35">
        <v>4</v>
      </c>
      <c r="K42" s="49">
        <f t="shared" si="2"/>
        <v>8</v>
      </c>
      <c r="L42" s="67" t="str">
        <f>IF(G42="RIESGO",IF(OR(AND(I42=4,J42=4),AND(I42=4,J42=5),AND(K42&gt;=16,K42&lt;=25)),"ZONA RIESGO EXTREMA",IF(OR(AND(I42=5,J42=3),AND(I42=4,J42=3),AND(I42=3,J42=4),AND(I42=3,J42=5),AND(K42&gt;=12,K42&lt;=15)),"ZONA RIESGO ALTA",IF(OR(AND(I42=3,J42=3),AND(I42=2,J42=3), AND(I42=2,J42=4),AND(I42=3,J42=2),AND(I42=4,J42=2)),"ZONA RIESGO MODERADA",IF(AND(K42&gt;=1,K42&lt;=5),"ZONA RIESGO BAJA"," ")))),IF(G42="OPORTUNIDAD",IF(OR(AND(I42=3,J42=4),AND(I42=2,J42=5),AND(K42&gt;=52,K42&lt;=100)),"ZONA OPORTUNIDAD EXTREMA",IF(OR(AND(I42=5,J42=2),AND(I42=4,J42=3),AND(I42=1,J42=4),AND(K42=20),AND(K42&gt;=28,K42&lt;=48)),"ZONA OPORTUNIDAD ALTA",IF(OR(AND(I42=1,J42=3),AND(I42=4,J42=1),AND(K42=24)),"ZONA OPORTUNIDAD MODERADA",IF(AND(K42&gt;=4,K42&lt;=16),"ZONA OPORTUNIDAD BAJA"," ")))),IF(G42="RIESGO_CORRUPCIÓN",IF(OR(AND(K42&gt;=60,K42&lt;=100)),"ZONA RIESGO EXTREMA",IF(OR(AND(K42&gt;=30,K42&lt;=50)),"ZONA RIESGO ALTA",IF(OR(AND(K42&gt;=15,K42&lt;=25)),"ZONA RIESGO MODERADA",IF(AND(K42&gt;=4,K42&lt;=10),"ZONA RIESGO BAJA"," ")))),"")))</f>
        <v>ZONA RIESGO MODERADA</v>
      </c>
      <c r="M42" s="33" t="s">
        <v>892</v>
      </c>
      <c r="N42" s="35" t="s">
        <v>16</v>
      </c>
      <c r="O42" s="36">
        <v>95</v>
      </c>
      <c r="P42" s="36" t="s">
        <v>49</v>
      </c>
      <c r="Q42" s="36" t="s">
        <v>433</v>
      </c>
      <c r="R42" s="36" t="s">
        <v>49</v>
      </c>
      <c r="S42" s="33" t="s">
        <v>891</v>
      </c>
      <c r="T42" s="35" t="s">
        <v>17</v>
      </c>
      <c r="U42" s="36">
        <v>80</v>
      </c>
      <c r="V42" s="36" t="s">
        <v>494</v>
      </c>
      <c r="W42" s="36" t="s">
        <v>49</v>
      </c>
      <c r="X42" s="36" t="s">
        <v>494</v>
      </c>
      <c r="Y42" s="33"/>
      <c r="Z42" s="35"/>
      <c r="AA42" s="36"/>
      <c r="AB42" s="36"/>
      <c r="AC42" s="36"/>
      <c r="AD42" s="36"/>
      <c r="AE42" s="68">
        <f t="shared" si="0"/>
        <v>87.5</v>
      </c>
      <c r="AF42" s="285" t="s">
        <v>10</v>
      </c>
      <c r="AG42" s="37"/>
      <c r="AH42" s="37"/>
      <c r="AI42" s="286" t="s">
        <v>13</v>
      </c>
      <c r="AJ42" s="49">
        <f t="shared" si="4"/>
        <v>1</v>
      </c>
      <c r="AK42" s="49">
        <f t="shared" si="5"/>
        <v>4</v>
      </c>
      <c r="AL42" s="49">
        <f t="shared" si="6"/>
        <v>4</v>
      </c>
      <c r="AM42" s="49"/>
      <c r="AN42" s="67" t="str">
        <f t="shared" si="1"/>
        <v>ZONA RIESGO BAJA</v>
      </c>
      <c r="AO42" s="11"/>
      <c r="AP42" s="40"/>
      <c r="AQ42" s="41"/>
      <c r="AR42" s="33"/>
      <c r="AS42" s="33"/>
      <c r="AT42" s="35"/>
      <c r="AU42" s="35"/>
      <c r="AV42" s="35"/>
      <c r="AW42" s="291" t="s">
        <v>1498</v>
      </c>
      <c r="AX42" s="35"/>
      <c r="AY42" s="42"/>
      <c r="AZ42" s="35"/>
    </row>
    <row r="43" spans="1:52" ht="120" customHeight="1" x14ac:dyDescent="0.25">
      <c r="A43" s="292" t="s">
        <v>91</v>
      </c>
      <c r="B43" s="280" t="s">
        <v>325</v>
      </c>
      <c r="C43" s="85" t="s">
        <v>616</v>
      </c>
      <c r="D43" s="85" t="s">
        <v>296</v>
      </c>
      <c r="E43" s="34" t="s">
        <v>899</v>
      </c>
      <c r="F43" s="280" t="s">
        <v>872</v>
      </c>
      <c r="G43" s="35" t="s">
        <v>0</v>
      </c>
      <c r="H43" s="33" t="s">
        <v>110</v>
      </c>
      <c r="I43" s="35">
        <v>2</v>
      </c>
      <c r="J43" s="35">
        <v>3</v>
      </c>
      <c r="K43" s="49">
        <f t="shared" si="2"/>
        <v>6</v>
      </c>
      <c r="L43" s="67" t="str">
        <f t="shared" si="3"/>
        <v>ZONA RIESGO MODERADA</v>
      </c>
      <c r="M43" s="98" t="s">
        <v>895</v>
      </c>
      <c r="N43" s="35" t="s">
        <v>16</v>
      </c>
      <c r="O43" s="36">
        <v>100</v>
      </c>
      <c r="P43" s="36" t="s">
        <v>433</v>
      </c>
      <c r="Q43" s="36" t="s">
        <v>433</v>
      </c>
      <c r="R43" s="36" t="s">
        <v>433</v>
      </c>
      <c r="S43" s="33" t="s">
        <v>897</v>
      </c>
      <c r="T43" s="35" t="s">
        <v>16</v>
      </c>
      <c r="U43" s="36">
        <v>95</v>
      </c>
      <c r="V43" s="36" t="s">
        <v>49</v>
      </c>
      <c r="W43" s="36" t="s">
        <v>433</v>
      </c>
      <c r="X43" s="36" t="s">
        <v>49</v>
      </c>
      <c r="Y43" s="33"/>
      <c r="Z43" s="35"/>
      <c r="AA43" s="36"/>
      <c r="AB43" s="36"/>
      <c r="AC43" s="36"/>
      <c r="AD43" s="36"/>
      <c r="AE43" s="68">
        <f t="shared" si="0"/>
        <v>97.5</v>
      </c>
      <c r="AF43" s="285" t="s">
        <v>10</v>
      </c>
      <c r="AG43" s="37"/>
      <c r="AH43" s="37"/>
      <c r="AI43" s="286" t="s">
        <v>13</v>
      </c>
      <c r="AJ43" s="49">
        <f t="shared" si="4"/>
        <v>1</v>
      </c>
      <c r="AK43" s="49">
        <f t="shared" si="5"/>
        <v>3</v>
      </c>
      <c r="AL43" s="49">
        <f t="shared" si="6"/>
        <v>3</v>
      </c>
      <c r="AM43" s="49"/>
      <c r="AN43" s="67" t="str">
        <f t="shared" si="1"/>
        <v>ZONA RIESGO BAJA</v>
      </c>
      <c r="AO43" s="86"/>
      <c r="AP43" s="40"/>
      <c r="AQ43" s="41"/>
      <c r="AR43" s="33"/>
      <c r="AS43" s="33"/>
      <c r="AT43" s="35"/>
      <c r="AU43" s="35"/>
      <c r="AV43" s="35"/>
      <c r="AW43" s="291" t="s">
        <v>1498</v>
      </c>
      <c r="AX43" s="35"/>
      <c r="AY43" s="42"/>
      <c r="AZ43" s="35"/>
    </row>
    <row r="44" spans="1:52" ht="120" customHeight="1" x14ac:dyDescent="0.25">
      <c r="A44" s="258" t="s">
        <v>91</v>
      </c>
      <c r="B44" s="280" t="s">
        <v>524</v>
      </c>
      <c r="C44" s="85" t="s">
        <v>616</v>
      </c>
      <c r="D44" s="85" t="s">
        <v>296</v>
      </c>
      <c r="E44" s="34" t="s">
        <v>901</v>
      </c>
      <c r="F44" s="280" t="s">
        <v>900</v>
      </c>
      <c r="G44" s="35" t="s">
        <v>0</v>
      </c>
      <c r="H44" s="33" t="s">
        <v>110</v>
      </c>
      <c r="I44" s="35">
        <v>2</v>
      </c>
      <c r="J44" s="35">
        <v>3</v>
      </c>
      <c r="K44" s="49">
        <f t="shared" si="2"/>
        <v>6</v>
      </c>
      <c r="L44" s="67" t="str">
        <f t="shared" si="3"/>
        <v>ZONA RIESGO MODERADA</v>
      </c>
      <c r="M44" s="33" t="s">
        <v>904</v>
      </c>
      <c r="N44" s="35" t="s">
        <v>17</v>
      </c>
      <c r="O44" s="36">
        <v>75</v>
      </c>
      <c r="P44" s="36" t="s">
        <v>494</v>
      </c>
      <c r="Q44" s="36" t="s">
        <v>433</v>
      </c>
      <c r="R44" s="36" t="s">
        <v>494</v>
      </c>
      <c r="S44" s="33" t="s">
        <v>905</v>
      </c>
      <c r="T44" s="35" t="s">
        <v>16</v>
      </c>
      <c r="U44" s="36">
        <v>100</v>
      </c>
      <c r="V44" s="36" t="s">
        <v>433</v>
      </c>
      <c r="W44" s="36" t="s">
        <v>433</v>
      </c>
      <c r="X44" s="36" t="s">
        <v>433</v>
      </c>
      <c r="Y44" s="33"/>
      <c r="Z44" s="35"/>
      <c r="AA44" s="36"/>
      <c r="AB44" s="36"/>
      <c r="AC44" s="36"/>
      <c r="AD44" s="36"/>
      <c r="AE44" s="68">
        <f t="shared" si="0"/>
        <v>87.5</v>
      </c>
      <c r="AF44" s="285" t="s">
        <v>10</v>
      </c>
      <c r="AG44" s="37"/>
      <c r="AH44" s="37"/>
      <c r="AI44" s="286" t="s">
        <v>13</v>
      </c>
      <c r="AJ44" s="49">
        <f t="shared" si="4"/>
        <v>1</v>
      </c>
      <c r="AK44" s="49">
        <f t="shared" si="5"/>
        <v>3</v>
      </c>
      <c r="AL44" s="49">
        <f>IF($G44="RIESGO_CORRUPCIÓN",$AJ44*$AK44*4,$AJ44*$AK44)</f>
        <v>3</v>
      </c>
      <c r="AM44" s="49"/>
      <c r="AN44" s="67" t="str">
        <f t="shared" si="1"/>
        <v>ZONA RIESGO BAJA</v>
      </c>
      <c r="AO44" s="90" t="s">
        <v>938</v>
      </c>
      <c r="AP44" s="287">
        <v>43556</v>
      </c>
      <c r="AQ44" s="288">
        <v>43830</v>
      </c>
      <c r="AR44" s="284" t="s">
        <v>939</v>
      </c>
      <c r="AS44" s="284" t="s">
        <v>940</v>
      </c>
      <c r="AT44" s="35"/>
      <c r="AU44" s="35"/>
      <c r="AV44" s="35"/>
      <c r="AW44" s="291" t="s">
        <v>1498</v>
      </c>
      <c r="AX44" s="35"/>
      <c r="AY44" s="42"/>
      <c r="AZ44" s="35"/>
    </row>
    <row r="45" spans="1:52" ht="120" customHeight="1" x14ac:dyDescent="0.25">
      <c r="A45" s="258" t="s">
        <v>91</v>
      </c>
      <c r="B45" s="280" t="s">
        <v>331</v>
      </c>
      <c r="C45" s="85" t="s">
        <v>616</v>
      </c>
      <c r="D45" s="85" t="s">
        <v>296</v>
      </c>
      <c r="E45" s="34" t="s">
        <v>907</v>
      </c>
      <c r="F45" s="99" t="s">
        <v>873</v>
      </c>
      <c r="G45" s="35" t="s">
        <v>15</v>
      </c>
      <c r="H45" s="33" t="s">
        <v>116</v>
      </c>
      <c r="I45" s="35">
        <v>2</v>
      </c>
      <c r="J45" s="35">
        <v>10</v>
      </c>
      <c r="K45" s="49">
        <f t="shared" si="2"/>
        <v>80</v>
      </c>
      <c r="L45" s="67" t="str">
        <f t="shared" si="3"/>
        <v>ZONA RIESGO EXTREMA</v>
      </c>
      <c r="M45" s="33" t="s">
        <v>911</v>
      </c>
      <c r="N45" s="35" t="s">
        <v>16</v>
      </c>
      <c r="O45" s="36">
        <v>100</v>
      </c>
      <c r="P45" s="293" t="s">
        <v>433</v>
      </c>
      <c r="Q45" s="36" t="s">
        <v>433</v>
      </c>
      <c r="R45" s="36" t="s">
        <v>433</v>
      </c>
      <c r="S45" s="33" t="s">
        <v>895</v>
      </c>
      <c r="T45" s="35" t="s">
        <v>17</v>
      </c>
      <c r="U45" s="36">
        <v>95</v>
      </c>
      <c r="V45" s="36" t="s">
        <v>49</v>
      </c>
      <c r="W45" s="36" t="s">
        <v>433</v>
      </c>
      <c r="X45" s="36" t="s">
        <v>49</v>
      </c>
      <c r="Y45" s="33"/>
      <c r="Z45" s="35"/>
      <c r="AA45" s="36"/>
      <c r="AB45" s="36"/>
      <c r="AC45" s="36"/>
      <c r="AD45" s="36"/>
      <c r="AE45" s="68">
        <f t="shared" si="0"/>
        <v>97.5</v>
      </c>
      <c r="AF45" s="285" t="s">
        <v>10</v>
      </c>
      <c r="AG45" s="37"/>
      <c r="AH45" s="37"/>
      <c r="AI45" s="286" t="s">
        <v>13</v>
      </c>
      <c r="AJ45" s="49">
        <f t="shared" si="4"/>
        <v>1</v>
      </c>
      <c r="AK45" s="49">
        <f t="shared" si="5"/>
        <v>10</v>
      </c>
      <c r="AL45" s="49">
        <f>IF($G45="RIESGO_CORRUPCIÓN",$AJ45*$AK45*4,$AJ45*$AK45)</f>
        <v>40</v>
      </c>
      <c r="AM45" s="49"/>
      <c r="AN45" s="67" t="str">
        <f>IF(G45="RIESGO",IF(OR(AND(AJ45=4,AK45=4),AND(AJ45=4,AK45=5),AND(AL45&gt;=16,AL45&lt;=25)),"ZONA RIESGO EXTREMA",IF(OR(AND(AJ45=5,AK45=3),AND(AJ45=4,AK45=3),AND(AJ45=3,AK45=4),AND(AJ45=3,AK45=5),AND(AL45&gt;=12,AL45&lt;=15)),"ZONA RIESGO ALTA",IF(OR(AND(AJ45=3,AK45=3),AND(AJ45=2,AK45=3),AND(AJ45=3,AK45=2),AND(AJ45=4,AK45=2)),"ZONA RIESGO MODERADA",IF(AND(AL45&gt;=1,AL45&lt;=5),"ZONA RIESGO BAJA"," ")))),IF(G45="OPORTUNIDAD",IF(OR(AND(AJ45=3,AK45=4),AND(AJ45=2,AK45=5),AND(AL45&gt;=52,AL45&lt;=100)),"ZONA OPORTUNIDAD EXTREMA",IF(OR(AND(AJ45=5,AK45=2),AND(AJ45=4,AK45=3),AND(AJ45=1,AK45=4),AND(AL45=20),AND(AL45&gt;=28,AL45&lt;=48)),"ZONA OPORTUNIDAD ALTA",IF(OR(AND(AJ45=1,AK45=3),AND(AJ45=4,AK45=1),AND(AL45=24)),"ZONA OPORTUNIDAD MODERADA",IF(AND(AL45&gt;=4,AL45&lt;=16),"ZONA OPORTUNIDAD BAJA"," ")))),IF(G45="RIESGO_CORRUPCIÓN",IF(OR(AND(AL45&gt;=60,AL45&lt;=100)),"ZONA RIESGO EXTREMA",IF(OR(AND(AL45&gt;=30,AL45&lt;=50)),"ZONA RIESGO ALTA",IF(OR(AND(AL45&gt;=15,AL45&lt;=25)),"ZONA RIESGO MODERADA",IF(AND(AL45&gt;=4,AL45&lt;=10),"ZONA RIESGO BAJA"," ")))),"")))</f>
        <v>ZONA RIESGO ALTA</v>
      </c>
      <c r="AO45" s="90" t="s">
        <v>941</v>
      </c>
      <c r="AP45" s="287">
        <v>43556</v>
      </c>
      <c r="AQ45" s="288">
        <v>43830</v>
      </c>
      <c r="AR45" s="284" t="s">
        <v>939</v>
      </c>
      <c r="AS45" s="284" t="s">
        <v>942</v>
      </c>
      <c r="AT45" s="35"/>
      <c r="AU45" s="35"/>
      <c r="AV45" s="35"/>
      <c r="AW45" s="291" t="s">
        <v>1498</v>
      </c>
      <c r="AX45" s="35"/>
      <c r="AY45" s="42"/>
      <c r="AZ45" s="35"/>
    </row>
    <row r="46" spans="1:52" ht="99.75" customHeight="1" x14ac:dyDescent="0.25">
      <c r="A46" s="258" t="s">
        <v>95</v>
      </c>
      <c r="B46" s="257" t="s">
        <v>327</v>
      </c>
      <c r="C46" s="93" t="s">
        <v>913</v>
      </c>
      <c r="D46" s="94" t="s">
        <v>296</v>
      </c>
      <c r="E46" s="280" t="s">
        <v>914</v>
      </c>
      <c r="F46" s="261" t="s">
        <v>915</v>
      </c>
      <c r="G46" s="35" t="s">
        <v>0</v>
      </c>
      <c r="H46" s="33" t="s">
        <v>111</v>
      </c>
      <c r="I46" s="35">
        <v>3</v>
      </c>
      <c r="J46" s="35">
        <v>3</v>
      </c>
      <c r="K46" s="49">
        <f t="shared" si="2"/>
        <v>9</v>
      </c>
      <c r="L46" s="67" t="str">
        <f t="shared" si="3"/>
        <v>ZONA RIESGO MODERADA</v>
      </c>
      <c r="M46" s="284" t="s">
        <v>929</v>
      </c>
      <c r="N46" s="281" t="s">
        <v>16</v>
      </c>
      <c r="O46" s="36">
        <v>100</v>
      </c>
      <c r="P46" s="128"/>
      <c r="Q46" s="36"/>
      <c r="R46" s="36"/>
      <c r="S46" s="284" t="s">
        <v>937</v>
      </c>
      <c r="T46" s="281" t="s">
        <v>16</v>
      </c>
      <c r="U46" s="36"/>
      <c r="V46" s="36"/>
      <c r="W46" s="36"/>
      <c r="X46" s="36"/>
      <c r="Y46" s="33"/>
      <c r="Z46" s="35"/>
      <c r="AA46" s="36"/>
      <c r="AB46" s="36"/>
      <c r="AC46" s="36"/>
      <c r="AD46" s="36"/>
      <c r="AE46" s="68">
        <f t="shared" si="0"/>
        <v>100</v>
      </c>
      <c r="AF46" s="285" t="s">
        <v>10</v>
      </c>
      <c r="AG46" s="37"/>
      <c r="AH46" s="37"/>
      <c r="AI46" s="286" t="s">
        <v>13</v>
      </c>
      <c r="AJ46" s="49">
        <f t="shared" si="4"/>
        <v>1</v>
      </c>
      <c r="AK46" s="49">
        <f t="shared" si="5"/>
        <v>3</v>
      </c>
      <c r="AL46" s="49">
        <f t="shared" si="6"/>
        <v>3</v>
      </c>
      <c r="AM46" s="49"/>
      <c r="AN46" s="67" t="str">
        <f t="shared" si="1"/>
        <v>ZONA RIESGO BAJA</v>
      </c>
      <c r="AO46" s="90" t="s">
        <v>938</v>
      </c>
      <c r="AP46" s="287">
        <v>43556</v>
      </c>
      <c r="AQ46" s="288">
        <v>43830</v>
      </c>
      <c r="AR46" s="284" t="s">
        <v>939</v>
      </c>
      <c r="AS46" s="284" t="s">
        <v>940</v>
      </c>
      <c r="AT46" s="35"/>
      <c r="AU46" s="35"/>
      <c r="AV46" s="35"/>
      <c r="AW46" s="291" t="s">
        <v>1498</v>
      </c>
      <c r="AX46" s="35"/>
      <c r="AY46" s="42"/>
      <c r="AZ46" s="35"/>
    </row>
    <row r="47" spans="1:52" ht="72.75" customHeight="1" x14ac:dyDescent="0.25">
      <c r="A47" s="258" t="s">
        <v>95</v>
      </c>
      <c r="B47" s="257" t="s">
        <v>916</v>
      </c>
      <c r="C47" s="93" t="s">
        <v>913</v>
      </c>
      <c r="D47" s="94" t="s">
        <v>278</v>
      </c>
      <c r="E47" s="280" t="s">
        <v>917</v>
      </c>
      <c r="F47" s="261" t="s">
        <v>918</v>
      </c>
      <c r="G47" s="281" t="s">
        <v>0</v>
      </c>
      <c r="H47" s="284" t="s">
        <v>113</v>
      </c>
      <c r="I47" s="281">
        <v>2</v>
      </c>
      <c r="J47" s="281">
        <v>3</v>
      </c>
      <c r="K47" s="49">
        <f t="shared" si="2"/>
        <v>6</v>
      </c>
      <c r="L47" s="67" t="str">
        <f t="shared" si="3"/>
        <v>ZONA RIESGO MODERADA</v>
      </c>
      <c r="M47" s="284" t="s">
        <v>930</v>
      </c>
      <c r="N47" s="281" t="s">
        <v>16</v>
      </c>
      <c r="O47" s="36">
        <v>100</v>
      </c>
      <c r="P47" s="36"/>
      <c r="Q47" s="36"/>
      <c r="R47" s="36"/>
      <c r="S47" s="284"/>
      <c r="T47" s="281"/>
      <c r="U47" s="36"/>
      <c r="V47" s="36"/>
      <c r="W47" s="36"/>
      <c r="X47" s="36"/>
      <c r="Y47" s="33"/>
      <c r="Z47" s="35"/>
      <c r="AA47" s="36"/>
      <c r="AB47" s="36"/>
      <c r="AC47" s="36"/>
      <c r="AD47" s="36"/>
      <c r="AE47" s="68">
        <f t="shared" si="0"/>
        <v>100</v>
      </c>
      <c r="AF47" s="285" t="s">
        <v>10</v>
      </c>
      <c r="AG47" s="37"/>
      <c r="AH47" s="37"/>
      <c r="AI47" s="286" t="s">
        <v>13</v>
      </c>
      <c r="AJ47" s="49">
        <f t="shared" si="4"/>
        <v>1</v>
      </c>
      <c r="AK47" s="49">
        <f t="shared" si="5"/>
        <v>3</v>
      </c>
      <c r="AL47" s="49">
        <f t="shared" si="6"/>
        <v>3</v>
      </c>
      <c r="AM47" s="49"/>
      <c r="AN47" s="67" t="str">
        <f t="shared" si="1"/>
        <v>ZONA RIESGO BAJA</v>
      </c>
      <c r="AO47" s="90" t="s">
        <v>941</v>
      </c>
      <c r="AP47" s="287">
        <v>43556</v>
      </c>
      <c r="AQ47" s="288">
        <v>43830</v>
      </c>
      <c r="AR47" s="284" t="s">
        <v>939</v>
      </c>
      <c r="AS47" s="284" t="s">
        <v>942</v>
      </c>
      <c r="AT47" s="35"/>
      <c r="AU47" s="35"/>
      <c r="AV47" s="35"/>
      <c r="AW47" s="291" t="s">
        <v>1498</v>
      </c>
      <c r="AX47" s="35"/>
      <c r="AY47" s="42"/>
      <c r="AZ47" s="35"/>
    </row>
    <row r="48" spans="1:52" ht="120" customHeight="1" x14ac:dyDescent="0.25">
      <c r="A48" s="258" t="s">
        <v>95</v>
      </c>
      <c r="B48" s="257" t="s">
        <v>916</v>
      </c>
      <c r="C48" s="93" t="s">
        <v>913</v>
      </c>
      <c r="D48" s="94" t="s">
        <v>278</v>
      </c>
      <c r="E48" s="280" t="s">
        <v>917</v>
      </c>
      <c r="F48" s="261" t="s">
        <v>919</v>
      </c>
      <c r="G48" s="281" t="s">
        <v>0</v>
      </c>
      <c r="H48" s="284" t="s">
        <v>113</v>
      </c>
      <c r="I48" s="281">
        <v>2</v>
      </c>
      <c r="J48" s="281">
        <v>3</v>
      </c>
      <c r="K48" s="49">
        <f t="shared" si="2"/>
        <v>6</v>
      </c>
      <c r="L48" s="67" t="str">
        <f t="shared" si="3"/>
        <v>ZONA RIESGO MODERADA</v>
      </c>
      <c r="M48" s="284" t="s">
        <v>931</v>
      </c>
      <c r="N48" s="281" t="s">
        <v>16</v>
      </c>
      <c r="O48" s="36">
        <v>100</v>
      </c>
      <c r="P48" s="36"/>
      <c r="Q48" s="36"/>
      <c r="R48" s="36"/>
      <c r="S48" s="284"/>
      <c r="T48" s="281"/>
      <c r="U48" s="36"/>
      <c r="V48" s="36"/>
      <c r="W48" s="36"/>
      <c r="X48" s="36"/>
      <c r="Y48" s="33"/>
      <c r="Z48" s="35"/>
      <c r="AA48" s="36"/>
      <c r="AB48" s="36"/>
      <c r="AC48" s="36"/>
      <c r="AD48" s="36"/>
      <c r="AE48" s="68">
        <f t="shared" si="0"/>
        <v>100</v>
      </c>
      <c r="AF48" s="285" t="s">
        <v>10</v>
      </c>
      <c r="AG48" s="37"/>
      <c r="AH48" s="37"/>
      <c r="AI48" s="286" t="s">
        <v>13</v>
      </c>
      <c r="AJ48" s="49">
        <f t="shared" si="4"/>
        <v>1</v>
      </c>
      <c r="AK48" s="49">
        <f t="shared" si="5"/>
        <v>3</v>
      </c>
      <c r="AL48" s="49">
        <f t="shared" si="6"/>
        <v>3</v>
      </c>
      <c r="AM48" s="49"/>
      <c r="AN48" s="67" t="str">
        <f t="shared" si="1"/>
        <v>ZONA RIESGO BAJA</v>
      </c>
      <c r="AO48" s="90" t="s">
        <v>943</v>
      </c>
      <c r="AP48" s="287">
        <v>43556</v>
      </c>
      <c r="AQ48" s="288">
        <v>43830</v>
      </c>
      <c r="AR48" s="284" t="s">
        <v>939</v>
      </c>
      <c r="AS48" s="284" t="s">
        <v>944</v>
      </c>
      <c r="AT48" s="35"/>
      <c r="AU48" s="35"/>
      <c r="AV48" s="35"/>
      <c r="AW48" s="291" t="s">
        <v>1498</v>
      </c>
      <c r="AX48" s="35"/>
      <c r="AY48" s="42"/>
      <c r="AZ48" s="35"/>
    </row>
    <row r="49" spans="1:52" ht="87.75" customHeight="1" x14ac:dyDescent="0.25">
      <c r="A49" s="258" t="s">
        <v>95</v>
      </c>
      <c r="B49" s="257" t="s">
        <v>916</v>
      </c>
      <c r="C49" s="93" t="s">
        <v>913</v>
      </c>
      <c r="D49" s="94" t="s">
        <v>296</v>
      </c>
      <c r="E49" s="280" t="s">
        <v>920</v>
      </c>
      <c r="F49" s="284" t="s">
        <v>921</v>
      </c>
      <c r="G49" s="281" t="s">
        <v>0</v>
      </c>
      <c r="H49" s="284" t="s">
        <v>113</v>
      </c>
      <c r="I49" s="281">
        <v>2</v>
      </c>
      <c r="J49" s="281">
        <v>2</v>
      </c>
      <c r="K49" s="49">
        <f t="shared" si="2"/>
        <v>4</v>
      </c>
      <c r="L49" s="67" t="str">
        <f t="shared" si="3"/>
        <v>ZONA RIESGO BAJA</v>
      </c>
      <c r="M49" s="284" t="s">
        <v>932</v>
      </c>
      <c r="N49" s="281" t="s">
        <v>16</v>
      </c>
      <c r="O49" s="36">
        <v>100</v>
      </c>
      <c r="P49" s="36"/>
      <c r="Q49" s="36"/>
      <c r="R49" s="36"/>
      <c r="S49" s="284"/>
      <c r="T49" s="281"/>
      <c r="U49" s="36"/>
      <c r="V49" s="36"/>
      <c r="W49" s="36"/>
      <c r="X49" s="36"/>
      <c r="Y49" s="33"/>
      <c r="Z49" s="35"/>
      <c r="AA49" s="36"/>
      <c r="AB49" s="36"/>
      <c r="AC49" s="36"/>
      <c r="AD49" s="36"/>
      <c r="AE49" s="68">
        <f t="shared" si="0"/>
        <v>100</v>
      </c>
      <c r="AF49" s="37" t="s">
        <v>10</v>
      </c>
      <c r="AG49" s="37"/>
      <c r="AH49" s="37"/>
      <c r="AI49" s="286" t="s">
        <v>13</v>
      </c>
      <c r="AJ49" s="49">
        <f t="shared" si="4"/>
        <v>1</v>
      </c>
      <c r="AK49" s="49">
        <f t="shared" si="5"/>
        <v>2</v>
      </c>
      <c r="AL49" s="49">
        <f t="shared" si="6"/>
        <v>2</v>
      </c>
      <c r="AM49" s="49"/>
      <c r="AN49" s="67" t="str">
        <f t="shared" si="1"/>
        <v>ZONA RIESGO BAJA</v>
      </c>
      <c r="AO49" s="289" t="s">
        <v>945</v>
      </c>
      <c r="AP49" s="287">
        <v>43556</v>
      </c>
      <c r="AQ49" s="288">
        <v>43830</v>
      </c>
      <c r="AR49" s="284" t="s">
        <v>939</v>
      </c>
      <c r="AS49" s="284" t="s">
        <v>946</v>
      </c>
      <c r="AT49" s="35"/>
      <c r="AU49" s="35"/>
      <c r="AV49" s="35"/>
      <c r="AW49" s="291" t="s">
        <v>1498</v>
      </c>
      <c r="AX49" s="35"/>
      <c r="AY49" s="42"/>
      <c r="AZ49" s="35"/>
    </row>
    <row r="50" spans="1:52" ht="96" customHeight="1" x14ac:dyDescent="0.25">
      <c r="A50" s="258" t="s">
        <v>95</v>
      </c>
      <c r="B50" s="257" t="s">
        <v>916</v>
      </c>
      <c r="C50" s="93" t="s">
        <v>913</v>
      </c>
      <c r="D50" s="94" t="s">
        <v>278</v>
      </c>
      <c r="E50" s="280" t="s">
        <v>922</v>
      </c>
      <c r="F50" s="99" t="s">
        <v>923</v>
      </c>
      <c r="G50" s="281" t="s">
        <v>0</v>
      </c>
      <c r="H50" s="284" t="s">
        <v>113</v>
      </c>
      <c r="I50" s="281">
        <v>3</v>
      </c>
      <c r="J50" s="281">
        <v>3</v>
      </c>
      <c r="K50" s="49">
        <f t="shared" si="2"/>
        <v>9</v>
      </c>
      <c r="L50" s="67" t="str">
        <f t="shared" si="3"/>
        <v>ZONA RIESGO MODERADA</v>
      </c>
      <c r="M50" s="283" t="s">
        <v>933</v>
      </c>
      <c r="N50" s="281"/>
      <c r="O50" s="36">
        <v>100</v>
      </c>
      <c r="P50" s="36"/>
      <c r="Q50" s="36"/>
      <c r="R50" s="36"/>
      <c r="S50" s="284"/>
      <c r="T50" s="281"/>
      <c r="U50" s="36"/>
      <c r="V50" s="36"/>
      <c r="W50" s="36"/>
      <c r="X50" s="36"/>
      <c r="Y50" s="33"/>
      <c r="Z50" s="35"/>
      <c r="AA50" s="36"/>
      <c r="AB50" s="36"/>
      <c r="AC50" s="36"/>
      <c r="AD50" s="36"/>
      <c r="AE50" s="68">
        <f t="shared" si="0"/>
        <v>100</v>
      </c>
      <c r="AF50" s="37" t="s">
        <v>10</v>
      </c>
      <c r="AG50" s="37"/>
      <c r="AH50" s="37"/>
      <c r="AI50" s="286" t="s">
        <v>13</v>
      </c>
      <c r="AJ50" s="49">
        <f t="shared" si="4"/>
        <v>1</v>
      </c>
      <c r="AK50" s="49">
        <f t="shared" si="5"/>
        <v>3</v>
      </c>
      <c r="AL50" s="49">
        <f t="shared" si="6"/>
        <v>3</v>
      </c>
      <c r="AM50" s="49"/>
      <c r="AN50" s="67" t="str">
        <f t="shared" si="1"/>
        <v>ZONA RIESGO BAJA</v>
      </c>
      <c r="AO50" s="289" t="s">
        <v>935</v>
      </c>
      <c r="AP50" s="287">
        <v>43556</v>
      </c>
      <c r="AQ50" s="288">
        <v>43830</v>
      </c>
      <c r="AR50" s="284" t="s">
        <v>939</v>
      </c>
      <c r="AS50" s="284" t="s">
        <v>947</v>
      </c>
      <c r="AT50" s="35"/>
      <c r="AU50" s="35"/>
      <c r="AV50" s="35"/>
      <c r="AW50" s="291" t="s">
        <v>1498</v>
      </c>
      <c r="AX50" s="35"/>
      <c r="AY50" s="42"/>
      <c r="AZ50" s="35"/>
    </row>
    <row r="51" spans="1:52" ht="147" customHeight="1" x14ac:dyDescent="0.25">
      <c r="A51" s="258" t="s">
        <v>95</v>
      </c>
      <c r="B51" s="257" t="s">
        <v>916</v>
      </c>
      <c r="C51" s="93" t="s">
        <v>913</v>
      </c>
      <c r="D51" s="94" t="s">
        <v>278</v>
      </c>
      <c r="E51" s="280" t="s">
        <v>924</v>
      </c>
      <c r="F51" s="284" t="s">
        <v>925</v>
      </c>
      <c r="G51" s="281" t="s">
        <v>0</v>
      </c>
      <c r="H51" s="284" t="s">
        <v>113</v>
      </c>
      <c r="I51" s="281">
        <v>3</v>
      </c>
      <c r="J51" s="281">
        <v>3</v>
      </c>
      <c r="K51" s="49">
        <f t="shared" si="2"/>
        <v>9</v>
      </c>
      <c r="L51" s="67" t="str">
        <f t="shared" si="3"/>
        <v>ZONA RIESGO MODERADA</v>
      </c>
      <c r="M51" s="284" t="s">
        <v>934</v>
      </c>
      <c r="N51" s="281" t="s">
        <v>16</v>
      </c>
      <c r="O51" s="36">
        <v>100</v>
      </c>
      <c r="P51" s="36"/>
      <c r="Q51" s="36"/>
      <c r="R51" s="36"/>
      <c r="S51" s="284"/>
      <c r="T51" s="281"/>
      <c r="U51" s="36"/>
      <c r="V51" s="36"/>
      <c r="W51" s="36"/>
      <c r="X51" s="36"/>
      <c r="Y51" s="33"/>
      <c r="Z51" s="35"/>
      <c r="AA51" s="36"/>
      <c r="AB51" s="36"/>
      <c r="AC51" s="36"/>
      <c r="AD51" s="36"/>
      <c r="AE51" s="68">
        <f t="shared" si="0"/>
        <v>100</v>
      </c>
      <c r="AF51" s="37" t="s">
        <v>10</v>
      </c>
      <c r="AG51" s="37"/>
      <c r="AH51" s="37"/>
      <c r="AI51" s="286" t="s">
        <v>13</v>
      </c>
      <c r="AJ51" s="49">
        <f t="shared" si="4"/>
        <v>1</v>
      </c>
      <c r="AK51" s="49">
        <f t="shared" si="5"/>
        <v>3</v>
      </c>
      <c r="AL51" s="49">
        <f t="shared" si="6"/>
        <v>3</v>
      </c>
      <c r="AM51" s="49"/>
      <c r="AN51" s="67" t="str">
        <f t="shared" si="1"/>
        <v>ZONA RIESGO BAJA</v>
      </c>
      <c r="AO51" s="289" t="s">
        <v>948</v>
      </c>
      <c r="AP51" s="287">
        <v>43556</v>
      </c>
      <c r="AQ51" s="288">
        <v>43830</v>
      </c>
      <c r="AR51" s="284" t="s">
        <v>939</v>
      </c>
      <c r="AS51" s="284" t="s">
        <v>949</v>
      </c>
      <c r="AT51" s="35"/>
      <c r="AU51" s="35"/>
      <c r="AV51" s="35"/>
      <c r="AW51" s="291" t="s">
        <v>1498</v>
      </c>
      <c r="AX51" s="35"/>
      <c r="AY51" s="42"/>
      <c r="AZ51" s="35"/>
    </row>
    <row r="52" spans="1:52" ht="98.25" customHeight="1" x14ac:dyDescent="0.25">
      <c r="A52" s="258" t="s">
        <v>95</v>
      </c>
      <c r="B52" s="257" t="s">
        <v>916</v>
      </c>
      <c r="C52" s="93" t="s">
        <v>913</v>
      </c>
      <c r="D52" s="94" t="s">
        <v>278</v>
      </c>
      <c r="E52" s="280" t="s">
        <v>917</v>
      </c>
      <c r="F52" s="284" t="s">
        <v>926</v>
      </c>
      <c r="G52" s="281" t="s">
        <v>0</v>
      </c>
      <c r="H52" s="284" t="s">
        <v>113</v>
      </c>
      <c r="I52" s="281">
        <v>2</v>
      </c>
      <c r="J52" s="281">
        <v>3</v>
      </c>
      <c r="K52" s="49">
        <f t="shared" si="2"/>
        <v>6</v>
      </c>
      <c r="L52" s="67" t="str">
        <f t="shared" si="3"/>
        <v>ZONA RIESGO MODERADA</v>
      </c>
      <c r="M52" s="284" t="s">
        <v>935</v>
      </c>
      <c r="N52" s="281" t="s">
        <v>16</v>
      </c>
      <c r="O52" s="36">
        <v>100</v>
      </c>
      <c r="P52" s="36"/>
      <c r="Q52" s="36"/>
      <c r="R52" s="36"/>
      <c r="S52" s="284"/>
      <c r="T52" s="281"/>
      <c r="U52" s="36"/>
      <c r="V52" s="36"/>
      <c r="W52" s="36"/>
      <c r="X52" s="36"/>
      <c r="Y52" s="33"/>
      <c r="Z52" s="35"/>
      <c r="AA52" s="36"/>
      <c r="AB52" s="36"/>
      <c r="AC52" s="36"/>
      <c r="AD52" s="36"/>
      <c r="AE52" s="68">
        <f t="shared" si="0"/>
        <v>100</v>
      </c>
      <c r="AF52" s="285" t="s">
        <v>10</v>
      </c>
      <c r="AG52" s="37"/>
      <c r="AH52" s="37"/>
      <c r="AI52" s="286" t="s">
        <v>13</v>
      </c>
      <c r="AJ52" s="49">
        <f t="shared" si="4"/>
        <v>1</v>
      </c>
      <c r="AK52" s="49">
        <f t="shared" si="5"/>
        <v>3</v>
      </c>
      <c r="AL52" s="49">
        <f t="shared" si="6"/>
        <v>3</v>
      </c>
      <c r="AM52" s="49"/>
      <c r="AN52" s="67" t="str">
        <f t="shared" si="1"/>
        <v>ZONA RIESGO BAJA</v>
      </c>
      <c r="AO52" s="289" t="s">
        <v>935</v>
      </c>
      <c r="AP52" s="287">
        <v>43556</v>
      </c>
      <c r="AQ52" s="288">
        <v>43830</v>
      </c>
      <c r="AR52" s="284" t="s">
        <v>939</v>
      </c>
      <c r="AS52" s="284" t="s">
        <v>947</v>
      </c>
      <c r="AT52" s="35"/>
      <c r="AU52" s="35"/>
      <c r="AV52" s="35"/>
      <c r="AW52" s="291" t="s">
        <v>1498</v>
      </c>
      <c r="AX52" s="35"/>
      <c r="AY52" s="42"/>
      <c r="AZ52" s="35"/>
    </row>
    <row r="53" spans="1:52" ht="93" customHeight="1" x14ac:dyDescent="0.25">
      <c r="A53" s="258" t="s">
        <v>95</v>
      </c>
      <c r="B53" s="257" t="s">
        <v>916</v>
      </c>
      <c r="C53" s="93" t="s">
        <v>913</v>
      </c>
      <c r="D53" s="94" t="s">
        <v>294</v>
      </c>
      <c r="E53" s="280" t="s">
        <v>927</v>
      </c>
      <c r="F53" s="284" t="s">
        <v>928</v>
      </c>
      <c r="G53" s="281" t="s">
        <v>15</v>
      </c>
      <c r="H53" s="284" t="s">
        <v>116</v>
      </c>
      <c r="I53" s="281">
        <v>1</v>
      </c>
      <c r="J53" s="281">
        <v>20</v>
      </c>
      <c r="K53" s="49">
        <f t="shared" si="2"/>
        <v>80</v>
      </c>
      <c r="L53" s="67" t="str">
        <f t="shared" si="3"/>
        <v>ZONA RIESGO EXTREMA</v>
      </c>
      <c r="M53" s="284" t="s">
        <v>936</v>
      </c>
      <c r="N53" s="281" t="s">
        <v>16</v>
      </c>
      <c r="O53" s="36">
        <v>80</v>
      </c>
      <c r="P53" s="36" t="s">
        <v>494</v>
      </c>
      <c r="Q53" s="36" t="s">
        <v>49</v>
      </c>
      <c r="R53" s="36" t="s">
        <v>494</v>
      </c>
      <c r="S53" s="284"/>
      <c r="T53" s="281"/>
      <c r="U53" s="36"/>
      <c r="V53" s="36"/>
      <c r="W53" s="36"/>
      <c r="X53" s="36"/>
      <c r="Y53" s="33"/>
      <c r="Z53" s="35"/>
      <c r="AA53" s="36"/>
      <c r="AB53" s="36"/>
      <c r="AC53" s="36"/>
      <c r="AD53" s="36"/>
      <c r="AE53" s="68">
        <f t="shared" si="0"/>
        <v>80</v>
      </c>
      <c r="AF53" s="37" t="s">
        <v>10</v>
      </c>
      <c r="AG53" s="37"/>
      <c r="AH53" s="37"/>
      <c r="AI53" s="286" t="s">
        <v>13</v>
      </c>
      <c r="AJ53" s="49">
        <f t="shared" si="4"/>
        <v>1</v>
      </c>
      <c r="AK53" s="49">
        <f>IF($G53="RIESGO",IF(AE53&lt;=50,J53,(IF(AND(AE53&gt;=51,AF53="PROBABILIDAD"),J53,(IF(AND(AE53&gt;=51,AE53&lt;=85,AF53="IMPACTO"),(IF(J53-1&lt;=0,1,J53-1)),(IF(AND(AE53&gt;=86,AE53&lt;=100,AF53="PROBABILIDAD"),(IF(J53-2&lt;=0,1,J53-2)),1))))))),IF($G53="RIESGO_CORRUPCIÓN",IF(AE53&lt;=50,J53,(IF(AND(AE53&gt;=51,AF53="PROBABILIDAD"),J53,(IF(AND(AE53&gt;=51,AE53&lt;=85,AF53="IMPACTO"),(IF(J53-5&lt;=0,5,J53-5)),(IF(AND(AE53&gt;=86,AE53&lt;=100,AF53="IMPACTO"),(IF(J53-15&lt;=0,5,J53-15)),"#"))))))),IF($G53="OPORTUNIDAD",$J53,"")))</f>
        <v>20</v>
      </c>
      <c r="AL53" s="49">
        <f t="shared" si="6"/>
        <v>80</v>
      </c>
      <c r="AM53" s="49"/>
      <c r="AN53" s="67" t="str">
        <f t="shared" si="1"/>
        <v>ZONA RIESGO EXTREMA</v>
      </c>
      <c r="AO53" s="289" t="s">
        <v>948</v>
      </c>
      <c r="AP53" s="287">
        <v>43556</v>
      </c>
      <c r="AQ53" s="288">
        <v>43830</v>
      </c>
      <c r="AR53" s="284" t="s">
        <v>939</v>
      </c>
      <c r="AS53" s="284" t="s">
        <v>949</v>
      </c>
      <c r="AT53" s="35"/>
      <c r="AU53" s="35"/>
      <c r="AV53" s="35"/>
      <c r="AW53" s="291" t="s">
        <v>1498</v>
      </c>
      <c r="AX53" s="35"/>
      <c r="AY53" s="42"/>
      <c r="AZ53" s="35"/>
    </row>
    <row r="54" spans="1:52" ht="85.5" customHeight="1" x14ac:dyDescent="0.25">
      <c r="A54" s="258" t="s">
        <v>91</v>
      </c>
      <c r="B54" s="280" t="s">
        <v>916</v>
      </c>
      <c r="C54" s="93"/>
      <c r="D54" s="93"/>
      <c r="E54" s="280" t="s">
        <v>950</v>
      </c>
      <c r="F54" s="95" t="s">
        <v>951</v>
      </c>
      <c r="G54" s="281" t="s">
        <v>0</v>
      </c>
      <c r="H54" s="284" t="s">
        <v>112</v>
      </c>
      <c r="I54" s="281">
        <v>4</v>
      </c>
      <c r="J54" s="281">
        <v>2</v>
      </c>
      <c r="K54" s="49">
        <f t="shared" si="2"/>
        <v>8</v>
      </c>
      <c r="L54" s="67" t="str">
        <f t="shared" si="3"/>
        <v>ZONA RIESGO MODERADA</v>
      </c>
      <c r="M54" s="284" t="s">
        <v>952</v>
      </c>
      <c r="N54" s="281" t="s">
        <v>16</v>
      </c>
      <c r="O54" s="36">
        <v>95</v>
      </c>
      <c r="P54" s="36" t="s">
        <v>49</v>
      </c>
      <c r="Q54" s="36" t="s">
        <v>433</v>
      </c>
      <c r="R54" s="36" t="s">
        <v>49</v>
      </c>
      <c r="S54" s="33"/>
      <c r="T54" s="35"/>
      <c r="U54" s="36"/>
      <c r="V54" s="36"/>
      <c r="W54" s="36"/>
      <c r="X54" s="36"/>
      <c r="Y54" s="33"/>
      <c r="Z54" s="35"/>
      <c r="AA54" s="36"/>
      <c r="AB54" s="36"/>
      <c r="AC54" s="36"/>
      <c r="AD54" s="36"/>
      <c r="AE54" s="68">
        <f t="shared" si="0"/>
        <v>95</v>
      </c>
      <c r="AF54" s="285" t="s">
        <v>10</v>
      </c>
      <c r="AG54" s="37"/>
      <c r="AH54" s="37"/>
      <c r="AI54" s="38" t="s">
        <v>13</v>
      </c>
      <c r="AJ54" s="49">
        <f t="shared" si="4"/>
        <v>2</v>
      </c>
      <c r="AK54" s="49">
        <f t="shared" si="5"/>
        <v>2</v>
      </c>
      <c r="AL54" s="49">
        <f t="shared" si="6"/>
        <v>4</v>
      </c>
      <c r="AM54" s="49"/>
      <c r="AN54" s="67" t="str">
        <f t="shared" si="1"/>
        <v>ZONA RIESGO BAJA</v>
      </c>
      <c r="AO54" s="86" t="s">
        <v>1454</v>
      </c>
      <c r="AP54" s="287">
        <v>43556</v>
      </c>
      <c r="AQ54" s="41">
        <v>43830</v>
      </c>
      <c r="AR54" s="33" t="s">
        <v>534</v>
      </c>
      <c r="AS54" s="33" t="s">
        <v>1453</v>
      </c>
      <c r="AT54" s="35"/>
      <c r="AU54" s="35"/>
      <c r="AV54" s="35"/>
      <c r="AW54" s="291" t="s">
        <v>1498</v>
      </c>
      <c r="AX54" s="35"/>
      <c r="AY54" s="42"/>
      <c r="AZ54" s="35"/>
    </row>
    <row r="55" spans="1:52" ht="119.25" customHeight="1" x14ac:dyDescent="0.25">
      <c r="A55" s="258" t="s">
        <v>101</v>
      </c>
      <c r="B55" s="290" t="s">
        <v>325</v>
      </c>
      <c r="C55" s="290" t="s">
        <v>261</v>
      </c>
      <c r="D55" s="85"/>
      <c r="E55" s="280" t="s">
        <v>961</v>
      </c>
      <c r="F55" s="290" t="s">
        <v>962</v>
      </c>
      <c r="G55" s="281" t="s">
        <v>0</v>
      </c>
      <c r="H55" s="284" t="s">
        <v>112</v>
      </c>
      <c r="I55" s="281">
        <v>3</v>
      </c>
      <c r="J55" s="281">
        <v>4</v>
      </c>
      <c r="K55" s="49">
        <f t="shared" si="2"/>
        <v>12</v>
      </c>
      <c r="L55" s="67" t="str">
        <f t="shared" si="3"/>
        <v>ZONA RIESGO ALTA</v>
      </c>
      <c r="M55" s="291" t="s">
        <v>965</v>
      </c>
      <c r="N55" s="283" t="s">
        <v>16</v>
      </c>
      <c r="O55" s="36">
        <v>100</v>
      </c>
      <c r="P55" s="36" t="s">
        <v>433</v>
      </c>
      <c r="Q55" s="36" t="s">
        <v>433</v>
      </c>
      <c r="R55" s="36" t="s">
        <v>433</v>
      </c>
      <c r="S55" s="33"/>
      <c r="T55" s="35"/>
      <c r="U55" s="36"/>
      <c r="V55" s="36"/>
      <c r="W55" s="36"/>
      <c r="X55" s="36"/>
      <c r="Y55" s="33"/>
      <c r="Z55" s="35"/>
      <c r="AA55" s="36"/>
      <c r="AB55" s="36"/>
      <c r="AC55" s="36"/>
      <c r="AD55" s="36"/>
      <c r="AE55" s="68">
        <f t="shared" si="0"/>
        <v>100</v>
      </c>
      <c r="AF55" s="285" t="s">
        <v>10</v>
      </c>
      <c r="AG55" s="286" t="s">
        <v>12</v>
      </c>
      <c r="AH55" s="37"/>
      <c r="AI55" s="38" t="s">
        <v>12</v>
      </c>
      <c r="AJ55" s="49">
        <f t="shared" si="4"/>
        <v>1</v>
      </c>
      <c r="AK55" s="49">
        <f t="shared" si="5"/>
        <v>4</v>
      </c>
      <c r="AL55" s="49">
        <f t="shared" si="6"/>
        <v>4</v>
      </c>
      <c r="AM55" s="49"/>
      <c r="AN55" s="67" t="str">
        <f t="shared" si="1"/>
        <v>ZONA RIESGO BAJA</v>
      </c>
      <c r="AO55" s="289" t="s">
        <v>970</v>
      </c>
      <c r="AP55" s="287">
        <v>43498</v>
      </c>
      <c r="AQ55" s="288">
        <v>43829</v>
      </c>
      <c r="AR55" s="284" t="s">
        <v>971</v>
      </c>
      <c r="AS55" s="284" t="s">
        <v>972</v>
      </c>
      <c r="AT55" s="35"/>
      <c r="AU55" s="35"/>
      <c r="AV55" s="35"/>
      <c r="AW55" s="291" t="s">
        <v>1498</v>
      </c>
      <c r="AX55" s="35"/>
      <c r="AY55" s="42"/>
      <c r="AZ55" s="35"/>
    </row>
    <row r="56" spans="1:52" ht="108" customHeight="1" x14ac:dyDescent="0.25">
      <c r="A56" s="258" t="s">
        <v>101</v>
      </c>
      <c r="B56" s="280" t="s">
        <v>301</v>
      </c>
      <c r="C56" s="85" t="s">
        <v>261</v>
      </c>
      <c r="D56" s="85"/>
      <c r="E56" s="280" t="s">
        <v>963</v>
      </c>
      <c r="F56" s="280" t="s">
        <v>964</v>
      </c>
      <c r="G56" s="281" t="s">
        <v>0</v>
      </c>
      <c r="H56" s="284" t="s">
        <v>138</v>
      </c>
      <c r="I56" s="281">
        <v>3</v>
      </c>
      <c r="J56" s="281">
        <v>4</v>
      </c>
      <c r="K56" s="49">
        <f t="shared" si="2"/>
        <v>12</v>
      </c>
      <c r="L56" s="67" t="str">
        <f t="shared" si="3"/>
        <v>ZONA RIESGO ALTA</v>
      </c>
      <c r="M56" s="284" t="s">
        <v>966</v>
      </c>
      <c r="N56" s="281" t="s">
        <v>16</v>
      </c>
      <c r="O56" s="36">
        <v>100</v>
      </c>
      <c r="P56" s="36" t="s">
        <v>433</v>
      </c>
      <c r="Q56" s="36" t="s">
        <v>433</v>
      </c>
      <c r="R56" s="36" t="s">
        <v>433</v>
      </c>
      <c r="S56" s="33"/>
      <c r="T56" s="35"/>
      <c r="U56" s="36"/>
      <c r="V56" s="36"/>
      <c r="W56" s="36"/>
      <c r="X56" s="36"/>
      <c r="Y56" s="33"/>
      <c r="Z56" s="35"/>
      <c r="AA56" s="36"/>
      <c r="AB56" s="36"/>
      <c r="AC56" s="36"/>
      <c r="AD56" s="36"/>
      <c r="AE56" s="68">
        <f t="shared" si="0"/>
        <v>100</v>
      </c>
      <c r="AF56" s="285" t="s">
        <v>10</v>
      </c>
      <c r="AG56" s="286" t="s">
        <v>12</v>
      </c>
      <c r="AH56" s="37"/>
      <c r="AI56" s="38" t="s">
        <v>12</v>
      </c>
      <c r="AJ56" s="49">
        <f t="shared" si="4"/>
        <v>1</v>
      </c>
      <c r="AK56" s="49">
        <f t="shared" si="5"/>
        <v>4</v>
      </c>
      <c r="AL56" s="49">
        <f t="shared" si="6"/>
        <v>4</v>
      </c>
      <c r="AM56" s="49"/>
      <c r="AN56" s="67" t="str">
        <f t="shared" si="1"/>
        <v>ZONA RIESGO BAJA</v>
      </c>
      <c r="AO56" s="289" t="s">
        <v>973</v>
      </c>
      <c r="AP56" s="287">
        <v>43556</v>
      </c>
      <c r="AQ56" s="288">
        <v>43678</v>
      </c>
      <c r="AR56" s="284" t="s">
        <v>971</v>
      </c>
      <c r="AS56" s="284" t="s">
        <v>974</v>
      </c>
      <c r="AT56" s="35"/>
      <c r="AU56" s="35"/>
      <c r="AV56" s="35"/>
      <c r="AW56" s="291" t="s">
        <v>1498</v>
      </c>
      <c r="AX56" s="35"/>
      <c r="AY56" s="42"/>
      <c r="AZ56" s="35"/>
    </row>
    <row r="57" spans="1:52" ht="120" customHeight="1" x14ac:dyDescent="0.25">
      <c r="A57" s="258" t="s">
        <v>975</v>
      </c>
      <c r="B57" s="290" t="s">
        <v>329</v>
      </c>
      <c r="C57" s="290" t="s">
        <v>261</v>
      </c>
      <c r="D57" s="290"/>
      <c r="E57" s="290" t="s">
        <v>817</v>
      </c>
      <c r="F57" s="290" t="s">
        <v>976</v>
      </c>
      <c r="G57" s="281" t="s">
        <v>0</v>
      </c>
      <c r="H57" s="284" t="s">
        <v>110</v>
      </c>
      <c r="I57" s="281">
        <v>3</v>
      </c>
      <c r="J57" s="281">
        <v>1</v>
      </c>
      <c r="K57" s="49">
        <f t="shared" si="2"/>
        <v>3</v>
      </c>
      <c r="L57" s="67" t="str">
        <f t="shared" si="3"/>
        <v>ZONA RIESGO BAJA</v>
      </c>
      <c r="M57" s="291" t="s">
        <v>977</v>
      </c>
      <c r="N57" s="283" t="s">
        <v>16</v>
      </c>
      <c r="O57" s="36">
        <v>100</v>
      </c>
      <c r="P57" s="36" t="s">
        <v>433</v>
      </c>
      <c r="Q57" s="36" t="s">
        <v>433</v>
      </c>
      <c r="R57" s="36" t="s">
        <v>433</v>
      </c>
      <c r="S57" s="33"/>
      <c r="T57" s="35"/>
      <c r="U57" s="36"/>
      <c r="V57" s="36"/>
      <c r="W57" s="36"/>
      <c r="X57" s="36"/>
      <c r="Y57" s="33"/>
      <c r="Z57" s="35"/>
      <c r="AA57" s="36"/>
      <c r="AB57" s="36"/>
      <c r="AC57" s="36"/>
      <c r="AD57" s="36"/>
      <c r="AE57" s="68">
        <f t="shared" si="0"/>
        <v>100</v>
      </c>
      <c r="AF57" s="37" t="s">
        <v>10</v>
      </c>
      <c r="AG57" s="37"/>
      <c r="AH57" s="37"/>
      <c r="AI57" s="38" t="s">
        <v>12</v>
      </c>
      <c r="AJ57" s="49">
        <f t="shared" si="4"/>
        <v>1</v>
      </c>
      <c r="AK57" s="49">
        <f t="shared" si="5"/>
        <v>1</v>
      </c>
      <c r="AL57" s="49">
        <f t="shared" si="6"/>
        <v>1</v>
      </c>
      <c r="AM57" s="49"/>
      <c r="AN57" s="67" t="str">
        <f t="shared" si="1"/>
        <v>ZONA RIESGO BAJA</v>
      </c>
      <c r="AO57" s="269" t="s">
        <v>986</v>
      </c>
      <c r="AP57" s="294">
        <v>43556</v>
      </c>
      <c r="AQ57" s="288">
        <v>43830</v>
      </c>
      <c r="AR57" s="284" t="s">
        <v>742</v>
      </c>
      <c r="AS57" s="284" t="s">
        <v>987</v>
      </c>
      <c r="AT57" s="35"/>
      <c r="AU57" s="35"/>
      <c r="AV57" s="35"/>
      <c r="AW57" s="291" t="s">
        <v>1498</v>
      </c>
      <c r="AX57" s="35"/>
      <c r="AY57" s="42"/>
      <c r="AZ57" s="35"/>
    </row>
    <row r="58" spans="1:52" ht="99.75" customHeight="1" x14ac:dyDescent="0.25">
      <c r="A58" s="258" t="s">
        <v>104</v>
      </c>
      <c r="B58" s="290" t="s">
        <v>331</v>
      </c>
      <c r="C58" s="290" t="s">
        <v>616</v>
      </c>
      <c r="D58" s="290"/>
      <c r="E58" s="290" t="s">
        <v>988</v>
      </c>
      <c r="F58" s="280" t="s">
        <v>991</v>
      </c>
      <c r="G58" s="281" t="s">
        <v>0</v>
      </c>
      <c r="H58" s="284" t="s">
        <v>110</v>
      </c>
      <c r="I58" s="281">
        <v>3</v>
      </c>
      <c r="J58" s="281">
        <v>1</v>
      </c>
      <c r="K58" s="49">
        <f t="shared" si="2"/>
        <v>3</v>
      </c>
      <c r="L58" s="67" t="str">
        <f t="shared" si="3"/>
        <v>ZONA RIESGO BAJA</v>
      </c>
      <c r="M58" s="291" t="s">
        <v>992</v>
      </c>
      <c r="N58" s="283" t="s">
        <v>16</v>
      </c>
      <c r="O58" s="36">
        <v>100</v>
      </c>
      <c r="P58" s="36" t="s">
        <v>433</v>
      </c>
      <c r="Q58" s="36" t="s">
        <v>433</v>
      </c>
      <c r="R58" s="36" t="s">
        <v>433</v>
      </c>
      <c r="S58" s="33"/>
      <c r="T58" s="35"/>
      <c r="U58" s="36"/>
      <c r="V58" s="36"/>
      <c r="W58" s="36"/>
      <c r="X58" s="36"/>
      <c r="Y58" s="33"/>
      <c r="Z58" s="35"/>
      <c r="AA58" s="36"/>
      <c r="AB58" s="36"/>
      <c r="AC58" s="36"/>
      <c r="AD58" s="36"/>
      <c r="AE58" s="68">
        <f t="shared" si="0"/>
        <v>100</v>
      </c>
      <c r="AF58" s="285" t="s">
        <v>10</v>
      </c>
      <c r="AG58" s="37"/>
      <c r="AH58" s="37"/>
      <c r="AI58" s="38" t="s">
        <v>43</v>
      </c>
      <c r="AJ58" s="49">
        <f t="shared" si="4"/>
        <v>1</v>
      </c>
      <c r="AK58" s="49">
        <f t="shared" si="5"/>
        <v>1</v>
      </c>
      <c r="AL58" s="49">
        <f t="shared" si="6"/>
        <v>1</v>
      </c>
      <c r="AM58" s="49"/>
      <c r="AN58" s="67" t="str">
        <f t="shared" si="1"/>
        <v>ZONA RIESGO BAJA</v>
      </c>
      <c r="AO58" s="269" t="s">
        <v>994</v>
      </c>
      <c r="AP58" s="287">
        <v>43556</v>
      </c>
      <c r="AQ58" s="288">
        <v>43830</v>
      </c>
      <c r="AR58" s="284" t="s">
        <v>995</v>
      </c>
      <c r="AS58" s="284" t="s">
        <v>996</v>
      </c>
      <c r="AT58" s="35"/>
      <c r="AU58" s="35"/>
      <c r="AV58" s="35"/>
      <c r="AW58" s="291" t="s">
        <v>1498</v>
      </c>
      <c r="AX58" s="35"/>
      <c r="AY58" s="42"/>
      <c r="AZ58" s="35"/>
    </row>
    <row r="59" spans="1:52" ht="90" customHeight="1" x14ac:dyDescent="0.25">
      <c r="A59" s="258" t="s">
        <v>104</v>
      </c>
      <c r="B59" s="290" t="s">
        <v>303</v>
      </c>
      <c r="C59" s="290" t="s">
        <v>267</v>
      </c>
      <c r="D59" s="295"/>
      <c r="E59" s="296" t="s">
        <v>989</v>
      </c>
      <c r="F59" s="267" t="s">
        <v>990</v>
      </c>
      <c r="G59" s="281" t="s">
        <v>0</v>
      </c>
      <c r="H59" s="284" t="s">
        <v>110</v>
      </c>
      <c r="I59" s="281">
        <v>3</v>
      </c>
      <c r="J59" s="281">
        <v>1</v>
      </c>
      <c r="K59" s="49">
        <f t="shared" si="2"/>
        <v>3</v>
      </c>
      <c r="L59" s="67" t="str">
        <f t="shared" si="3"/>
        <v>ZONA RIESGO BAJA</v>
      </c>
      <c r="M59" s="291" t="s">
        <v>993</v>
      </c>
      <c r="N59" s="283" t="s">
        <v>16</v>
      </c>
      <c r="O59" s="36">
        <v>100</v>
      </c>
      <c r="P59" s="36" t="s">
        <v>433</v>
      </c>
      <c r="Q59" s="36" t="s">
        <v>433</v>
      </c>
      <c r="R59" s="36" t="s">
        <v>433</v>
      </c>
      <c r="S59" s="33"/>
      <c r="T59" s="35"/>
      <c r="U59" s="36"/>
      <c r="V59" s="36"/>
      <c r="W59" s="36"/>
      <c r="X59" s="36"/>
      <c r="Y59" s="33"/>
      <c r="Z59" s="35"/>
      <c r="AA59" s="36"/>
      <c r="AB59" s="36"/>
      <c r="AC59" s="36"/>
      <c r="AD59" s="36"/>
      <c r="AE59" s="68">
        <f t="shared" si="0"/>
        <v>100</v>
      </c>
      <c r="AF59" s="285" t="s">
        <v>10</v>
      </c>
      <c r="AG59" s="37"/>
      <c r="AH59" s="37"/>
      <c r="AI59" s="38" t="s">
        <v>43</v>
      </c>
      <c r="AJ59" s="49">
        <f t="shared" si="4"/>
        <v>1</v>
      </c>
      <c r="AK59" s="49">
        <f t="shared" si="5"/>
        <v>1</v>
      </c>
      <c r="AL59" s="49">
        <f t="shared" si="6"/>
        <v>1</v>
      </c>
      <c r="AM59" s="49"/>
      <c r="AN59" s="67" t="str">
        <f t="shared" si="1"/>
        <v>ZONA RIESGO BAJA</v>
      </c>
      <c r="AO59" s="269" t="s">
        <v>997</v>
      </c>
      <c r="AP59" s="287"/>
      <c r="AQ59" s="288">
        <v>43830</v>
      </c>
      <c r="AR59" s="284" t="s">
        <v>995</v>
      </c>
      <c r="AS59" s="284" t="s">
        <v>998</v>
      </c>
      <c r="AT59" s="35"/>
      <c r="AU59" s="35"/>
      <c r="AV59" s="35"/>
      <c r="AW59" s="291" t="s">
        <v>1498</v>
      </c>
      <c r="AX59" s="35"/>
      <c r="AY59" s="42"/>
      <c r="AZ59" s="35"/>
    </row>
    <row r="60" spans="1:52" ht="105" customHeight="1" x14ac:dyDescent="0.25">
      <c r="A60" s="258" t="s">
        <v>101</v>
      </c>
      <c r="B60" s="280" t="s">
        <v>524</v>
      </c>
      <c r="C60" s="290" t="s">
        <v>616</v>
      </c>
      <c r="D60" s="290"/>
      <c r="E60" s="290" t="s">
        <v>988</v>
      </c>
      <c r="F60" s="290" t="s">
        <v>1015</v>
      </c>
      <c r="G60" s="281" t="s">
        <v>0</v>
      </c>
      <c r="H60" s="284" t="s">
        <v>112</v>
      </c>
      <c r="I60" s="281">
        <v>4</v>
      </c>
      <c r="J60" s="281">
        <v>1</v>
      </c>
      <c r="K60" s="49">
        <f t="shared" si="2"/>
        <v>4</v>
      </c>
      <c r="L60" s="67" t="str">
        <f t="shared" si="3"/>
        <v>ZONA RIESGO BAJA</v>
      </c>
      <c r="M60" s="291" t="s">
        <v>1024</v>
      </c>
      <c r="N60" s="283" t="s">
        <v>17</v>
      </c>
      <c r="O60" s="36">
        <v>95</v>
      </c>
      <c r="P60" s="36" t="s">
        <v>49</v>
      </c>
      <c r="Q60" s="36" t="s">
        <v>433</v>
      </c>
      <c r="R60" s="36" t="s">
        <v>49</v>
      </c>
      <c r="S60" s="33"/>
      <c r="T60" s="35"/>
      <c r="U60" s="36"/>
      <c r="V60" s="36"/>
      <c r="W60" s="36"/>
      <c r="X60" s="36"/>
      <c r="Y60" s="33"/>
      <c r="Z60" s="35"/>
      <c r="AA60" s="36"/>
      <c r="AB60" s="36"/>
      <c r="AC60" s="36"/>
      <c r="AD60" s="36"/>
      <c r="AE60" s="68">
        <f t="shared" si="0"/>
        <v>95</v>
      </c>
      <c r="AF60" s="285" t="s">
        <v>10</v>
      </c>
      <c r="AG60" s="285" t="s">
        <v>10</v>
      </c>
      <c r="AH60" s="285" t="s">
        <v>10</v>
      </c>
      <c r="AI60" s="286" t="s">
        <v>43</v>
      </c>
      <c r="AJ60" s="49">
        <f t="shared" si="4"/>
        <v>2</v>
      </c>
      <c r="AK60" s="49">
        <f t="shared" si="5"/>
        <v>1</v>
      </c>
      <c r="AL60" s="49">
        <f t="shared" si="6"/>
        <v>2</v>
      </c>
      <c r="AM60" s="49"/>
      <c r="AN60" s="67" t="str">
        <f t="shared" si="1"/>
        <v>ZONA RIESGO BAJA</v>
      </c>
      <c r="AO60" s="269" t="s">
        <v>1029</v>
      </c>
      <c r="AP60" s="287">
        <v>43466</v>
      </c>
      <c r="AQ60" s="288">
        <v>43830</v>
      </c>
      <c r="AR60" s="284" t="s">
        <v>1030</v>
      </c>
      <c r="AS60" s="284" t="s">
        <v>1031</v>
      </c>
      <c r="AT60" s="35"/>
      <c r="AU60" s="35"/>
      <c r="AV60" s="35"/>
      <c r="AW60" s="291" t="s">
        <v>1498</v>
      </c>
      <c r="AX60" s="35"/>
      <c r="AY60" s="42"/>
      <c r="AZ60" s="35"/>
    </row>
    <row r="61" spans="1:52" ht="99.75" customHeight="1" x14ac:dyDescent="0.25">
      <c r="A61" s="258" t="s">
        <v>101</v>
      </c>
      <c r="B61" s="290" t="s">
        <v>331</v>
      </c>
      <c r="C61" s="95" t="s">
        <v>616</v>
      </c>
      <c r="D61" s="284"/>
      <c r="E61" s="280" t="s">
        <v>1016</v>
      </c>
      <c r="F61" s="290" t="s">
        <v>1017</v>
      </c>
      <c r="G61" s="281" t="s">
        <v>0</v>
      </c>
      <c r="H61" s="284" t="s">
        <v>112</v>
      </c>
      <c r="I61" s="281">
        <v>1</v>
      </c>
      <c r="J61" s="281">
        <v>1</v>
      </c>
      <c r="K61" s="49">
        <f t="shared" si="2"/>
        <v>1</v>
      </c>
      <c r="L61" s="67" t="str">
        <f t="shared" si="3"/>
        <v>ZONA RIESGO BAJA</v>
      </c>
      <c r="M61" s="291" t="s">
        <v>1025</v>
      </c>
      <c r="N61" s="283" t="s">
        <v>17</v>
      </c>
      <c r="O61" s="36">
        <v>95</v>
      </c>
      <c r="P61" s="36" t="s">
        <v>49</v>
      </c>
      <c r="Q61" s="36" t="s">
        <v>433</v>
      </c>
      <c r="R61" s="36" t="s">
        <v>49</v>
      </c>
      <c r="S61" s="33"/>
      <c r="T61" s="35"/>
      <c r="U61" s="36"/>
      <c r="V61" s="36"/>
      <c r="W61" s="36"/>
      <c r="X61" s="36"/>
      <c r="Y61" s="33"/>
      <c r="Z61" s="35"/>
      <c r="AA61" s="36"/>
      <c r="AB61" s="36"/>
      <c r="AC61" s="36"/>
      <c r="AD61" s="36"/>
      <c r="AE61" s="68">
        <f t="shared" si="0"/>
        <v>95</v>
      </c>
      <c r="AF61" s="285" t="s">
        <v>10</v>
      </c>
      <c r="AG61" s="285" t="s">
        <v>10</v>
      </c>
      <c r="AH61" s="285" t="s">
        <v>10</v>
      </c>
      <c r="AI61" s="286" t="s">
        <v>12</v>
      </c>
      <c r="AJ61" s="49">
        <f t="shared" si="4"/>
        <v>1</v>
      </c>
      <c r="AK61" s="49">
        <f t="shared" si="5"/>
        <v>1</v>
      </c>
      <c r="AL61" s="49">
        <f t="shared" si="6"/>
        <v>1</v>
      </c>
      <c r="AM61" s="49"/>
      <c r="AN61" s="67" t="str">
        <f t="shared" si="1"/>
        <v>ZONA RIESGO BAJA</v>
      </c>
      <c r="AO61" s="273" t="s">
        <v>1032</v>
      </c>
      <c r="AP61" s="287">
        <v>43544</v>
      </c>
      <c r="AQ61" s="288">
        <v>43830</v>
      </c>
      <c r="AR61" s="254" t="s">
        <v>590</v>
      </c>
      <c r="AS61" s="254" t="s">
        <v>1033</v>
      </c>
      <c r="AT61" s="35"/>
      <c r="AU61" s="35"/>
      <c r="AV61" s="35"/>
      <c r="AW61" s="291" t="s">
        <v>1498</v>
      </c>
      <c r="AX61" s="35"/>
      <c r="AY61" s="42"/>
      <c r="AZ61" s="35"/>
    </row>
    <row r="62" spans="1:52" ht="133.5" customHeight="1" x14ac:dyDescent="0.25">
      <c r="A62" s="258" t="s">
        <v>101</v>
      </c>
      <c r="B62" s="290" t="s">
        <v>331</v>
      </c>
      <c r="C62" s="290" t="s">
        <v>616</v>
      </c>
      <c r="D62" s="290"/>
      <c r="E62" s="290" t="s">
        <v>1018</v>
      </c>
      <c r="F62" s="290" t="s">
        <v>1019</v>
      </c>
      <c r="G62" s="281" t="s">
        <v>0</v>
      </c>
      <c r="H62" s="284" t="s">
        <v>110</v>
      </c>
      <c r="I62" s="281">
        <v>3</v>
      </c>
      <c r="J62" s="281">
        <v>1</v>
      </c>
      <c r="K62" s="49">
        <f t="shared" si="2"/>
        <v>3</v>
      </c>
      <c r="L62" s="67" t="str">
        <f t="shared" si="3"/>
        <v>ZONA RIESGO BAJA</v>
      </c>
      <c r="M62" s="291" t="s">
        <v>1026</v>
      </c>
      <c r="N62" s="283" t="s">
        <v>16</v>
      </c>
      <c r="O62" s="36">
        <v>100</v>
      </c>
      <c r="P62" s="36" t="s">
        <v>433</v>
      </c>
      <c r="Q62" s="36" t="s">
        <v>433</v>
      </c>
      <c r="R62" s="36" t="s">
        <v>433</v>
      </c>
      <c r="S62" s="33"/>
      <c r="T62" s="35"/>
      <c r="U62" s="36"/>
      <c r="V62" s="36"/>
      <c r="W62" s="36"/>
      <c r="X62" s="36"/>
      <c r="Y62" s="33"/>
      <c r="Z62" s="35"/>
      <c r="AA62" s="36"/>
      <c r="AB62" s="36"/>
      <c r="AC62" s="36"/>
      <c r="AD62" s="36"/>
      <c r="AE62" s="68">
        <f t="shared" si="0"/>
        <v>100</v>
      </c>
      <c r="AF62" s="285" t="s">
        <v>10</v>
      </c>
      <c r="AG62" s="285" t="s">
        <v>10</v>
      </c>
      <c r="AH62" s="285" t="s">
        <v>10</v>
      </c>
      <c r="AI62" s="286" t="s">
        <v>12</v>
      </c>
      <c r="AJ62" s="49">
        <f t="shared" si="4"/>
        <v>1</v>
      </c>
      <c r="AK62" s="49">
        <f t="shared" si="5"/>
        <v>1</v>
      </c>
      <c r="AL62" s="49">
        <f t="shared" si="6"/>
        <v>1</v>
      </c>
      <c r="AM62" s="49"/>
      <c r="AN62" s="67" t="str">
        <f t="shared" si="1"/>
        <v>ZONA RIESGO BAJA</v>
      </c>
      <c r="AO62" s="275" t="s">
        <v>1034</v>
      </c>
      <c r="AP62" s="287">
        <v>43544</v>
      </c>
      <c r="AQ62" s="288">
        <v>43830</v>
      </c>
      <c r="AR62" s="284" t="s">
        <v>736</v>
      </c>
      <c r="AS62" s="284" t="s">
        <v>1035</v>
      </c>
      <c r="AT62" s="35"/>
      <c r="AU62" s="35"/>
      <c r="AV62" s="35"/>
      <c r="AW62" s="291" t="s">
        <v>1498</v>
      </c>
      <c r="AX62" s="35"/>
      <c r="AY62" s="42"/>
      <c r="AZ62" s="35"/>
    </row>
    <row r="63" spans="1:52" ht="126" customHeight="1" x14ac:dyDescent="0.25">
      <c r="A63" s="258" t="s">
        <v>101</v>
      </c>
      <c r="B63" s="95" t="s">
        <v>331</v>
      </c>
      <c r="C63" s="95" t="s">
        <v>269</v>
      </c>
      <c r="D63" s="95"/>
      <c r="E63" s="95" t="s">
        <v>1020</v>
      </c>
      <c r="F63" s="95" t="s">
        <v>1021</v>
      </c>
      <c r="G63" s="260" t="s">
        <v>0</v>
      </c>
      <c r="H63" s="261" t="s">
        <v>112</v>
      </c>
      <c r="I63" s="260">
        <v>4</v>
      </c>
      <c r="J63" s="260">
        <v>1</v>
      </c>
      <c r="K63" s="49">
        <f t="shared" si="2"/>
        <v>4</v>
      </c>
      <c r="L63" s="67" t="str">
        <f t="shared" si="3"/>
        <v>ZONA RIESGO BAJA</v>
      </c>
      <c r="M63" s="261" t="s">
        <v>1027</v>
      </c>
      <c r="N63" s="260" t="s">
        <v>16</v>
      </c>
      <c r="O63" s="36">
        <v>100</v>
      </c>
      <c r="P63" s="36" t="s">
        <v>433</v>
      </c>
      <c r="Q63" s="36" t="s">
        <v>433</v>
      </c>
      <c r="R63" s="36" t="s">
        <v>433</v>
      </c>
      <c r="S63" s="33"/>
      <c r="T63" s="35"/>
      <c r="U63" s="36"/>
      <c r="V63" s="36"/>
      <c r="W63" s="36"/>
      <c r="X63" s="36"/>
      <c r="Y63" s="33"/>
      <c r="Z63" s="35"/>
      <c r="AA63" s="36"/>
      <c r="AB63" s="36"/>
      <c r="AC63" s="36"/>
      <c r="AD63" s="36"/>
      <c r="AE63" s="68">
        <f t="shared" si="0"/>
        <v>100</v>
      </c>
      <c r="AF63" s="285" t="s">
        <v>10</v>
      </c>
      <c r="AG63" s="297"/>
      <c r="AH63" s="297"/>
      <c r="AI63" s="298" t="s">
        <v>12</v>
      </c>
      <c r="AJ63" s="49">
        <f t="shared" si="4"/>
        <v>2</v>
      </c>
      <c r="AK63" s="49">
        <f t="shared" si="5"/>
        <v>1</v>
      </c>
      <c r="AL63" s="49">
        <f t="shared" si="6"/>
        <v>2</v>
      </c>
      <c r="AM63" s="49"/>
      <c r="AN63" s="67" t="str">
        <f t="shared" si="1"/>
        <v>ZONA RIESGO BAJA</v>
      </c>
      <c r="AO63" s="262" t="s">
        <v>1036</v>
      </c>
      <c r="AP63" s="263">
        <v>43466</v>
      </c>
      <c r="AQ63" s="264">
        <v>43831</v>
      </c>
      <c r="AR63" s="261" t="s">
        <v>736</v>
      </c>
      <c r="AS63" s="261" t="s">
        <v>1037</v>
      </c>
      <c r="AT63" s="35"/>
      <c r="AU63" s="35"/>
      <c r="AV63" s="35"/>
      <c r="AW63" s="291" t="s">
        <v>1498</v>
      </c>
      <c r="AX63" s="35"/>
      <c r="AY63" s="42"/>
      <c r="AZ63" s="35"/>
    </row>
    <row r="64" spans="1:52" ht="89.25" customHeight="1" x14ac:dyDescent="0.25">
      <c r="A64" s="258" t="s">
        <v>101</v>
      </c>
      <c r="B64" s="290" t="s">
        <v>524</v>
      </c>
      <c r="C64" s="290" t="s">
        <v>616</v>
      </c>
      <c r="D64" s="284"/>
      <c r="E64" s="280" t="s">
        <v>1022</v>
      </c>
      <c r="F64" s="290" t="s">
        <v>1023</v>
      </c>
      <c r="G64" s="281" t="s">
        <v>0</v>
      </c>
      <c r="H64" s="284" t="s">
        <v>114</v>
      </c>
      <c r="I64" s="281">
        <v>4</v>
      </c>
      <c r="J64" s="281">
        <v>1</v>
      </c>
      <c r="K64" s="49">
        <f t="shared" si="2"/>
        <v>4</v>
      </c>
      <c r="L64" s="67" t="str">
        <f t="shared" si="3"/>
        <v>ZONA RIESGO BAJA</v>
      </c>
      <c r="M64" s="291" t="s">
        <v>1028</v>
      </c>
      <c r="N64" s="283" t="s">
        <v>18</v>
      </c>
      <c r="O64" s="36">
        <v>80</v>
      </c>
      <c r="P64" s="36" t="s">
        <v>494</v>
      </c>
      <c r="Q64" s="36" t="s">
        <v>433</v>
      </c>
      <c r="R64" s="36" t="s">
        <v>494</v>
      </c>
      <c r="S64" s="33"/>
      <c r="T64" s="35"/>
      <c r="U64" s="36"/>
      <c r="V64" s="36"/>
      <c r="W64" s="36"/>
      <c r="X64" s="36"/>
      <c r="Y64" s="33"/>
      <c r="Z64" s="35"/>
      <c r="AA64" s="36"/>
      <c r="AB64" s="36"/>
      <c r="AC64" s="36"/>
      <c r="AD64" s="36"/>
      <c r="AE64" s="68">
        <f t="shared" si="0"/>
        <v>80</v>
      </c>
      <c r="AF64" s="285" t="s">
        <v>10</v>
      </c>
      <c r="AG64" s="285" t="s">
        <v>10</v>
      </c>
      <c r="AH64" s="285" t="s">
        <v>10</v>
      </c>
      <c r="AI64" s="286" t="s">
        <v>13</v>
      </c>
      <c r="AJ64" s="49">
        <f t="shared" si="4"/>
        <v>2</v>
      </c>
      <c r="AK64" s="49">
        <f t="shared" si="5"/>
        <v>1</v>
      </c>
      <c r="AL64" s="49">
        <f t="shared" si="6"/>
        <v>2</v>
      </c>
      <c r="AM64" s="49"/>
      <c r="AN64" s="67" t="str">
        <f t="shared" si="1"/>
        <v>ZONA RIESGO BAJA</v>
      </c>
      <c r="AO64" s="289" t="s">
        <v>1038</v>
      </c>
      <c r="AP64" s="287">
        <v>43497</v>
      </c>
      <c r="AQ64" s="288">
        <v>43799</v>
      </c>
      <c r="AR64" s="284" t="s">
        <v>768</v>
      </c>
      <c r="AS64" s="284" t="s">
        <v>1039</v>
      </c>
      <c r="AT64" s="35"/>
      <c r="AU64" s="35"/>
      <c r="AV64" s="35"/>
      <c r="AW64" s="291" t="s">
        <v>1498</v>
      </c>
      <c r="AX64" s="35"/>
      <c r="AY64" s="42"/>
      <c r="AZ64" s="35"/>
    </row>
    <row r="65" spans="1:52" ht="118.5" customHeight="1" x14ac:dyDescent="0.25">
      <c r="A65" s="258" t="s">
        <v>103</v>
      </c>
      <c r="B65" s="259" t="s">
        <v>260</v>
      </c>
      <c r="C65" s="95" t="s">
        <v>913</v>
      </c>
      <c r="D65" s="95"/>
      <c r="E65" s="95" t="s">
        <v>1078</v>
      </c>
      <c r="F65" s="95" t="s">
        <v>1079</v>
      </c>
      <c r="G65" s="260" t="s">
        <v>0</v>
      </c>
      <c r="H65" s="261" t="s">
        <v>112</v>
      </c>
      <c r="I65" s="260">
        <v>4</v>
      </c>
      <c r="J65" s="260">
        <v>1</v>
      </c>
      <c r="K65" s="49">
        <f t="shared" si="2"/>
        <v>4</v>
      </c>
      <c r="L65" s="67" t="str">
        <f t="shared" si="3"/>
        <v>ZONA RIESGO BAJA</v>
      </c>
      <c r="M65" s="92" t="s">
        <v>1088</v>
      </c>
      <c r="N65" s="91" t="s">
        <v>17</v>
      </c>
      <c r="O65" s="36">
        <v>95</v>
      </c>
      <c r="P65" s="36" t="s">
        <v>49</v>
      </c>
      <c r="Q65" s="36" t="s">
        <v>433</v>
      </c>
      <c r="R65" s="36" t="s">
        <v>49</v>
      </c>
      <c r="S65" s="33"/>
      <c r="T65" s="35"/>
      <c r="U65" s="36"/>
      <c r="V65" s="36"/>
      <c r="W65" s="36"/>
      <c r="X65" s="36"/>
      <c r="Y65" s="33"/>
      <c r="Z65" s="35"/>
      <c r="AA65" s="36"/>
      <c r="AB65" s="36"/>
      <c r="AC65" s="36"/>
      <c r="AD65" s="36"/>
      <c r="AE65" s="68">
        <f t="shared" si="0"/>
        <v>95</v>
      </c>
      <c r="AF65" s="285" t="s">
        <v>10</v>
      </c>
      <c r="AG65" s="298" t="s">
        <v>12</v>
      </c>
      <c r="AH65" s="37"/>
      <c r="AI65" s="298" t="s">
        <v>12</v>
      </c>
      <c r="AJ65" s="49">
        <f t="shared" si="4"/>
        <v>2</v>
      </c>
      <c r="AK65" s="49">
        <f t="shared" si="5"/>
        <v>1</v>
      </c>
      <c r="AL65" s="49">
        <f t="shared" si="6"/>
        <v>2</v>
      </c>
      <c r="AM65" s="49"/>
      <c r="AN65" s="67" t="str">
        <f t="shared" si="1"/>
        <v>ZONA RIESGO BAJA</v>
      </c>
      <c r="AO65" s="299" t="s">
        <v>1093</v>
      </c>
      <c r="AP65" s="263">
        <v>43466</v>
      </c>
      <c r="AQ65" s="264">
        <v>43830</v>
      </c>
      <c r="AR65" s="261" t="s">
        <v>1094</v>
      </c>
      <c r="AS65" s="261" t="s">
        <v>1095</v>
      </c>
      <c r="AT65" s="35"/>
      <c r="AU65" s="35"/>
      <c r="AV65" s="35"/>
      <c r="AW65" s="291" t="s">
        <v>1498</v>
      </c>
      <c r="AX65" s="35"/>
      <c r="AY65" s="42"/>
      <c r="AZ65" s="35"/>
    </row>
    <row r="66" spans="1:52" ht="129.75" customHeight="1" x14ac:dyDescent="0.25">
      <c r="A66" s="258" t="s">
        <v>103</v>
      </c>
      <c r="B66" s="95" t="s">
        <v>299</v>
      </c>
      <c r="C66" s="95" t="s">
        <v>269</v>
      </c>
      <c r="D66" s="261"/>
      <c r="E66" s="259" t="s">
        <v>1080</v>
      </c>
      <c r="F66" s="95" t="s">
        <v>1081</v>
      </c>
      <c r="G66" s="260" t="s">
        <v>0</v>
      </c>
      <c r="H66" s="261" t="s">
        <v>113</v>
      </c>
      <c r="I66" s="260">
        <v>3</v>
      </c>
      <c r="J66" s="260">
        <v>1</v>
      </c>
      <c r="K66" s="49">
        <f t="shared" si="2"/>
        <v>3</v>
      </c>
      <c r="L66" s="67" t="str">
        <f t="shared" si="3"/>
        <v>ZONA RIESGO BAJA</v>
      </c>
      <c r="M66" s="92" t="s">
        <v>1089</v>
      </c>
      <c r="N66" s="91" t="s">
        <v>16</v>
      </c>
      <c r="O66" s="36">
        <v>95</v>
      </c>
      <c r="P66" s="36" t="s">
        <v>49</v>
      </c>
      <c r="Q66" s="36" t="s">
        <v>433</v>
      </c>
      <c r="R66" s="36" t="s">
        <v>49</v>
      </c>
      <c r="S66" s="33"/>
      <c r="T66" s="35"/>
      <c r="U66" s="36"/>
      <c r="V66" s="36"/>
      <c r="W66" s="36"/>
      <c r="X66" s="36"/>
      <c r="Y66" s="33"/>
      <c r="Z66" s="35"/>
      <c r="AA66" s="36"/>
      <c r="AB66" s="36"/>
      <c r="AC66" s="36"/>
      <c r="AD66" s="36"/>
      <c r="AE66" s="68">
        <f t="shared" si="0"/>
        <v>95</v>
      </c>
      <c r="AF66" s="285" t="s">
        <v>10</v>
      </c>
      <c r="AG66" s="298" t="s">
        <v>12</v>
      </c>
      <c r="AH66" s="37"/>
      <c r="AI66" s="298" t="s">
        <v>12</v>
      </c>
      <c r="AJ66" s="49">
        <f t="shared" si="4"/>
        <v>1</v>
      </c>
      <c r="AK66" s="49">
        <f t="shared" si="5"/>
        <v>1</v>
      </c>
      <c r="AL66" s="49">
        <f t="shared" si="6"/>
        <v>1</v>
      </c>
      <c r="AM66" s="49"/>
      <c r="AN66" s="67" t="str">
        <f t="shared" si="1"/>
        <v>ZONA RIESGO BAJA</v>
      </c>
      <c r="AO66" s="300" t="s">
        <v>1096</v>
      </c>
      <c r="AP66" s="263">
        <v>43544</v>
      </c>
      <c r="AQ66" s="264">
        <v>43636</v>
      </c>
      <c r="AR66" s="261" t="s">
        <v>1097</v>
      </c>
      <c r="AS66" s="261" t="s">
        <v>1098</v>
      </c>
      <c r="AT66" s="35"/>
      <c r="AU66" s="35"/>
      <c r="AV66" s="35"/>
      <c r="AW66" s="291" t="s">
        <v>1498</v>
      </c>
      <c r="AX66" s="35"/>
      <c r="AY66" s="42"/>
      <c r="AZ66" s="35"/>
    </row>
    <row r="67" spans="1:52" ht="120" customHeight="1" x14ac:dyDescent="0.25">
      <c r="A67" s="258" t="s">
        <v>103</v>
      </c>
      <c r="B67" s="95" t="s">
        <v>332</v>
      </c>
      <c r="C67" s="95" t="s">
        <v>267</v>
      </c>
      <c r="D67" s="95"/>
      <c r="E67" s="95" t="s">
        <v>1082</v>
      </c>
      <c r="F67" s="95" t="s">
        <v>1083</v>
      </c>
      <c r="G67" s="260" t="s">
        <v>0</v>
      </c>
      <c r="H67" s="261" t="s">
        <v>110</v>
      </c>
      <c r="I67" s="260">
        <v>3</v>
      </c>
      <c r="J67" s="260">
        <v>2</v>
      </c>
      <c r="K67" s="49">
        <f t="shared" si="2"/>
        <v>6</v>
      </c>
      <c r="L67" s="67" t="str">
        <f t="shared" si="3"/>
        <v>ZONA RIESGO MODERADA</v>
      </c>
      <c r="M67" s="92" t="s">
        <v>1090</v>
      </c>
      <c r="N67" s="91" t="s">
        <v>16</v>
      </c>
      <c r="O67" s="36">
        <v>100</v>
      </c>
      <c r="P67" s="36" t="s">
        <v>433</v>
      </c>
      <c r="Q67" s="36" t="s">
        <v>433</v>
      </c>
      <c r="R67" s="36" t="s">
        <v>433</v>
      </c>
      <c r="S67" s="33"/>
      <c r="T67" s="35"/>
      <c r="U67" s="36"/>
      <c r="V67" s="36"/>
      <c r="W67" s="36"/>
      <c r="X67" s="36"/>
      <c r="Y67" s="33"/>
      <c r="Z67" s="35"/>
      <c r="AA67" s="36"/>
      <c r="AB67" s="36"/>
      <c r="AC67" s="36"/>
      <c r="AD67" s="36"/>
      <c r="AE67" s="68">
        <f t="shared" si="0"/>
        <v>100</v>
      </c>
      <c r="AF67" s="285" t="s">
        <v>10</v>
      </c>
      <c r="AG67" s="298" t="s">
        <v>12</v>
      </c>
      <c r="AH67" s="37"/>
      <c r="AI67" s="298" t="s">
        <v>12</v>
      </c>
      <c r="AJ67" s="49">
        <f t="shared" si="4"/>
        <v>1</v>
      </c>
      <c r="AK67" s="49">
        <f t="shared" si="5"/>
        <v>2</v>
      </c>
      <c r="AL67" s="49">
        <f t="shared" si="6"/>
        <v>2</v>
      </c>
      <c r="AM67" s="49"/>
      <c r="AN67" s="67" t="str">
        <f t="shared" si="1"/>
        <v>ZONA RIESGO BAJA</v>
      </c>
      <c r="AO67" s="301" t="s">
        <v>1099</v>
      </c>
      <c r="AP67" s="263">
        <v>43544</v>
      </c>
      <c r="AQ67" s="264">
        <v>43830</v>
      </c>
      <c r="AR67" s="261" t="s">
        <v>1100</v>
      </c>
      <c r="AS67" s="261" t="s">
        <v>1101</v>
      </c>
      <c r="AT67" s="35"/>
      <c r="AU67" s="35"/>
      <c r="AV67" s="35"/>
      <c r="AW67" s="291" t="s">
        <v>1498</v>
      </c>
      <c r="AX67" s="35"/>
      <c r="AY67" s="42"/>
      <c r="AZ67" s="35"/>
    </row>
    <row r="68" spans="1:52" ht="135" customHeight="1" x14ac:dyDescent="0.25">
      <c r="A68" s="258" t="s">
        <v>103</v>
      </c>
      <c r="B68" s="259" t="s">
        <v>260</v>
      </c>
      <c r="C68" s="95" t="s">
        <v>269</v>
      </c>
      <c r="D68" s="95"/>
      <c r="E68" s="95" t="s">
        <v>1084</v>
      </c>
      <c r="F68" s="95" t="s">
        <v>1085</v>
      </c>
      <c r="G68" s="260" t="s">
        <v>0</v>
      </c>
      <c r="H68" s="261" t="s">
        <v>111</v>
      </c>
      <c r="I68" s="260">
        <v>3</v>
      </c>
      <c r="J68" s="260">
        <v>1</v>
      </c>
      <c r="K68" s="49">
        <f t="shared" si="2"/>
        <v>3</v>
      </c>
      <c r="L68" s="67" t="str">
        <f t="shared" si="3"/>
        <v>ZONA RIESGO BAJA</v>
      </c>
      <c r="M68" s="261" t="s">
        <v>1091</v>
      </c>
      <c r="N68" s="260" t="s">
        <v>16</v>
      </c>
      <c r="O68" s="36">
        <v>100</v>
      </c>
      <c r="P68" s="36" t="s">
        <v>433</v>
      </c>
      <c r="Q68" s="36" t="s">
        <v>433</v>
      </c>
      <c r="R68" s="36" t="s">
        <v>433</v>
      </c>
      <c r="S68" s="33"/>
      <c r="T68" s="35"/>
      <c r="U68" s="36"/>
      <c r="V68" s="36"/>
      <c r="W68" s="36"/>
      <c r="X68" s="36"/>
      <c r="Y68" s="33"/>
      <c r="Z68" s="35"/>
      <c r="AA68" s="36"/>
      <c r="AB68" s="36"/>
      <c r="AC68" s="36"/>
      <c r="AD68" s="36"/>
      <c r="AE68" s="68">
        <f t="shared" si="0"/>
        <v>100</v>
      </c>
      <c r="AF68" s="285" t="s">
        <v>10</v>
      </c>
      <c r="AG68" s="298" t="s">
        <v>12</v>
      </c>
      <c r="AH68" s="37"/>
      <c r="AI68" s="298" t="s">
        <v>12</v>
      </c>
      <c r="AJ68" s="49">
        <f t="shared" si="4"/>
        <v>1</v>
      </c>
      <c r="AK68" s="49">
        <f t="shared" si="5"/>
        <v>1</v>
      </c>
      <c r="AL68" s="49">
        <f t="shared" si="6"/>
        <v>1</v>
      </c>
      <c r="AM68" s="49"/>
      <c r="AN68" s="67" t="str">
        <f t="shared" si="1"/>
        <v>ZONA RIESGO BAJA</v>
      </c>
      <c r="AO68" s="262" t="s">
        <v>1102</v>
      </c>
      <c r="AP68" s="263">
        <v>43556</v>
      </c>
      <c r="AQ68" s="264">
        <v>43830</v>
      </c>
      <c r="AR68" s="261" t="s">
        <v>1103</v>
      </c>
      <c r="AS68" s="261" t="s">
        <v>1104</v>
      </c>
      <c r="AT68" s="35"/>
      <c r="AU68" s="35"/>
      <c r="AV68" s="35"/>
      <c r="AW68" s="291" t="s">
        <v>1498</v>
      </c>
      <c r="AX68" s="35"/>
      <c r="AY68" s="42"/>
      <c r="AZ68" s="35"/>
    </row>
    <row r="69" spans="1:52" ht="127.5" customHeight="1" x14ac:dyDescent="0.25">
      <c r="A69" s="258" t="s">
        <v>103</v>
      </c>
      <c r="B69" s="95" t="s">
        <v>916</v>
      </c>
      <c r="C69" s="95" t="s">
        <v>913</v>
      </c>
      <c r="D69" s="261"/>
      <c r="E69" s="259" t="s">
        <v>1086</v>
      </c>
      <c r="F69" s="95" t="s">
        <v>1087</v>
      </c>
      <c r="G69" s="260" t="s">
        <v>0</v>
      </c>
      <c r="H69" s="261" t="s">
        <v>113</v>
      </c>
      <c r="I69" s="260">
        <v>4</v>
      </c>
      <c r="J69" s="260">
        <v>1</v>
      </c>
      <c r="K69" s="49">
        <f t="shared" si="2"/>
        <v>4</v>
      </c>
      <c r="L69" s="67" t="str">
        <f t="shared" si="3"/>
        <v>ZONA RIESGO BAJA</v>
      </c>
      <c r="M69" s="302" t="s">
        <v>1092</v>
      </c>
      <c r="N69" s="91" t="s">
        <v>18</v>
      </c>
      <c r="O69" s="36">
        <v>100</v>
      </c>
      <c r="P69" s="36" t="s">
        <v>433</v>
      </c>
      <c r="Q69" s="36" t="s">
        <v>433</v>
      </c>
      <c r="R69" s="36" t="s">
        <v>433</v>
      </c>
      <c r="S69" s="33"/>
      <c r="T69" s="35"/>
      <c r="U69" s="36"/>
      <c r="V69" s="36"/>
      <c r="W69" s="36"/>
      <c r="X69" s="36"/>
      <c r="Y69" s="33"/>
      <c r="Z69" s="35"/>
      <c r="AA69" s="36"/>
      <c r="AB69" s="36"/>
      <c r="AC69" s="36"/>
      <c r="AD69" s="36"/>
      <c r="AE69" s="68">
        <f t="shared" si="0"/>
        <v>100</v>
      </c>
      <c r="AF69" s="285" t="s">
        <v>10</v>
      </c>
      <c r="AG69" s="298" t="s">
        <v>12</v>
      </c>
      <c r="AH69" s="37"/>
      <c r="AI69" s="298" t="s">
        <v>12</v>
      </c>
      <c r="AJ69" s="49">
        <f t="shared" si="4"/>
        <v>2</v>
      </c>
      <c r="AK69" s="49">
        <f t="shared" si="5"/>
        <v>1</v>
      </c>
      <c r="AL69" s="49">
        <f t="shared" si="6"/>
        <v>2</v>
      </c>
      <c r="AM69" s="49"/>
      <c r="AN69" s="67" t="str">
        <f t="shared" si="1"/>
        <v>ZONA RIESGO BAJA</v>
      </c>
      <c r="AO69" s="262" t="s">
        <v>1105</v>
      </c>
      <c r="AP69" s="263">
        <v>43556</v>
      </c>
      <c r="AQ69" s="264">
        <v>43585</v>
      </c>
      <c r="AR69" s="261" t="s">
        <v>1106</v>
      </c>
      <c r="AS69" s="261" t="s">
        <v>1107</v>
      </c>
      <c r="AT69" s="35"/>
      <c r="AU69" s="35"/>
      <c r="AV69" s="35"/>
      <c r="AW69" s="291" t="s">
        <v>1498</v>
      </c>
      <c r="AX69" s="35"/>
      <c r="AY69" s="42"/>
      <c r="AZ69" s="35"/>
    </row>
    <row r="70" spans="1:52" ht="129" customHeight="1" x14ac:dyDescent="0.25">
      <c r="A70" s="258" t="s">
        <v>105</v>
      </c>
      <c r="B70" s="280" t="s">
        <v>327</v>
      </c>
      <c r="C70" s="290" t="s">
        <v>271</v>
      </c>
      <c r="D70" s="290"/>
      <c r="E70" s="290" t="s">
        <v>1133</v>
      </c>
      <c r="F70" s="290" t="s">
        <v>1134</v>
      </c>
      <c r="G70" s="281" t="s">
        <v>0</v>
      </c>
      <c r="H70" s="284" t="s">
        <v>110</v>
      </c>
      <c r="I70" s="281">
        <v>3</v>
      </c>
      <c r="J70" s="281">
        <v>1</v>
      </c>
      <c r="K70" s="49">
        <f t="shared" si="2"/>
        <v>3</v>
      </c>
      <c r="L70" s="67" t="str">
        <f t="shared" si="3"/>
        <v>ZONA RIESGO BAJA</v>
      </c>
      <c r="M70" s="291" t="s">
        <v>1136</v>
      </c>
      <c r="N70" s="283" t="s">
        <v>18</v>
      </c>
      <c r="O70" s="36">
        <v>75</v>
      </c>
      <c r="P70" s="36" t="s">
        <v>494</v>
      </c>
      <c r="Q70" s="36" t="s">
        <v>433</v>
      </c>
      <c r="R70" s="36" t="s">
        <v>494</v>
      </c>
      <c r="S70" s="291" t="s">
        <v>1138</v>
      </c>
      <c r="T70" s="35" t="s">
        <v>16</v>
      </c>
      <c r="U70" s="36">
        <v>75</v>
      </c>
      <c r="V70" s="36" t="s">
        <v>494</v>
      </c>
      <c r="W70" s="36" t="s">
        <v>433</v>
      </c>
      <c r="X70" s="36" t="s">
        <v>494</v>
      </c>
      <c r="Y70" s="33"/>
      <c r="Z70" s="35"/>
      <c r="AA70" s="36"/>
      <c r="AB70" s="36"/>
      <c r="AC70" s="36"/>
      <c r="AD70" s="36"/>
      <c r="AE70" s="68">
        <f t="shared" si="0"/>
        <v>75</v>
      </c>
      <c r="AF70" s="285" t="s">
        <v>10</v>
      </c>
      <c r="AG70" s="285" t="s">
        <v>10</v>
      </c>
      <c r="AH70" s="285" t="s">
        <v>10</v>
      </c>
      <c r="AI70" s="286" t="s">
        <v>12</v>
      </c>
      <c r="AJ70" s="49">
        <f t="shared" ref="AJ70:AJ133" si="8">IF($G70="RIESGO",IF(AE70&lt;=50,I70,(IF(AND(AE70&gt;=51,AF70="IMPACTO"),I70,(IF(AND(AE70&gt;=51,AE70&lt;=75,AF70="PROBABILIDAD"),(IF(I70-1&lt;=0,1,I70-1)),(IF(AND(AE70&gt;=76,AE70&lt;=100,AF70="PROBABILIDAD"),(IF(I70-2&lt;=0,1,I70-2)),1))))))), IF($G70="RIESGO_CORRUPCIÓN",IF(AE70&lt;=50,I70,(IF(AND(AE70&gt;=51,AF70="IMPACTO"),I70,(IF(AND(AE70&gt;=51,AE70&lt;=75,AF70="PROBABILIDAD"),(IF(I70-1&lt;=0,1,I70-1)),(IF(AND(AE70&gt;=76,AE70&lt;=100,AF70="PROBABILIDAD"),(IF(I70-2&lt;=0,1,I70-2)),1))))))),IF($G70="OPORTUNIDAD",$I70,"")))</f>
        <v>2</v>
      </c>
      <c r="AK70" s="49">
        <f t="shared" si="5"/>
        <v>1</v>
      </c>
      <c r="AL70" s="49">
        <f t="shared" si="6"/>
        <v>2</v>
      </c>
      <c r="AM70" s="49"/>
      <c r="AN70" s="67" t="str">
        <f t="shared" si="1"/>
        <v>ZONA RIESGO BAJA</v>
      </c>
      <c r="AO70" s="269" t="s">
        <v>1139</v>
      </c>
      <c r="AP70" s="287">
        <v>43466</v>
      </c>
      <c r="AQ70" s="288">
        <v>43830</v>
      </c>
      <c r="AR70" s="284" t="s">
        <v>1140</v>
      </c>
      <c r="AS70" s="284" t="s">
        <v>1141</v>
      </c>
      <c r="AT70" s="35"/>
      <c r="AU70" s="35"/>
      <c r="AV70" s="35"/>
      <c r="AW70" s="291" t="s">
        <v>1498</v>
      </c>
      <c r="AX70" s="35"/>
      <c r="AY70" s="42"/>
      <c r="AZ70" s="35"/>
    </row>
    <row r="71" spans="1:52" ht="121.5" customHeight="1" x14ac:dyDescent="0.25">
      <c r="A71" s="258" t="s">
        <v>105</v>
      </c>
      <c r="B71" s="280" t="s">
        <v>524</v>
      </c>
      <c r="C71" s="290" t="s">
        <v>616</v>
      </c>
      <c r="D71" s="85"/>
      <c r="E71" s="280" t="s">
        <v>1135</v>
      </c>
      <c r="F71" s="290" t="s">
        <v>745</v>
      </c>
      <c r="G71" s="281" t="s">
        <v>0</v>
      </c>
      <c r="H71" s="284" t="s">
        <v>110</v>
      </c>
      <c r="I71" s="281">
        <v>3</v>
      </c>
      <c r="J71" s="281">
        <v>1</v>
      </c>
      <c r="K71" s="49">
        <f t="shared" si="2"/>
        <v>3</v>
      </c>
      <c r="L71" s="67" t="str">
        <f t="shared" si="3"/>
        <v>ZONA RIESGO BAJA</v>
      </c>
      <c r="M71" s="291" t="s">
        <v>1137</v>
      </c>
      <c r="N71" s="283" t="s">
        <v>16</v>
      </c>
      <c r="O71" s="36">
        <v>80</v>
      </c>
      <c r="P71" s="36" t="s">
        <v>494</v>
      </c>
      <c r="Q71" s="36" t="s">
        <v>433</v>
      </c>
      <c r="R71" s="36" t="s">
        <v>494</v>
      </c>
      <c r="S71" s="33"/>
      <c r="T71" s="35"/>
      <c r="U71" s="36"/>
      <c r="V71" s="36"/>
      <c r="W71" s="36"/>
      <c r="X71" s="36"/>
      <c r="Y71" s="33"/>
      <c r="Z71" s="35"/>
      <c r="AA71" s="36"/>
      <c r="AB71" s="36"/>
      <c r="AC71" s="36"/>
      <c r="AD71" s="36"/>
      <c r="AE71" s="68">
        <f t="shared" si="0"/>
        <v>80</v>
      </c>
      <c r="AF71" s="285" t="s">
        <v>10</v>
      </c>
      <c r="AG71" s="285"/>
      <c r="AH71" s="285"/>
      <c r="AI71" s="286" t="s">
        <v>12</v>
      </c>
      <c r="AJ71" s="49">
        <f t="shared" si="8"/>
        <v>1</v>
      </c>
      <c r="AK71" s="49">
        <f t="shared" si="5"/>
        <v>1</v>
      </c>
      <c r="AL71" s="49">
        <f t="shared" si="6"/>
        <v>1</v>
      </c>
      <c r="AM71" s="49"/>
      <c r="AN71" s="67" t="str">
        <f t="shared" si="1"/>
        <v>ZONA RIESGO BAJA</v>
      </c>
      <c r="AO71" s="269" t="s">
        <v>1142</v>
      </c>
      <c r="AP71" s="287">
        <v>43466</v>
      </c>
      <c r="AQ71" s="288">
        <v>43830</v>
      </c>
      <c r="AR71" s="284" t="s">
        <v>1140</v>
      </c>
      <c r="AS71" s="284" t="s">
        <v>1143</v>
      </c>
      <c r="AT71" s="35"/>
      <c r="AU71" s="35"/>
      <c r="AV71" s="35"/>
      <c r="AW71" s="291" t="s">
        <v>1498</v>
      </c>
      <c r="AX71" s="35"/>
      <c r="AY71" s="42"/>
      <c r="AZ71" s="35"/>
    </row>
    <row r="72" spans="1:52" ht="124.5" customHeight="1" x14ac:dyDescent="0.25">
      <c r="A72" s="292" t="s">
        <v>97</v>
      </c>
      <c r="B72" s="280" t="s">
        <v>332</v>
      </c>
      <c r="C72" s="93" t="s">
        <v>261</v>
      </c>
      <c r="D72" s="291" t="s">
        <v>296</v>
      </c>
      <c r="E72" s="304" t="s">
        <v>1205</v>
      </c>
      <c r="F72" s="304" t="s">
        <v>1206</v>
      </c>
      <c r="G72" s="281" t="s">
        <v>0</v>
      </c>
      <c r="H72" s="284" t="s">
        <v>112</v>
      </c>
      <c r="I72" s="281">
        <v>4</v>
      </c>
      <c r="J72" s="281">
        <v>3</v>
      </c>
      <c r="K72" s="49">
        <f t="shared" si="2"/>
        <v>12</v>
      </c>
      <c r="L72" s="67" t="str">
        <f t="shared" si="3"/>
        <v>ZONA RIESGO ALTA</v>
      </c>
      <c r="M72" s="261" t="s">
        <v>1207</v>
      </c>
      <c r="N72" s="281" t="s">
        <v>16</v>
      </c>
      <c r="O72" s="36">
        <v>75</v>
      </c>
      <c r="P72" s="36" t="s">
        <v>494</v>
      </c>
      <c r="Q72" s="36" t="s">
        <v>433</v>
      </c>
      <c r="R72" s="36" t="s">
        <v>494</v>
      </c>
      <c r="S72" s="33"/>
      <c r="T72" s="35"/>
      <c r="U72" s="36"/>
      <c r="V72" s="36"/>
      <c r="W72" s="36"/>
      <c r="X72" s="36"/>
      <c r="Y72" s="33"/>
      <c r="Z72" s="35"/>
      <c r="AA72" s="36"/>
      <c r="AB72" s="36"/>
      <c r="AC72" s="36"/>
      <c r="AD72" s="36"/>
      <c r="AE72" s="68">
        <f t="shared" si="0"/>
        <v>75</v>
      </c>
      <c r="AF72" s="285" t="s">
        <v>10</v>
      </c>
      <c r="AG72" s="286" t="s">
        <v>13</v>
      </c>
      <c r="AH72" s="37"/>
      <c r="AI72" s="38" t="s">
        <v>13</v>
      </c>
      <c r="AJ72" s="49">
        <f t="shared" si="8"/>
        <v>3</v>
      </c>
      <c r="AK72" s="49">
        <f t="shared" si="5"/>
        <v>3</v>
      </c>
      <c r="AL72" s="49">
        <f t="shared" si="6"/>
        <v>9</v>
      </c>
      <c r="AM72" s="49"/>
      <c r="AN72" s="67" t="str">
        <f>IF(G72="RIESGO",IF(OR(AND(AJ72=4,AK72=4),AND(AJ72=4,AK72=5),AND(AL72&gt;=16,AL72&lt;=25)),"ZONA RIESGO EXTREMA",IF(OR(AND(AJ72=5,AK72=3),AND(AJ72=4,AK72=3),AND(AJ72=3,AK72=4),AND(AJ72=3,AK72=5),AND(AL72&gt;=12,AL72&lt;=15)),"ZONA RIESGO ALTA",IF(OR(AND(AJ72=3,AK72=3),AND(AJ72=2,AK72=3),AND(AJ72=3,AK72=2),AND(AJ72=4,AK72=2)),"ZONA RIESGO MODERADA",IF(AND(AL72&gt;=1,AL72&lt;=5),"ZONA RIESGO BAJA"," ")))),IF(G72="OPORTUNIDAD",IF(OR(AND(AJ72=3,AK72=4),AND(AJ72=2,AK72=5),AND(AL72&gt;=52,AL72&lt;=100)),"ZONA OPORTUNIDAD EXTREMA",IF(OR(AND(AJ72=5,AK72=2),AND(AJ72=4,AK72=3),AND(AJ72=1,AK72=4),AND(AL72=20),AND(AL72&gt;=28,AL72&lt;=48)),"ZONA OPORTUNIDAD ALTA",IF(OR(AND(AJ72=1,AK72=3),AND(AJ72=4,AK72=1),AND(AL72=24)),"ZONA OPORTUNIDAD MODERADA",IF(AND(AL72&gt;=4,AL72&lt;=16),"ZONA OPORTUNIDAD BAJA"," ")))),IF(G72="RIESGO_CORRUPCIÓN",IF(OR(AND(AL72&gt;=60,AL72&lt;=100)),"ZONA RIESGO EXTREMA",IF(OR(AND(AL72&gt;=30,AL72&lt;=50)),"ZONA RIESGO ALTA",IF(OR(AND(AL72&gt;=15,AL72&lt;=25)),"ZONA RIESGO MODERADA",IF(AND(AL72&gt;=4,AL72&lt;=10),"ZONA RIESGO BAJA"," ")))),"")))</f>
        <v>ZONA RIESGO MODERADA</v>
      </c>
      <c r="AO72" s="259" t="s">
        <v>1215</v>
      </c>
      <c r="AP72" s="287">
        <v>43476</v>
      </c>
      <c r="AQ72" s="288">
        <v>43830</v>
      </c>
      <c r="AR72" s="284" t="s">
        <v>1203</v>
      </c>
      <c r="AS72" s="284" t="s">
        <v>1204</v>
      </c>
      <c r="AT72" s="281"/>
      <c r="AU72" s="35"/>
      <c r="AV72" s="35"/>
      <c r="AW72" s="291" t="s">
        <v>1498</v>
      </c>
      <c r="AX72" s="35"/>
      <c r="AY72" s="42"/>
      <c r="AZ72" s="35"/>
    </row>
    <row r="73" spans="1:52" ht="76.5" customHeight="1" x14ac:dyDescent="0.25">
      <c r="A73" s="292" t="s">
        <v>97</v>
      </c>
      <c r="B73" s="280" t="s">
        <v>332</v>
      </c>
      <c r="C73" s="85" t="s">
        <v>261</v>
      </c>
      <c r="D73" s="291" t="s">
        <v>296</v>
      </c>
      <c r="E73" s="304" t="s">
        <v>1216</v>
      </c>
      <c r="F73" s="304" t="s">
        <v>1217</v>
      </c>
      <c r="G73" s="281" t="s">
        <v>0</v>
      </c>
      <c r="H73" s="284" t="s">
        <v>114</v>
      </c>
      <c r="I73" s="281">
        <v>3</v>
      </c>
      <c r="J73" s="281">
        <v>4</v>
      </c>
      <c r="K73" s="49">
        <f t="shared" si="2"/>
        <v>12</v>
      </c>
      <c r="L73" s="67" t="str">
        <f t="shared" si="3"/>
        <v>ZONA RIESGO ALTA</v>
      </c>
      <c r="M73" s="98" t="s">
        <v>1223</v>
      </c>
      <c r="N73" s="281" t="s">
        <v>16</v>
      </c>
      <c r="O73" s="36">
        <v>100</v>
      </c>
      <c r="P73" s="36" t="s">
        <v>433</v>
      </c>
      <c r="Q73" s="36" t="s">
        <v>433</v>
      </c>
      <c r="R73" s="36" t="s">
        <v>433</v>
      </c>
      <c r="S73" s="33"/>
      <c r="T73" s="35"/>
      <c r="U73" s="36"/>
      <c r="V73" s="36"/>
      <c r="W73" s="36"/>
      <c r="X73" s="36"/>
      <c r="Y73" s="33"/>
      <c r="Z73" s="35"/>
      <c r="AA73" s="36"/>
      <c r="AB73" s="36"/>
      <c r="AC73" s="36"/>
      <c r="AD73" s="36"/>
      <c r="AE73" s="68">
        <f t="shared" si="0"/>
        <v>100</v>
      </c>
      <c r="AF73" s="285" t="s">
        <v>11</v>
      </c>
      <c r="AG73" s="286" t="s">
        <v>13</v>
      </c>
      <c r="AH73" s="37"/>
      <c r="AI73" s="286" t="s">
        <v>13</v>
      </c>
      <c r="AJ73" s="49">
        <f t="shared" si="8"/>
        <v>3</v>
      </c>
      <c r="AK73" s="49">
        <f t="shared" si="5"/>
        <v>1</v>
      </c>
      <c r="AL73" s="49">
        <f t="shared" si="6"/>
        <v>3</v>
      </c>
      <c r="AM73" s="49"/>
      <c r="AN73" s="67" t="str">
        <f t="shared" si="1"/>
        <v>ZONA RIESGO BAJA</v>
      </c>
      <c r="AO73" s="314" t="s">
        <v>1236</v>
      </c>
      <c r="AP73" s="287">
        <v>43476</v>
      </c>
      <c r="AQ73" s="288">
        <v>43830</v>
      </c>
      <c r="AR73" s="284" t="s">
        <v>1203</v>
      </c>
      <c r="AS73" s="284" t="s">
        <v>1237</v>
      </c>
      <c r="AT73" s="281"/>
      <c r="AU73" s="35"/>
      <c r="AV73" s="35"/>
      <c r="AW73" s="291" t="s">
        <v>1498</v>
      </c>
      <c r="AX73" s="35"/>
      <c r="AY73" s="42"/>
      <c r="AZ73" s="35"/>
    </row>
    <row r="74" spans="1:52" ht="78.75" customHeight="1" x14ac:dyDescent="0.25">
      <c r="A74" s="292" t="s">
        <v>97</v>
      </c>
      <c r="B74" s="280" t="s">
        <v>287</v>
      </c>
      <c r="C74" s="85" t="s">
        <v>269</v>
      </c>
      <c r="D74" s="291" t="s">
        <v>296</v>
      </c>
      <c r="E74" s="304" t="s">
        <v>1218</v>
      </c>
      <c r="F74" s="304" t="s">
        <v>1219</v>
      </c>
      <c r="G74" s="281" t="s">
        <v>15</v>
      </c>
      <c r="H74" s="284" t="s">
        <v>109</v>
      </c>
      <c r="I74" s="281">
        <v>2</v>
      </c>
      <c r="J74" s="35">
        <v>5</v>
      </c>
      <c r="K74" s="49">
        <f t="shared" si="2"/>
        <v>40</v>
      </c>
      <c r="L74" s="67" t="str">
        <f>IF(G74="RIESGO",IF(OR(AND(I74=4,J74=4),AND(I74=4,J74=5),AND(K74&gt;=16,K74&lt;=25)),"ZONA RIESGO EXTREMA",IF(OR(AND(I74=5,J74=3),AND(I74=4,J74=3),AND(I74=3,J74=4),AND(I74=3,J74=5),AND(K74&gt;=12,K74&lt;=15)),"ZONA RIESGO ALTA",IF(OR(AND(I74=3,J74=3),AND(I74=2,J74=3),AND(I74=3,J74=2),AND(I74=4,J74=2)),"ZONA RIESGO MODERADA",IF(AND(K74&gt;=1,K74&lt;=5),"ZONA RIESGO BAJA"," ")))),IF(G74="OPORTUNIDAD",IF(OR(AND(I74=3,J74=4),AND(I74=2,J74=5),AND(K74&gt;=52,K74&lt;=100)),"ZONA OPORTUNIDAD EXTREMA",IF(OR(AND(I74=5,J74=2),AND(I74=4,J74=3),AND(I74=1,J74=4),AND(K74=20),AND(K74&gt;=28,K74&lt;=48)),"ZONA OPORTUNIDAD ALTA",IF(OR(AND(I74=1,J74=3),AND(I74=4,J74=1),AND(K74=24)),"ZONA OPORTUNIDAD MODERADA",IF(AND(K74&gt;=4,K74&lt;=16),"ZONA OPORTUNIDAD BAJA"," ")))),IF(G74="RIESGO_CORRUPCIÓN",IF(OR(AND(K74&gt;=60,K74&lt;=120)),"ZONA RIESGO EXTREMA",IF(OR(AND(K74&gt;=30,K74&lt;=50)),"ZONA RIESGO ALTA",IF(OR(AND(K74&gt;=15,K74&lt;=25)),"ZONA RIESGO MODERADA",IF(AND(K74&gt;=4,K74&lt;=10),"ZONA RIESGO BAJA"," ")))),"")))</f>
        <v>ZONA RIESGO ALTA</v>
      </c>
      <c r="M74" s="284" t="s">
        <v>1224</v>
      </c>
      <c r="N74" s="281" t="s">
        <v>18</v>
      </c>
      <c r="O74" s="36">
        <v>90</v>
      </c>
      <c r="P74" s="36" t="s">
        <v>49</v>
      </c>
      <c r="Q74" s="36" t="s">
        <v>433</v>
      </c>
      <c r="R74" s="36" t="s">
        <v>49</v>
      </c>
      <c r="S74" s="284" t="s">
        <v>1238</v>
      </c>
      <c r="T74" s="281" t="s">
        <v>17</v>
      </c>
      <c r="U74" s="36">
        <v>100</v>
      </c>
      <c r="V74" s="36" t="s">
        <v>433</v>
      </c>
      <c r="W74" s="36" t="s">
        <v>433</v>
      </c>
      <c r="X74" s="36" t="s">
        <v>433</v>
      </c>
      <c r="Y74" s="33"/>
      <c r="Z74" s="35"/>
      <c r="AA74" s="36"/>
      <c r="AB74" s="36"/>
      <c r="AC74" s="36"/>
      <c r="AD74" s="36"/>
      <c r="AE74" s="68">
        <f t="shared" ref="AE74:AE137" si="9">AVERAGE(AA74,U74,O74)</f>
        <v>95</v>
      </c>
      <c r="AF74" s="285" t="s">
        <v>10</v>
      </c>
      <c r="AG74" s="286" t="s">
        <v>12</v>
      </c>
      <c r="AH74" s="37"/>
      <c r="AI74" s="286" t="s">
        <v>12</v>
      </c>
      <c r="AJ74" s="49">
        <f t="shared" si="8"/>
        <v>1</v>
      </c>
      <c r="AK74" s="49">
        <f t="shared" si="5"/>
        <v>5</v>
      </c>
      <c r="AL74" s="49">
        <f t="shared" si="6"/>
        <v>20</v>
      </c>
      <c r="AM74" s="49"/>
      <c r="AN74" s="67" t="str">
        <f t="shared" si="1"/>
        <v>ZONA RIESGO MODERADA</v>
      </c>
      <c r="AO74" s="280" t="s">
        <v>1255</v>
      </c>
      <c r="AP74" s="287">
        <v>43476</v>
      </c>
      <c r="AQ74" s="288">
        <v>43830</v>
      </c>
      <c r="AR74" s="284" t="s">
        <v>1203</v>
      </c>
      <c r="AS74" s="284" t="s">
        <v>1452</v>
      </c>
      <c r="AT74" s="35"/>
      <c r="AU74" s="35"/>
      <c r="AV74" s="35"/>
      <c r="AW74" s="291" t="s">
        <v>1498</v>
      </c>
      <c r="AX74" s="35"/>
      <c r="AY74" s="42"/>
      <c r="AZ74" s="35"/>
    </row>
    <row r="75" spans="1:52" ht="65.25" customHeight="1" x14ac:dyDescent="0.25">
      <c r="A75" s="292" t="s">
        <v>97</v>
      </c>
      <c r="B75" s="280" t="s">
        <v>332</v>
      </c>
      <c r="C75" s="306" t="s">
        <v>263</v>
      </c>
      <c r="D75" s="306" t="s">
        <v>296</v>
      </c>
      <c r="E75" s="304" t="s">
        <v>1220</v>
      </c>
      <c r="F75" s="280" t="s">
        <v>1221</v>
      </c>
      <c r="G75" s="281" t="s">
        <v>0</v>
      </c>
      <c r="H75" s="284" t="s">
        <v>111</v>
      </c>
      <c r="I75" s="281">
        <v>5</v>
      </c>
      <c r="J75" s="281">
        <v>4</v>
      </c>
      <c r="K75" s="49">
        <f t="shared" ref="K75:K138" si="10">IF($G75="RIESGO_CORRUPCIÓN",$I75*$J75*4,$I75*$J75)</f>
        <v>20</v>
      </c>
      <c r="L75" s="67" t="str">
        <f t="shared" ref="L75:L76" si="11">IF(G75="RIESGO",IF(OR(AND(I75=4,J75=4),AND(I75=4,J75=5),AND(K75&gt;=16,K75&lt;=25)),"ZONA RIESGO EXTREMA",IF(OR(AND(I75=5,J75=3),AND(I75=4,J75=3),AND(I75=3,J75=4),AND(I75=3,J75=5),AND(K75&gt;=12,K75&lt;=15)),"ZONA RIESGO ALTA",IF(OR(AND(I75=3,J75=3),AND(I75=2,J75=3),AND(I75=3,J75=2),AND(I75=4,J75=2)),"ZONA RIESGO MODERADA",IF(AND(K75&gt;=1,K75&lt;=5),"ZONA RIESGO BAJA"," ")))),IF(G75="OPORTUNIDAD",IF(OR(AND(I75=3,J75=4),AND(I75=2,J75=5),AND(K75&gt;=52,K75&lt;=100)),"ZONA OPORTUNIDAD EXTREMA",IF(OR(AND(I75=5,J75=2),AND(I75=4,J75=3),AND(I75=1,J75=4),AND(K75=20),AND(K75&gt;=28,K75&lt;=48)),"ZONA OPORTUNIDAD ALTA",IF(OR(AND(I75=1,J75=3),AND(I75=4,J75=1),AND(K75=24)),"ZONA OPORTUNIDAD MODERADA",IF(AND(K75&gt;=4,K75&lt;=16),"ZONA OPORTUNIDAD BAJA"," ")))),IF(G75="RIESGO_CORRUPCIÓN",IF(OR(AND(K75&gt;=60,K75&lt;=100)),"ZONA RIESGO EXTREMA",IF(OR(AND(K75&gt;=30,K75&lt;=50)),"ZONA RIESGO ALTA",IF(OR(AND(K75&gt;=15,K75&lt;=25)),"ZONA RIESGO MODERADA",IF(AND(K75&gt;=4,K75&lt;=10),"ZONA RIESGO BAJA"," ")))),"")))</f>
        <v>ZONA RIESGO EXTREMA</v>
      </c>
      <c r="M75" s="284" t="s">
        <v>1225</v>
      </c>
      <c r="N75" s="281" t="s">
        <v>17</v>
      </c>
      <c r="O75" s="36">
        <v>95</v>
      </c>
      <c r="P75" s="36" t="s">
        <v>49</v>
      </c>
      <c r="Q75" s="36" t="s">
        <v>433</v>
      </c>
      <c r="R75" s="36" t="s">
        <v>49</v>
      </c>
      <c r="S75" s="33"/>
      <c r="T75" s="35"/>
      <c r="U75" s="36"/>
      <c r="V75" s="36"/>
      <c r="W75" s="36"/>
      <c r="X75" s="36"/>
      <c r="Y75" s="33"/>
      <c r="Z75" s="35"/>
      <c r="AA75" s="36"/>
      <c r="AB75" s="36"/>
      <c r="AC75" s="36"/>
      <c r="AD75" s="36"/>
      <c r="AE75" s="68">
        <f t="shared" si="9"/>
        <v>95</v>
      </c>
      <c r="AF75" s="285" t="s">
        <v>11</v>
      </c>
      <c r="AG75" s="286" t="s">
        <v>12</v>
      </c>
      <c r="AH75" s="37"/>
      <c r="AI75" s="286" t="s">
        <v>12</v>
      </c>
      <c r="AJ75" s="49">
        <f t="shared" si="8"/>
        <v>5</v>
      </c>
      <c r="AK75" s="49">
        <f t="shared" ref="AK75:AK138" si="12">IF($G75="RIESGO",IF(AE75&lt;=50,J75,(IF(AND(AE75&gt;=51,AF75="PROBABILIDAD"),J75,(IF(AND(AE75&gt;=51,AE75&lt;=85,AF75="IMPACTO"),(IF(J75-1&lt;=0,1,J75-1)),(IF(AND(AE75&gt;=86,AE75&lt;=100,AF75="PROBABILIDAD"),(IF(J75-2&lt;=0,1,J75-2)),1))))))),IF($G75="RIESGO_CORRUPCIÓN",IF(AE75&lt;=50,J75,(IF(AND(AE75&gt;=51,AF75="PROBABILIDAD"),J75,(IF(AND(AE75&gt;=51,AE75&lt;=85,AF75="IMPACTO"),(IF(J75-5&lt;=0,5,J75-5)),(IF(AND(AE75&gt;=86,AE75&lt;=100,AF75="IMPACTO"),(IF(J75-15&lt;=0,5,J75-15)),"#"))))))),IF($G75="OPORTUNIDAD",$J75,"")))</f>
        <v>1</v>
      </c>
      <c r="AL75" s="49">
        <f t="shared" ref="AL75:AL138" si="13">IF($G75="RIESGO_CORRUPCIÓN",$AJ75*$AK75*4,$AJ75*$AK75)</f>
        <v>5</v>
      </c>
      <c r="AM75" s="49"/>
      <c r="AN75" s="67" t="str">
        <f t="shared" si="1"/>
        <v>ZONA RIESGO BAJA</v>
      </c>
      <c r="AO75" s="315" t="s">
        <v>1263</v>
      </c>
      <c r="AP75" s="287">
        <v>43476</v>
      </c>
      <c r="AQ75" s="288">
        <v>43830</v>
      </c>
      <c r="AR75" s="284" t="s">
        <v>1264</v>
      </c>
      <c r="AS75" s="284" t="s">
        <v>1265</v>
      </c>
      <c r="AT75" s="281"/>
      <c r="AU75" s="35"/>
      <c r="AV75" s="35"/>
      <c r="AW75" s="291" t="s">
        <v>1498</v>
      </c>
      <c r="AX75" s="35"/>
      <c r="AY75" s="42"/>
      <c r="AZ75" s="35"/>
    </row>
    <row r="76" spans="1:52" ht="120" customHeight="1" x14ac:dyDescent="0.25">
      <c r="A76" s="292" t="s">
        <v>97</v>
      </c>
      <c r="B76" s="280" t="s">
        <v>332</v>
      </c>
      <c r="C76" s="306" t="s">
        <v>263</v>
      </c>
      <c r="D76" s="306" t="s">
        <v>296</v>
      </c>
      <c r="E76" s="304" t="s">
        <v>1220</v>
      </c>
      <c r="F76" s="280" t="s">
        <v>1222</v>
      </c>
      <c r="G76" s="281" t="s">
        <v>0</v>
      </c>
      <c r="H76" s="284" t="s">
        <v>112</v>
      </c>
      <c r="I76" s="281">
        <v>3</v>
      </c>
      <c r="J76" s="281">
        <v>5</v>
      </c>
      <c r="K76" s="49">
        <f t="shared" si="10"/>
        <v>15</v>
      </c>
      <c r="L76" s="67" t="str">
        <f t="shared" si="11"/>
        <v>ZONA RIESGO ALTA</v>
      </c>
      <c r="M76" s="284" t="s">
        <v>1226</v>
      </c>
      <c r="N76" s="281" t="s">
        <v>16</v>
      </c>
      <c r="O76" s="36">
        <v>100</v>
      </c>
      <c r="P76" s="36" t="s">
        <v>433</v>
      </c>
      <c r="Q76" s="36" t="s">
        <v>433</v>
      </c>
      <c r="R76" s="36" t="s">
        <v>433</v>
      </c>
      <c r="S76" s="284" t="s">
        <v>1275</v>
      </c>
      <c r="T76" s="281" t="s">
        <v>16</v>
      </c>
      <c r="U76" s="36">
        <v>100</v>
      </c>
      <c r="V76" s="36" t="s">
        <v>433</v>
      </c>
      <c r="W76" s="36" t="s">
        <v>433</v>
      </c>
      <c r="X76" s="36" t="s">
        <v>433</v>
      </c>
      <c r="Y76" s="284" t="s">
        <v>1275</v>
      </c>
      <c r="Z76" s="35" t="s">
        <v>16</v>
      </c>
      <c r="AA76" s="36">
        <v>100</v>
      </c>
      <c r="AB76" s="36" t="s">
        <v>433</v>
      </c>
      <c r="AC76" s="36" t="s">
        <v>433</v>
      </c>
      <c r="AD76" s="36" t="s">
        <v>433</v>
      </c>
      <c r="AE76" s="68">
        <f t="shared" si="9"/>
        <v>100</v>
      </c>
      <c r="AF76" s="285" t="s">
        <v>10</v>
      </c>
      <c r="AG76" s="286" t="s">
        <v>13</v>
      </c>
      <c r="AH76" s="37"/>
      <c r="AI76" s="286" t="s">
        <v>13</v>
      </c>
      <c r="AJ76" s="49">
        <f t="shared" si="8"/>
        <v>1</v>
      </c>
      <c r="AK76" s="49">
        <f t="shared" si="12"/>
        <v>5</v>
      </c>
      <c r="AL76" s="49">
        <f t="shared" si="13"/>
        <v>5</v>
      </c>
      <c r="AM76" s="49"/>
      <c r="AN76" s="67" t="str">
        <f t="shared" ref="AN76:AN139" si="14">IF(G76="RIESGO",IF(OR(AND(AJ76=4,AK76=4),AND(AJ76=4,AK76=5),AND(AL76&gt;=16,AL76&lt;=25)),"ZONA RIESGO EXTREMA",IF(OR(AND(AJ76=5,AK76=3),AND(AJ76=4,AK76=3),AND(AJ76=3,AK76=4),AND(AJ76=3,AK76=5),AND(AL76&gt;=12,AL76&lt;=15)),"ZONA RIESGO ALTA",IF(OR(AND(AJ76=3,AK76=3),AND(AJ76=2,AK76=3),AND(AJ76=3,AK76=2),AND(AJ76=4,AK76=2)),"ZONA RIESGO MODERADA",IF(AND(AL76&gt;=1,AL76&lt;=5),"ZONA RIESGO BAJA"," ")))),IF(G76="OPORTUNIDAD",IF(OR(AND(AJ76=3,AK76=4),AND(AJ76=2,AK76=5),AND(AL76&gt;=52,AL76&lt;=100)),"ZONA OPORTUNIDAD EXTREMA",IF(OR(AND(AJ76=5,AK76=2),AND(AJ76=4,AK76=3),AND(AJ76=1,AK76=4),AND(AL76=20),AND(AL76&gt;=28,AL76&lt;=48)),"ZONA OPORTUNIDAD ALTA",IF(OR(AND(AJ76=1,AK76=3),AND(AJ76=4,AK76=1),AND(AL76=24)),"ZONA OPORTUNIDAD MODERADA",IF(AND(AL76&gt;=4,AL76&lt;=16),"ZONA OPORTUNIDAD BAJA"," ")))),IF(G76="RIESGO_CORRUPCIÓN",IF(OR(AND(AL76&gt;=60,AL76&lt;=100)),"ZONA RIESGO EXTREMA",IF(OR(AND(AL76&gt;=30,AL76&lt;=50)),"ZONA RIESGO ALTA",IF(OR(AND(AL76&gt;=15,AL76&lt;=25)),"ZONA RIESGO MODERADA",IF(AND(AL76&gt;=4,AL76&lt;=10),"ZONA RIESGO BAJA"," ")))),"")))</f>
        <v>ZONA RIESGO BAJA</v>
      </c>
      <c r="AO76" s="315" t="s">
        <v>1266</v>
      </c>
      <c r="AP76" s="287">
        <v>43476</v>
      </c>
      <c r="AQ76" s="288">
        <v>43830</v>
      </c>
      <c r="AR76" s="284" t="s">
        <v>1264</v>
      </c>
      <c r="AS76" s="284" t="s">
        <v>1265</v>
      </c>
      <c r="AT76" s="281"/>
      <c r="AU76" s="35"/>
      <c r="AV76" s="35"/>
      <c r="AW76" s="291" t="s">
        <v>1498</v>
      </c>
      <c r="AX76" s="35"/>
      <c r="AY76" s="42"/>
      <c r="AZ76" s="35"/>
    </row>
    <row r="77" spans="1:52" ht="45" customHeight="1" x14ac:dyDescent="0.25">
      <c r="A77" s="258" t="s">
        <v>96</v>
      </c>
      <c r="B77" s="259" t="s">
        <v>524</v>
      </c>
      <c r="C77" s="95" t="s">
        <v>261</v>
      </c>
      <c r="D77" s="261" t="s">
        <v>296</v>
      </c>
      <c r="E77" s="259" t="s">
        <v>1289</v>
      </c>
      <c r="F77" s="95" t="s">
        <v>1290</v>
      </c>
      <c r="G77" s="260" t="s">
        <v>15</v>
      </c>
      <c r="H77" s="261" t="s">
        <v>116</v>
      </c>
      <c r="I77" s="307">
        <v>1</v>
      </c>
      <c r="J77" s="35">
        <v>20</v>
      </c>
      <c r="K77" s="49">
        <f t="shared" si="10"/>
        <v>80</v>
      </c>
      <c r="L77" s="67" t="str">
        <f t="shared" ref="L77:L140" si="15">IF(G77="RIESGO",IF(OR(AND(I77=4,J77=4),AND(I77=4,J77=5),AND(K77&gt;=16,K77&lt;=25)),"ZONA RIESGO EXTREMA",IF(OR(AND(I77=5,J77=3),AND(I77=4,J77=3),AND(I77=3,J77=4),AND(I77=3,J77=5),AND(K77&gt;=12,K77&lt;=15)),"ZONA RIESGO ALTA",IF(OR(AND(I77=3,J77=3),AND(I77=2,J77=3),AND(I77=3,J77=2),AND(I77=4,J77=2)),"ZONA RIESGO MODERADA",IF(AND(K77&gt;=1,K77&lt;=5),"ZONA RIESGO BAJA"," ")))),IF(G77="OPORTUNIDAD",IF(OR(AND(I77=3,J77=4),AND(I77=2,J77=5),AND(K77&gt;=52,K77&lt;=100)),"ZONA OPORTUNIDAD EXTREMA",IF(OR(AND(I77=5,J77=2),AND(I77=4,J77=3),AND(I77=1,J77=4),AND(K77=20),AND(K77&gt;=28,K77&lt;=48)),"ZONA OPORTUNIDAD ALTA",IF(OR(AND(I77=1,J77=3),AND(I77=4,J77=1),AND(K77=24)),"ZONA OPORTUNIDAD MODERADA",IF(AND(K77&gt;=4,K77&lt;=16),"ZONA OPORTUNIDAD BAJA"," ")))),IF(G77="RIESGO_CORRUPCIÓN",IF(OR(AND(K77&gt;=60,K77&lt;=120)),"ZONA RIESGO EXTREMA",IF(OR(AND(K77&gt;=30,K77&lt;=50)),"ZONA RIESGO ALTA",IF(OR(AND(K77&gt;=15,K77&lt;=25)),"ZONA RIESGO MODERADA",IF(AND(K77&gt;=4,K77&lt;=10),"ZONA RIESGO BAJA"," ")))),"")))</f>
        <v>ZONA RIESGO EXTREMA</v>
      </c>
      <c r="M77" s="291" t="s">
        <v>1417</v>
      </c>
      <c r="N77" s="283" t="s">
        <v>16</v>
      </c>
      <c r="O77" s="36">
        <v>60</v>
      </c>
      <c r="P77" s="36" t="s">
        <v>494</v>
      </c>
      <c r="Q77" s="36" t="s">
        <v>49</v>
      </c>
      <c r="R77" s="36" t="s">
        <v>494</v>
      </c>
      <c r="S77" s="291" t="s">
        <v>1419</v>
      </c>
      <c r="T77" s="308" t="s">
        <v>17</v>
      </c>
      <c r="U77" s="36">
        <v>60</v>
      </c>
      <c r="V77" s="36" t="s">
        <v>494</v>
      </c>
      <c r="W77" s="36" t="s">
        <v>433</v>
      </c>
      <c r="X77" s="36" t="s">
        <v>494</v>
      </c>
      <c r="Y77" s="33"/>
      <c r="Z77" s="35"/>
      <c r="AA77" s="36"/>
      <c r="AB77" s="36"/>
      <c r="AC77" s="36"/>
      <c r="AD77" s="36"/>
      <c r="AE77" s="68">
        <f t="shared" si="9"/>
        <v>60</v>
      </c>
      <c r="AF77" s="37" t="s">
        <v>10</v>
      </c>
      <c r="AG77" s="37"/>
      <c r="AH77" s="37"/>
      <c r="AI77" s="38" t="s">
        <v>13</v>
      </c>
      <c r="AJ77" s="49">
        <f t="shared" si="8"/>
        <v>1</v>
      </c>
      <c r="AK77" s="49">
        <f t="shared" si="12"/>
        <v>20</v>
      </c>
      <c r="AL77" s="49">
        <f t="shared" si="13"/>
        <v>80</v>
      </c>
      <c r="AM77" s="49"/>
      <c r="AN77" s="67" t="str">
        <f t="shared" si="14"/>
        <v>ZONA RIESGO EXTREMA</v>
      </c>
      <c r="AO77" s="273" t="s">
        <v>687</v>
      </c>
      <c r="AP77" s="265">
        <v>43544</v>
      </c>
      <c r="AQ77" s="265">
        <v>43636</v>
      </c>
      <c r="AR77" s="254" t="s">
        <v>1415</v>
      </c>
      <c r="AS77" s="254" t="s">
        <v>1380</v>
      </c>
      <c r="AT77" s="35"/>
      <c r="AU77" s="35"/>
      <c r="AV77" s="35"/>
      <c r="AW77" s="291" t="s">
        <v>1498</v>
      </c>
      <c r="AX77" s="35"/>
      <c r="AY77" s="42"/>
      <c r="AZ77" s="35"/>
    </row>
    <row r="78" spans="1:52" ht="150" x14ac:dyDescent="0.25">
      <c r="A78" s="316" t="s">
        <v>99</v>
      </c>
      <c r="B78" s="259" t="s">
        <v>916</v>
      </c>
      <c r="C78" s="95"/>
      <c r="D78" s="261"/>
      <c r="E78" s="280" t="s">
        <v>1466</v>
      </c>
      <c r="F78" s="95" t="s">
        <v>1467</v>
      </c>
      <c r="G78" s="260" t="s">
        <v>0</v>
      </c>
      <c r="H78" s="261" t="s">
        <v>110</v>
      </c>
      <c r="I78" s="281">
        <v>3</v>
      </c>
      <c r="J78" s="35">
        <v>1</v>
      </c>
      <c r="K78" s="49">
        <f t="shared" si="10"/>
        <v>3</v>
      </c>
      <c r="L78" s="67" t="str">
        <f t="shared" si="15"/>
        <v>ZONA RIESGO BAJA</v>
      </c>
      <c r="M78" s="284" t="s">
        <v>1468</v>
      </c>
      <c r="N78" s="35" t="s">
        <v>16</v>
      </c>
      <c r="O78" s="36">
        <v>100</v>
      </c>
      <c r="P78" s="36"/>
      <c r="Q78" s="36"/>
      <c r="R78" s="36"/>
      <c r="S78" s="284" t="s">
        <v>1469</v>
      </c>
      <c r="T78" s="35" t="s">
        <v>16</v>
      </c>
      <c r="U78" s="36"/>
      <c r="V78" s="36"/>
      <c r="W78" s="36"/>
      <c r="X78" s="36"/>
      <c r="Y78" s="284" t="s">
        <v>1470</v>
      </c>
      <c r="Z78" s="35" t="s">
        <v>18</v>
      </c>
      <c r="AA78" s="36"/>
      <c r="AB78" s="36"/>
      <c r="AC78" s="36"/>
      <c r="AD78" s="36"/>
      <c r="AE78" s="68">
        <f t="shared" si="9"/>
        <v>100</v>
      </c>
      <c r="AF78" s="37" t="s">
        <v>10</v>
      </c>
      <c r="AG78" s="37"/>
      <c r="AH78" s="37"/>
      <c r="AI78" s="38" t="s">
        <v>12</v>
      </c>
      <c r="AJ78" s="49">
        <f t="shared" si="8"/>
        <v>1</v>
      </c>
      <c r="AK78" s="49">
        <f t="shared" si="12"/>
        <v>1</v>
      </c>
      <c r="AL78" s="49">
        <f t="shared" si="13"/>
        <v>1</v>
      </c>
      <c r="AM78" s="49"/>
      <c r="AN78" s="67" t="str">
        <f t="shared" si="14"/>
        <v>ZONA RIESGO BAJA</v>
      </c>
      <c r="AO78" s="39" t="s">
        <v>1454</v>
      </c>
      <c r="AP78" s="40"/>
      <c r="AQ78" s="41"/>
      <c r="AR78" s="33"/>
      <c r="AS78" s="33"/>
      <c r="AT78" s="35"/>
      <c r="AU78" s="35"/>
      <c r="AV78" s="35"/>
      <c r="AW78" s="291" t="s">
        <v>1498</v>
      </c>
      <c r="AX78" s="35"/>
      <c r="AY78" s="42"/>
      <c r="AZ78" s="35"/>
    </row>
    <row r="79" spans="1:52" ht="120" customHeight="1" x14ac:dyDescent="0.25">
      <c r="A79" s="316" t="s">
        <v>99</v>
      </c>
      <c r="B79" s="259" t="s">
        <v>332</v>
      </c>
      <c r="C79" s="95"/>
      <c r="D79" s="261"/>
      <c r="E79" s="280" t="s">
        <v>1471</v>
      </c>
      <c r="F79" s="95" t="s">
        <v>1472</v>
      </c>
      <c r="G79" s="260" t="s">
        <v>0</v>
      </c>
      <c r="H79" s="261" t="s">
        <v>110</v>
      </c>
      <c r="I79" s="281">
        <v>3</v>
      </c>
      <c r="J79" s="35">
        <v>1</v>
      </c>
      <c r="K79" s="49">
        <f t="shared" si="10"/>
        <v>3</v>
      </c>
      <c r="L79" s="67" t="str">
        <f t="shared" si="15"/>
        <v>ZONA RIESGO BAJA</v>
      </c>
      <c r="M79" s="284" t="s">
        <v>1473</v>
      </c>
      <c r="N79" s="35" t="s">
        <v>18</v>
      </c>
      <c r="O79" s="36">
        <v>70</v>
      </c>
      <c r="P79" s="36" t="s">
        <v>494</v>
      </c>
      <c r="Q79" s="36" t="s">
        <v>433</v>
      </c>
      <c r="R79" s="36" t="s">
        <v>494</v>
      </c>
      <c r="S79" s="33"/>
      <c r="T79" s="35"/>
      <c r="U79" s="36"/>
      <c r="V79" s="36"/>
      <c r="W79" s="36"/>
      <c r="X79" s="36"/>
      <c r="Y79" s="33"/>
      <c r="Z79" s="35"/>
      <c r="AA79" s="36"/>
      <c r="AB79" s="36"/>
      <c r="AC79" s="36"/>
      <c r="AD79" s="36"/>
      <c r="AE79" s="68">
        <f t="shared" si="9"/>
        <v>70</v>
      </c>
      <c r="AF79" s="37" t="s">
        <v>10</v>
      </c>
      <c r="AG79" s="37"/>
      <c r="AH79" s="37"/>
      <c r="AI79" s="38" t="s">
        <v>12</v>
      </c>
      <c r="AJ79" s="49">
        <f t="shared" si="8"/>
        <v>2</v>
      </c>
      <c r="AK79" s="49">
        <f t="shared" si="12"/>
        <v>1</v>
      </c>
      <c r="AL79" s="49">
        <f t="shared" si="13"/>
        <v>2</v>
      </c>
      <c r="AM79" s="49"/>
      <c r="AN79" s="67" t="str">
        <f t="shared" si="14"/>
        <v>ZONA RIESGO BAJA</v>
      </c>
      <c r="AO79" s="39"/>
      <c r="AP79" s="40"/>
      <c r="AQ79" s="41"/>
      <c r="AR79" s="33"/>
      <c r="AS79" s="33"/>
      <c r="AT79" s="35"/>
      <c r="AU79" s="35"/>
      <c r="AV79" s="35"/>
      <c r="AW79" s="291" t="s">
        <v>1498</v>
      </c>
      <c r="AX79" s="35"/>
      <c r="AY79" s="42"/>
      <c r="AZ79" s="35"/>
    </row>
    <row r="80" spans="1:52" ht="135.75" customHeight="1" x14ac:dyDescent="0.25">
      <c r="A80" s="258" t="s">
        <v>96</v>
      </c>
      <c r="B80" s="317" t="s">
        <v>326</v>
      </c>
      <c r="C80" s="268" t="s">
        <v>269</v>
      </c>
      <c r="D80" s="91" t="s">
        <v>296</v>
      </c>
      <c r="E80" s="317" t="s">
        <v>1336</v>
      </c>
      <c r="F80" s="317" t="s">
        <v>1287</v>
      </c>
      <c r="G80" s="260" t="s">
        <v>0</v>
      </c>
      <c r="H80" s="261" t="s">
        <v>112</v>
      </c>
      <c r="I80" s="281">
        <v>5</v>
      </c>
      <c r="J80" s="281">
        <v>1</v>
      </c>
      <c r="K80" s="49">
        <f t="shared" si="10"/>
        <v>5</v>
      </c>
      <c r="L80" s="67" t="str">
        <f t="shared" si="15"/>
        <v>ZONA RIESGO BAJA</v>
      </c>
      <c r="M80" s="284" t="s">
        <v>1337</v>
      </c>
      <c r="N80" s="35" t="s">
        <v>16</v>
      </c>
      <c r="O80" s="36">
        <v>100</v>
      </c>
      <c r="P80" s="36"/>
      <c r="Q80" s="36"/>
      <c r="R80" s="36"/>
      <c r="S80" s="33" t="s">
        <v>1338</v>
      </c>
      <c r="T80" s="35" t="s">
        <v>17</v>
      </c>
      <c r="U80" s="36"/>
      <c r="V80" s="36"/>
      <c r="W80" s="36"/>
      <c r="X80" s="36"/>
      <c r="Y80" s="33"/>
      <c r="Z80" s="35"/>
      <c r="AA80" s="36"/>
      <c r="AB80" s="36"/>
      <c r="AC80" s="36"/>
      <c r="AD80" s="36"/>
      <c r="AE80" s="68">
        <f t="shared" si="9"/>
        <v>100</v>
      </c>
      <c r="AF80" s="37" t="s">
        <v>10</v>
      </c>
      <c r="AG80" s="37"/>
      <c r="AH80" s="37"/>
      <c r="AI80" s="38" t="s">
        <v>12</v>
      </c>
      <c r="AJ80" s="49">
        <f t="shared" si="8"/>
        <v>3</v>
      </c>
      <c r="AK80" s="49">
        <f t="shared" si="12"/>
        <v>1</v>
      </c>
      <c r="AL80" s="49">
        <f t="shared" si="13"/>
        <v>3</v>
      </c>
      <c r="AM80" s="49"/>
      <c r="AN80" s="67" t="str">
        <f t="shared" si="14"/>
        <v>ZONA RIESGO BAJA</v>
      </c>
      <c r="AO80" s="39"/>
      <c r="AP80" s="40"/>
      <c r="AQ80" s="41"/>
      <c r="AR80" s="261" t="s">
        <v>675</v>
      </c>
      <c r="AS80" s="33"/>
      <c r="AT80" s="35"/>
      <c r="AU80" s="35"/>
      <c r="AV80" s="35"/>
      <c r="AW80" s="291" t="s">
        <v>1498</v>
      </c>
      <c r="AX80" s="35"/>
      <c r="AY80" s="42"/>
      <c r="AZ80" s="35"/>
    </row>
    <row r="81" spans="1:52" ht="120" customHeight="1" x14ac:dyDescent="0.25">
      <c r="A81" s="258" t="s">
        <v>99</v>
      </c>
      <c r="B81" s="259" t="s">
        <v>302</v>
      </c>
      <c r="C81" s="259"/>
      <c r="D81" s="259"/>
      <c r="E81" s="280" t="s">
        <v>1475</v>
      </c>
      <c r="F81" s="281" t="s">
        <v>1476</v>
      </c>
      <c r="G81" s="260" t="s">
        <v>0</v>
      </c>
      <c r="H81" s="261" t="s">
        <v>110</v>
      </c>
      <c r="I81" s="281">
        <v>4</v>
      </c>
      <c r="J81" s="281">
        <v>3</v>
      </c>
      <c r="K81" s="49">
        <f t="shared" si="10"/>
        <v>12</v>
      </c>
      <c r="L81" s="67" t="str">
        <f t="shared" si="15"/>
        <v>ZONA RIESGO ALTA</v>
      </c>
      <c r="M81" s="33"/>
      <c r="N81" s="35"/>
      <c r="O81" s="36"/>
      <c r="P81" s="36"/>
      <c r="Q81" s="36"/>
      <c r="R81" s="36"/>
      <c r="S81" s="33"/>
      <c r="T81" s="35"/>
      <c r="U81" s="36"/>
      <c r="V81" s="36"/>
      <c r="W81" s="36"/>
      <c r="X81" s="36"/>
      <c r="Y81" s="33"/>
      <c r="Z81" s="35"/>
      <c r="AA81" s="36"/>
      <c r="AB81" s="36"/>
      <c r="AC81" s="36"/>
      <c r="AD81" s="36"/>
      <c r="AE81" s="68" t="e">
        <f t="shared" si="9"/>
        <v>#DIV/0!</v>
      </c>
      <c r="AF81" s="37"/>
      <c r="AG81" s="37"/>
      <c r="AH81" s="37"/>
      <c r="AI81" s="38"/>
      <c r="AJ81" s="49" t="e">
        <f t="shared" si="8"/>
        <v>#DIV/0!</v>
      </c>
      <c r="AK81" s="49" t="e">
        <f t="shared" si="12"/>
        <v>#DIV/0!</v>
      </c>
      <c r="AL81" s="49" t="e">
        <f t="shared" si="13"/>
        <v>#DIV/0!</v>
      </c>
      <c r="AM81" s="49"/>
      <c r="AN81" s="67" t="e">
        <f t="shared" si="14"/>
        <v>#DIV/0!</v>
      </c>
      <c r="AO81" s="269" t="s">
        <v>1481</v>
      </c>
      <c r="AP81" s="287"/>
      <c r="AQ81" s="288">
        <v>43830</v>
      </c>
      <c r="AR81" s="261"/>
      <c r="AS81" s="33"/>
      <c r="AT81" s="35"/>
      <c r="AU81" s="35"/>
      <c r="AV81" s="35"/>
      <c r="AW81" s="291" t="s">
        <v>1498</v>
      </c>
      <c r="AX81" s="35"/>
      <c r="AY81" s="42"/>
      <c r="AZ81" s="35"/>
    </row>
    <row r="82" spans="1:52" ht="120" customHeight="1" x14ac:dyDescent="0.25">
      <c r="A82" s="258" t="s">
        <v>99</v>
      </c>
      <c r="B82" s="95" t="s">
        <v>302</v>
      </c>
      <c r="C82" s="95"/>
      <c r="D82" s="261"/>
      <c r="E82" s="280" t="s">
        <v>1477</v>
      </c>
      <c r="F82" s="281" t="s">
        <v>1478</v>
      </c>
      <c r="G82" s="260" t="s">
        <v>0</v>
      </c>
      <c r="H82" s="261" t="s">
        <v>110</v>
      </c>
      <c r="I82" s="281">
        <v>3</v>
      </c>
      <c r="J82" s="281">
        <v>3</v>
      </c>
      <c r="K82" s="49">
        <f t="shared" si="10"/>
        <v>9</v>
      </c>
      <c r="L82" s="67" t="str">
        <f t="shared" si="15"/>
        <v>ZONA RIESGO MODERADA</v>
      </c>
      <c r="M82" s="284" t="s">
        <v>1479</v>
      </c>
      <c r="N82" s="35" t="s">
        <v>16</v>
      </c>
      <c r="O82" s="36">
        <v>100</v>
      </c>
      <c r="P82" s="36" t="s">
        <v>433</v>
      </c>
      <c r="Q82" s="36" t="s">
        <v>433</v>
      </c>
      <c r="R82" s="36" t="s">
        <v>433</v>
      </c>
      <c r="S82" s="33"/>
      <c r="T82" s="35"/>
      <c r="U82" s="36"/>
      <c r="V82" s="36"/>
      <c r="W82" s="36"/>
      <c r="X82" s="36"/>
      <c r="Y82" s="33"/>
      <c r="Z82" s="35"/>
      <c r="AA82" s="36"/>
      <c r="AB82" s="36"/>
      <c r="AC82" s="36"/>
      <c r="AD82" s="36"/>
      <c r="AE82" s="68">
        <f t="shared" si="9"/>
        <v>100</v>
      </c>
      <c r="AF82" s="37"/>
      <c r="AG82" s="37"/>
      <c r="AH82" s="37"/>
      <c r="AI82" s="38"/>
      <c r="AJ82" s="49">
        <f t="shared" si="8"/>
        <v>1</v>
      </c>
      <c r="AK82" s="49">
        <f t="shared" si="12"/>
        <v>1</v>
      </c>
      <c r="AL82" s="49">
        <f t="shared" si="13"/>
        <v>1</v>
      </c>
      <c r="AM82" s="49"/>
      <c r="AN82" s="67" t="str">
        <f t="shared" si="14"/>
        <v>ZONA RIESGO BAJA</v>
      </c>
      <c r="AO82" s="39"/>
      <c r="AP82" s="40"/>
      <c r="AQ82" s="41"/>
      <c r="AR82" s="33"/>
      <c r="AS82" s="33"/>
      <c r="AT82" s="35"/>
      <c r="AU82" s="35"/>
      <c r="AV82" s="35"/>
      <c r="AW82" s="291" t="s">
        <v>1498</v>
      </c>
      <c r="AX82" s="35"/>
      <c r="AY82" s="42"/>
      <c r="AZ82" s="35"/>
    </row>
    <row r="83" spans="1:52" ht="120" customHeight="1" x14ac:dyDescent="0.25">
      <c r="A83" s="318"/>
      <c r="B83" s="259"/>
      <c r="C83" s="95"/>
      <c r="D83" s="261"/>
      <c r="E83" s="259"/>
      <c r="F83" s="95"/>
      <c r="G83" s="260"/>
      <c r="H83" s="261"/>
      <c r="I83" s="281"/>
      <c r="J83" s="281"/>
      <c r="K83" s="49">
        <f t="shared" si="10"/>
        <v>0</v>
      </c>
      <c r="L83" s="67" t="str">
        <f t="shared" si="15"/>
        <v/>
      </c>
      <c r="M83" s="33"/>
      <c r="N83" s="35"/>
      <c r="O83" s="36">
        <v>100</v>
      </c>
      <c r="P83" s="36"/>
      <c r="Q83" s="36"/>
      <c r="R83" s="36"/>
      <c r="S83" s="33"/>
      <c r="T83" s="35"/>
      <c r="U83" s="36"/>
      <c r="V83" s="36"/>
      <c r="W83" s="36"/>
      <c r="X83" s="36"/>
      <c r="Y83" s="33"/>
      <c r="Z83" s="35"/>
      <c r="AA83" s="36"/>
      <c r="AB83" s="36"/>
      <c r="AC83" s="36"/>
      <c r="AD83" s="36"/>
      <c r="AE83" s="68">
        <f t="shared" si="9"/>
        <v>100</v>
      </c>
      <c r="AF83" s="37"/>
      <c r="AG83" s="37"/>
      <c r="AH83" s="37"/>
      <c r="AI83" s="38"/>
      <c r="AJ83" s="49" t="str">
        <f t="shared" si="8"/>
        <v/>
      </c>
      <c r="AK83" s="49" t="str">
        <f t="shared" si="12"/>
        <v/>
      </c>
      <c r="AL83" s="49" t="e">
        <f t="shared" si="13"/>
        <v>#VALUE!</v>
      </c>
      <c r="AM83" s="49"/>
      <c r="AN83" s="67" t="str">
        <f t="shared" si="14"/>
        <v/>
      </c>
      <c r="AO83" s="39"/>
      <c r="AP83" s="40"/>
      <c r="AQ83" s="41"/>
      <c r="AR83" s="33"/>
      <c r="AS83" s="33"/>
      <c r="AT83" s="35"/>
      <c r="AU83" s="35"/>
      <c r="AV83" s="35"/>
      <c r="AW83" s="291" t="s">
        <v>1498</v>
      </c>
      <c r="AX83" s="35"/>
      <c r="AY83" s="42"/>
      <c r="AZ83" s="35"/>
    </row>
    <row r="84" spans="1:52" ht="120" customHeight="1" x14ac:dyDescent="0.25">
      <c r="A84" s="318" t="s">
        <v>96</v>
      </c>
      <c r="B84" s="95" t="s">
        <v>325</v>
      </c>
      <c r="C84" s="95" t="s">
        <v>913</v>
      </c>
      <c r="D84" s="261" t="s">
        <v>296</v>
      </c>
      <c r="E84" s="259" t="s">
        <v>1291</v>
      </c>
      <c r="F84" s="95" t="s">
        <v>1284</v>
      </c>
      <c r="G84" s="260" t="s">
        <v>0</v>
      </c>
      <c r="H84" s="261" t="s">
        <v>112</v>
      </c>
      <c r="I84" s="281">
        <v>1</v>
      </c>
      <c r="J84" s="35">
        <v>5</v>
      </c>
      <c r="K84" s="49">
        <f t="shared" si="10"/>
        <v>5</v>
      </c>
      <c r="L84" s="67" t="str">
        <f t="shared" si="15"/>
        <v>ZONA RIESGO BAJA</v>
      </c>
      <c r="M84" s="291" t="s">
        <v>1382</v>
      </c>
      <c r="N84" s="283" t="s">
        <v>16</v>
      </c>
      <c r="O84" s="36">
        <v>60</v>
      </c>
      <c r="P84" s="36" t="s">
        <v>494</v>
      </c>
      <c r="Q84" s="36" t="s">
        <v>433</v>
      </c>
      <c r="R84" s="36" t="s">
        <v>494</v>
      </c>
      <c r="S84" s="291" t="s">
        <v>1391</v>
      </c>
      <c r="T84" s="281" t="s">
        <v>17</v>
      </c>
      <c r="U84" s="36">
        <v>100</v>
      </c>
      <c r="V84" s="36" t="s">
        <v>433</v>
      </c>
      <c r="W84" s="36" t="s">
        <v>433</v>
      </c>
      <c r="X84" s="36" t="s">
        <v>433</v>
      </c>
      <c r="Y84" s="33"/>
      <c r="Z84" s="35"/>
      <c r="AA84" s="36"/>
      <c r="AB84" s="36"/>
      <c r="AC84" s="36"/>
      <c r="AD84" s="36"/>
      <c r="AE84" s="68">
        <f t="shared" si="9"/>
        <v>80</v>
      </c>
      <c r="AF84" s="37" t="s">
        <v>10</v>
      </c>
      <c r="AG84" s="37"/>
      <c r="AH84" s="37"/>
      <c r="AI84" s="38" t="s">
        <v>13</v>
      </c>
      <c r="AJ84" s="49">
        <f t="shared" si="8"/>
        <v>1</v>
      </c>
      <c r="AK84" s="49">
        <f t="shared" si="12"/>
        <v>5</v>
      </c>
      <c r="AL84" s="49">
        <f t="shared" si="13"/>
        <v>5</v>
      </c>
      <c r="AM84" s="49"/>
      <c r="AN84" s="67" t="str">
        <f t="shared" si="14"/>
        <v>ZONA RIESGO BAJA</v>
      </c>
      <c r="AO84" s="291" t="s">
        <v>1393</v>
      </c>
      <c r="AP84" s="310">
        <v>43479</v>
      </c>
      <c r="AQ84" s="309">
        <v>43830</v>
      </c>
      <c r="AR84" s="261" t="s">
        <v>1407</v>
      </c>
      <c r="AS84" s="254" t="s">
        <v>1394</v>
      </c>
      <c r="AT84" s="35"/>
      <c r="AU84" s="35"/>
      <c r="AV84" s="35"/>
      <c r="AW84" s="291" t="s">
        <v>1498</v>
      </c>
      <c r="AX84" s="35"/>
      <c r="AY84" s="42"/>
      <c r="AZ84" s="35"/>
    </row>
    <row r="85" spans="1:52" ht="120" customHeight="1" x14ac:dyDescent="0.25">
      <c r="A85" s="318" t="s">
        <v>96</v>
      </c>
      <c r="B85" s="259" t="s">
        <v>916</v>
      </c>
      <c r="C85" s="95" t="s">
        <v>913</v>
      </c>
      <c r="D85" s="261" t="s">
        <v>282</v>
      </c>
      <c r="E85" s="259" t="s">
        <v>1285</v>
      </c>
      <c r="F85" s="95" t="s">
        <v>1286</v>
      </c>
      <c r="G85" s="260" t="s">
        <v>0</v>
      </c>
      <c r="H85" s="261" t="s">
        <v>112</v>
      </c>
      <c r="I85" s="281">
        <v>5</v>
      </c>
      <c r="J85" s="35">
        <v>1</v>
      </c>
      <c r="K85" s="49">
        <f t="shared" si="10"/>
        <v>5</v>
      </c>
      <c r="L85" s="67" t="str">
        <f t="shared" si="15"/>
        <v>ZONA RIESGO BAJA</v>
      </c>
      <c r="M85" s="291" t="s">
        <v>1395</v>
      </c>
      <c r="N85" s="283" t="s">
        <v>16</v>
      </c>
      <c r="O85" s="36">
        <v>60</v>
      </c>
      <c r="P85" s="36" t="s">
        <v>494</v>
      </c>
      <c r="Q85" s="36" t="s">
        <v>433</v>
      </c>
      <c r="R85" s="36" t="s">
        <v>494</v>
      </c>
      <c r="S85" s="33" t="s">
        <v>1399</v>
      </c>
      <c r="T85" s="35" t="s">
        <v>18</v>
      </c>
      <c r="U85" s="36">
        <v>100</v>
      </c>
      <c r="V85" s="36" t="s">
        <v>433</v>
      </c>
      <c r="W85" s="36" t="s">
        <v>433</v>
      </c>
      <c r="X85" s="36" t="s">
        <v>433</v>
      </c>
      <c r="Y85" s="33"/>
      <c r="Z85" s="35"/>
      <c r="AA85" s="36"/>
      <c r="AB85" s="36"/>
      <c r="AC85" s="36"/>
      <c r="AD85" s="36"/>
      <c r="AE85" s="68">
        <f t="shared" si="9"/>
        <v>80</v>
      </c>
      <c r="AF85" s="37" t="s">
        <v>10</v>
      </c>
      <c r="AG85" s="37"/>
      <c r="AH85" s="37"/>
      <c r="AI85" s="38" t="s">
        <v>13</v>
      </c>
      <c r="AJ85" s="49">
        <f t="shared" si="8"/>
        <v>3</v>
      </c>
      <c r="AK85" s="49">
        <f t="shared" si="12"/>
        <v>1</v>
      </c>
      <c r="AL85" s="49">
        <f t="shared" si="13"/>
        <v>3</v>
      </c>
      <c r="AM85" s="49"/>
      <c r="AN85" s="67" t="str">
        <f t="shared" si="14"/>
        <v>ZONA RIESGO BAJA</v>
      </c>
      <c r="AO85" s="291" t="s">
        <v>1397</v>
      </c>
      <c r="AP85" s="310">
        <v>43479</v>
      </c>
      <c r="AQ85" s="309">
        <v>43830</v>
      </c>
      <c r="AR85" s="261" t="s">
        <v>1407</v>
      </c>
      <c r="AS85" s="254" t="s">
        <v>1398</v>
      </c>
      <c r="AT85" s="35"/>
      <c r="AU85" s="35"/>
      <c r="AV85" s="35"/>
      <c r="AW85" s="291" t="s">
        <v>1498</v>
      </c>
      <c r="AX85" s="35"/>
      <c r="AY85" s="42"/>
      <c r="AZ85" s="35"/>
    </row>
    <row r="86" spans="1:52" ht="72" customHeight="1" x14ac:dyDescent="0.25">
      <c r="A86" s="258" t="s">
        <v>96</v>
      </c>
      <c r="B86" s="259" t="s">
        <v>328</v>
      </c>
      <c r="C86" s="94" t="s">
        <v>616</v>
      </c>
      <c r="D86" s="261"/>
      <c r="E86" s="259" t="s">
        <v>1294</v>
      </c>
      <c r="F86" s="95" t="s">
        <v>1295</v>
      </c>
      <c r="G86" s="260" t="s">
        <v>0</v>
      </c>
      <c r="H86" s="261" t="s">
        <v>112</v>
      </c>
      <c r="I86" s="281">
        <v>3</v>
      </c>
      <c r="J86" s="281">
        <v>4</v>
      </c>
      <c r="K86" s="49">
        <f t="shared" si="10"/>
        <v>12</v>
      </c>
      <c r="L86" s="67" t="str">
        <f t="shared" si="15"/>
        <v>ZONA RIESGO ALTA</v>
      </c>
      <c r="M86" s="284" t="s">
        <v>1342</v>
      </c>
      <c r="N86" s="308" t="s">
        <v>17</v>
      </c>
      <c r="O86" s="36">
        <v>100</v>
      </c>
      <c r="P86" s="36"/>
      <c r="Q86" s="36"/>
      <c r="R86" s="36"/>
      <c r="S86" s="33"/>
      <c r="T86" s="35"/>
      <c r="U86" s="36"/>
      <c r="V86" s="36"/>
      <c r="W86" s="36"/>
      <c r="X86" s="36"/>
      <c r="Y86" s="33"/>
      <c r="Z86" s="35"/>
      <c r="AA86" s="36"/>
      <c r="AB86" s="36"/>
      <c r="AC86" s="36"/>
      <c r="AD86" s="36"/>
      <c r="AE86" s="68">
        <f t="shared" si="9"/>
        <v>100</v>
      </c>
      <c r="AF86" s="37" t="s">
        <v>10</v>
      </c>
      <c r="AG86" s="37"/>
      <c r="AH86" s="37"/>
      <c r="AI86" s="38" t="s">
        <v>12</v>
      </c>
      <c r="AJ86" s="49">
        <f t="shared" si="8"/>
        <v>1</v>
      </c>
      <c r="AK86" s="49">
        <f t="shared" si="12"/>
        <v>4</v>
      </c>
      <c r="AL86" s="49">
        <f t="shared" si="13"/>
        <v>4</v>
      </c>
      <c r="AM86" s="49"/>
      <c r="AN86" s="67" t="str">
        <f t="shared" si="14"/>
        <v>ZONA RIESGO BAJA</v>
      </c>
      <c r="AO86" s="39"/>
      <c r="AP86" s="40"/>
      <c r="AQ86" s="41"/>
      <c r="AR86" s="284" t="s">
        <v>642</v>
      </c>
      <c r="AS86" s="33"/>
      <c r="AT86" s="35"/>
      <c r="AU86" s="35"/>
      <c r="AV86" s="35"/>
      <c r="AW86" s="291" t="s">
        <v>1498</v>
      </c>
      <c r="AX86" s="35"/>
      <c r="AY86" s="42"/>
      <c r="AZ86" s="35"/>
    </row>
    <row r="87" spans="1:52" ht="120" customHeight="1" x14ac:dyDescent="0.25">
      <c r="A87" s="258" t="s">
        <v>96</v>
      </c>
      <c r="B87" s="259" t="s">
        <v>328</v>
      </c>
      <c r="C87" s="93"/>
      <c r="D87" s="261"/>
      <c r="E87" s="259" t="s">
        <v>1296</v>
      </c>
      <c r="F87" s="95" t="s">
        <v>1297</v>
      </c>
      <c r="G87" s="260" t="s">
        <v>0</v>
      </c>
      <c r="H87" s="261" t="s">
        <v>42</v>
      </c>
      <c r="I87" s="281">
        <v>1</v>
      </c>
      <c r="J87" s="281">
        <v>2</v>
      </c>
      <c r="K87" s="49">
        <f t="shared" si="10"/>
        <v>2</v>
      </c>
      <c r="L87" s="67" t="str">
        <f t="shared" si="15"/>
        <v>ZONA RIESGO BAJA</v>
      </c>
      <c r="M87" s="284" t="s">
        <v>1343</v>
      </c>
      <c r="N87" s="281" t="s">
        <v>16</v>
      </c>
      <c r="O87" s="36">
        <v>80</v>
      </c>
      <c r="P87" s="36" t="s">
        <v>494</v>
      </c>
      <c r="Q87" s="36" t="s">
        <v>433</v>
      </c>
      <c r="R87" s="36" t="s">
        <v>494</v>
      </c>
      <c r="S87" s="33"/>
      <c r="T87" s="35"/>
      <c r="U87" s="36"/>
      <c r="V87" s="36"/>
      <c r="W87" s="36"/>
      <c r="X87" s="36"/>
      <c r="Y87" s="33"/>
      <c r="Z87" s="35"/>
      <c r="AA87" s="36"/>
      <c r="AB87" s="36"/>
      <c r="AC87" s="36"/>
      <c r="AD87" s="36"/>
      <c r="AE87" s="68">
        <f t="shared" si="9"/>
        <v>80</v>
      </c>
      <c r="AF87" s="37" t="s">
        <v>11</v>
      </c>
      <c r="AG87" s="37"/>
      <c r="AH87" s="37"/>
      <c r="AI87" s="38" t="s">
        <v>13</v>
      </c>
      <c r="AJ87" s="49">
        <f t="shared" si="8"/>
        <v>1</v>
      </c>
      <c r="AK87" s="49">
        <f t="shared" si="12"/>
        <v>1</v>
      </c>
      <c r="AL87" s="49">
        <f t="shared" si="13"/>
        <v>1</v>
      </c>
      <c r="AM87" s="49"/>
      <c r="AN87" s="67" t="str">
        <f t="shared" si="14"/>
        <v>ZONA RIESGO BAJA</v>
      </c>
      <c r="AO87" s="39"/>
      <c r="AP87" s="40"/>
      <c r="AQ87" s="41"/>
      <c r="AR87" s="284" t="s">
        <v>642</v>
      </c>
      <c r="AS87" s="33"/>
      <c r="AT87" s="35"/>
      <c r="AU87" s="35"/>
      <c r="AV87" s="35"/>
      <c r="AW87" s="291" t="s">
        <v>1498</v>
      </c>
      <c r="AX87" s="35"/>
      <c r="AY87" s="42"/>
      <c r="AZ87" s="35"/>
    </row>
    <row r="88" spans="1:52" x14ac:dyDescent="0.25">
      <c r="A88" s="258"/>
      <c r="B88" s="259"/>
      <c r="C88" s="94"/>
      <c r="D88" s="93"/>
      <c r="E88" s="259"/>
      <c r="F88" s="95"/>
      <c r="G88" s="260"/>
      <c r="H88" s="261"/>
      <c r="I88" s="281">
        <v>3</v>
      </c>
      <c r="J88" s="35"/>
      <c r="K88" s="49">
        <f t="shared" si="10"/>
        <v>0</v>
      </c>
      <c r="L88" s="67" t="str">
        <f t="shared" si="15"/>
        <v/>
      </c>
      <c r="M88" s="33"/>
      <c r="N88" s="35"/>
      <c r="O88" s="36">
        <v>100</v>
      </c>
      <c r="P88" s="36"/>
      <c r="Q88" s="36"/>
      <c r="R88" s="36"/>
      <c r="S88" s="33"/>
      <c r="T88" s="35"/>
      <c r="U88" s="36"/>
      <c r="V88" s="36"/>
      <c r="W88" s="36"/>
      <c r="X88" s="36"/>
      <c r="Y88" s="33"/>
      <c r="Z88" s="35"/>
      <c r="AA88" s="36"/>
      <c r="AB88" s="36"/>
      <c r="AC88" s="36"/>
      <c r="AD88" s="36"/>
      <c r="AE88" s="68">
        <f t="shared" si="9"/>
        <v>100</v>
      </c>
      <c r="AF88" s="37"/>
      <c r="AG88" s="37"/>
      <c r="AH88" s="37"/>
      <c r="AI88" s="38"/>
      <c r="AJ88" s="49" t="str">
        <f t="shared" si="8"/>
        <v/>
      </c>
      <c r="AK88" s="49" t="str">
        <f t="shared" si="12"/>
        <v/>
      </c>
      <c r="AL88" s="49" t="e">
        <f t="shared" si="13"/>
        <v>#VALUE!</v>
      </c>
      <c r="AM88" s="49"/>
      <c r="AN88" s="67" t="str">
        <f t="shared" si="14"/>
        <v/>
      </c>
      <c r="AO88" s="39"/>
      <c r="AP88" s="40"/>
      <c r="AQ88" s="41"/>
      <c r="AR88" s="33"/>
      <c r="AS88" s="33"/>
      <c r="AT88" s="35"/>
      <c r="AU88" s="35"/>
      <c r="AV88" s="35"/>
      <c r="AW88" s="35"/>
      <c r="AX88" s="35"/>
      <c r="AY88" s="42"/>
      <c r="AZ88" s="35"/>
    </row>
    <row r="89" spans="1:52" x14ac:dyDescent="0.25">
      <c r="A89" s="292"/>
      <c r="B89" s="280"/>
      <c r="C89" s="93"/>
      <c r="D89" s="93"/>
      <c r="E89" s="280"/>
      <c r="F89" s="95"/>
      <c r="G89" s="281"/>
      <c r="H89" s="284"/>
      <c r="I89" s="281">
        <v>1</v>
      </c>
      <c r="J89" s="35"/>
      <c r="K89" s="49">
        <f t="shared" si="10"/>
        <v>0</v>
      </c>
      <c r="L89" s="67" t="str">
        <f t="shared" si="15"/>
        <v/>
      </c>
      <c r="M89" s="33"/>
      <c r="N89" s="35"/>
      <c r="O89" s="36">
        <v>100</v>
      </c>
      <c r="P89" s="36"/>
      <c r="Q89" s="36"/>
      <c r="R89" s="36"/>
      <c r="S89" s="33"/>
      <c r="T89" s="35"/>
      <c r="U89" s="36"/>
      <c r="V89" s="36"/>
      <c r="W89" s="36"/>
      <c r="X89" s="36"/>
      <c r="Y89" s="33"/>
      <c r="Z89" s="35"/>
      <c r="AA89" s="36"/>
      <c r="AB89" s="36"/>
      <c r="AC89" s="36"/>
      <c r="AD89" s="36"/>
      <c r="AE89" s="68">
        <f t="shared" si="9"/>
        <v>100</v>
      </c>
      <c r="AF89" s="37"/>
      <c r="AG89" s="37"/>
      <c r="AH89" s="37"/>
      <c r="AI89" s="38"/>
      <c r="AJ89" s="49" t="str">
        <f t="shared" si="8"/>
        <v/>
      </c>
      <c r="AK89" s="49" t="str">
        <f t="shared" si="12"/>
        <v/>
      </c>
      <c r="AL89" s="49" t="e">
        <f t="shared" si="13"/>
        <v>#VALUE!</v>
      </c>
      <c r="AM89" s="49"/>
      <c r="AN89" s="67" t="str">
        <f t="shared" si="14"/>
        <v/>
      </c>
      <c r="AO89" s="39"/>
      <c r="AP89" s="40"/>
      <c r="AQ89" s="41"/>
      <c r="AR89" s="33"/>
      <c r="AS89" s="33"/>
      <c r="AT89" s="35"/>
      <c r="AU89" s="35"/>
      <c r="AV89" s="35"/>
      <c r="AW89" s="35"/>
      <c r="AX89" s="35"/>
      <c r="AY89" s="42"/>
      <c r="AZ89" s="35"/>
    </row>
    <row r="90" spans="1:52" x14ac:dyDescent="0.25">
      <c r="A90" s="66"/>
      <c r="B90" s="33"/>
      <c r="C90" s="85"/>
      <c r="D90" s="85"/>
      <c r="E90" s="34"/>
      <c r="F90" s="35"/>
      <c r="G90" s="35"/>
      <c r="H90" s="33"/>
      <c r="I90" s="35"/>
      <c r="J90" s="35"/>
      <c r="K90" s="49">
        <f t="shared" si="10"/>
        <v>0</v>
      </c>
      <c r="L90" s="67" t="str">
        <f t="shared" si="15"/>
        <v/>
      </c>
      <c r="M90" s="33"/>
      <c r="N90" s="35"/>
      <c r="O90" s="36">
        <v>100</v>
      </c>
      <c r="P90" s="36"/>
      <c r="Q90" s="36"/>
      <c r="R90" s="36"/>
      <c r="S90" s="33"/>
      <c r="T90" s="35"/>
      <c r="U90" s="36"/>
      <c r="V90" s="36"/>
      <c r="W90" s="36"/>
      <c r="X90" s="36"/>
      <c r="Y90" s="33"/>
      <c r="Z90" s="35"/>
      <c r="AA90" s="36"/>
      <c r="AB90" s="36"/>
      <c r="AC90" s="36"/>
      <c r="AD90" s="36"/>
      <c r="AE90" s="68">
        <f t="shared" si="9"/>
        <v>100</v>
      </c>
      <c r="AF90" s="37"/>
      <c r="AG90" s="37"/>
      <c r="AH90" s="37"/>
      <c r="AI90" s="38"/>
      <c r="AJ90" s="49" t="str">
        <f t="shared" si="8"/>
        <v/>
      </c>
      <c r="AK90" s="49" t="str">
        <f t="shared" si="12"/>
        <v/>
      </c>
      <c r="AL90" s="49" t="e">
        <f t="shared" si="13"/>
        <v>#VALUE!</v>
      </c>
      <c r="AM90" s="49"/>
      <c r="AN90" s="67" t="str">
        <f t="shared" si="14"/>
        <v/>
      </c>
      <c r="AO90" s="39"/>
      <c r="AP90" s="40"/>
      <c r="AQ90" s="41"/>
      <c r="AR90" s="33"/>
      <c r="AS90" s="33"/>
      <c r="AT90" s="35"/>
      <c r="AU90" s="35"/>
      <c r="AV90" s="35"/>
      <c r="AW90" s="35"/>
      <c r="AX90" s="35"/>
      <c r="AY90" s="42"/>
      <c r="AZ90" s="35"/>
    </row>
    <row r="91" spans="1:52" x14ac:dyDescent="0.25">
      <c r="A91" s="66"/>
      <c r="B91" s="33"/>
      <c r="C91" s="85"/>
      <c r="D91" s="85"/>
      <c r="E91" s="34"/>
      <c r="F91" s="35"/>
      <c r="G91" s="35"/>
      <c r="H91" s="33"/>
      <c r="I91" s="35"/>
      <c r="J91" s="35"/>
      <c r="K91" s="49">
        <f t="shared" si="10"/>
        <v>0</v>
      </c>
      <c r="L91" s="67" t="str">
        <f t="shared" si="15"/>
        <v/>
      </c>
      <c r="M91" s="33"/>
      <c r="N91" s="35"/>
      <c r="O91" s="36">
        <v>100</v>
      </c>
      <c r="P91" s="36"/>
      <c r="Q91" s="36"/>
      <c r="R91" s="36"/>
      <c r="S91" s="33"/>
      <c r="T91" s="35"/>
      <c r="U91" s="36"/>
      <c r="V91" s="36"/>
      <c r="W91" s="36"/>
      <c r="X91" s="36"/>
      <c r="Y91" s="33"/>
      <c r="Z91" s="35"/>
      <c r="AA91" s="36"/>
      <c r="AB91" s="36"/>
      <c r="AC91" s="36"/>
      <c r="AD91" s="36"/>
      <c r="AE91" s="68">
        <f t="shared" si="9"/>
        <v>100</v>
      </c>
      <c r="AF91" s="37"/>
      <c r="AG91" s="37"/>
      <c r="AH91" s="37"/>
      <c r="AI91" s="38"/>
      <c r="AJ91" s="49" t="str">
        <f t="shared" si="8"/>
        <v/>
      </c>
      <c r="AK91" s="49" t="str">
        <f t="shared" si="12"/>
        <v/>
      </c>
      <c r="AL91" s="49" t="e">
        <f t="shared" si="13"/>
        <v>#VALUE!</v>
      </c>
      <c r="AM91" s="49"/>
      <c r="AN91" s="67" t="str">
        <f t="shared" si="14"/>
        <v/>
      </c>
      <c r="AO91" s="39"/>
      <c r="AP91" s="40"/>
      <c r="AQ91" s="41"/>
      <c r="AR91" s="33"/>
      <c r="AS91" s="33"/>
      <c r="AT91" s="35"/>
      <c r="AU91" s="35"/>
      <c r="AV91" s="35"/>
      <c r="AW91" s="35"/>
      <c r="AX91" s="35"/>
      <c r="AY91" s="42"/>
      <c r="AZ91" s="35"/>
    </row>
    <row r="92" spans="1:52" x14ac:dyDescent="0.25">
      <c r="A92" s="66"/>
      <c r="B92" s="33"/>
      <c r="C92" s="85"/>
      <c r="D92" s="85"/>
      <c r="E92" s="34"/>
      <c r="F92" s="35"/>
      <c r="G92" s="35"/>
      <c r="H92" s="33"/>
      <c r="I92" s="35"/>
      <c r="J92" s="35"/>
      <c r="K92" s="49">
        <f t="shared" si="10"/>
        <v>0</v>
      </c>
      <c r="L92" s="67" t="str">
        <f t="shared" si="15"/>
        <v/>
      </c>
      <c r="M92" s="33"/>
      <c r="N92" s="35"/>
      <c r="O92" s="36">
        <v>100</v>
      </c>
      <c r="P92" s="36"/>
      <c r="Q92" s="36"/>
      <c r="R92" s="36"/>
      <c r="S92" s="33"/>
      <c r="T92" s="35"/>
      <c r="U92" s="36"/>
      <c r="V92" s="36"/>
      <c r="W92" s="36"/>
      <c r="X92" s="36"/>
      <c r="Y92" s="33"/>
      <c r="Z92" s="35"/>
      <c r="AA92" s="36"/>
      <c r="AB92" s="36"/>
      <c r="AC92" s="36"/>
      <c r="AD92" s="36"/>
      <c r="AE92" s="68">
        <f t="shared" si="9"/>
        <v>100</v>
      </c>
      <c r="AF92" s="37"/>
      <c r="AG92" s="37"/>
      <c r="AH92" s="37"/>
      <c r="AI92" s="38"/>
      <c r="AJ92" s="49" t="str">
        <f t="shared" si="8"/>
        <v/>
      </c>
      <c r="AK92" s="49" t="str">
        <f t="shared" si="12"/>
        <v/>
      </c>
      <c r="AL92" s="49" t="e">
        <f t="shared" si="13"/>
        <v>#VALUE!</v>
      </c>
      <c r="AM92" s="49"/>
      <c r="AN92" s="67" t="str">
        <f t="shared" si="14"/>
        <v/>
      </c>
      <c r="AO92" s="39"/>
      <c r="AP92" s="40"/>
      <c r="AQ92" s="41"/>
      <c r="AR92" s="33"/>
      <c r="AS92" s="33"/>
      <c r="AT92" s="35"/>
      <c r="AU92" s="35"/>
      <c r="AV92" s="35"/>
      <c r="AW92" s="35"/>
      <c r="AX92" s="35"/>
      <c r="AY92" s="42"/>
      <c r="AZ92" s="35"/>
    </row>
    <row r="93" spans="1:52" x14ac:dyDescent="0.25">
      <c r="A93" s="66"/>
      <c r="B93" s="33"/>
      <c r="C93" s="85"/>
      <c r="D93" s="85"/>
      <c r="E93" s="34"/>
      <c r="F93" s="35"/>
      <c r="G93" s="35"/>
      <c r="H93" s="33"/>
      <c r="I93" s="35"/>
      <c r="J93" s="35"/>
      <c r="K93" s="49">
        <f t="shared" si="10"/>
        <v>0</v>
      </c>
      <c r="L93" s="67" t="str">
        <f t="shared" si="15"/>
        <v/>
      </c>
      <c r="M93" s="33"/>
      <c r="N93" s="35"/>
      <c r="O93" s="36">
        <v>100</v>
      </c>
      <c r="P93" s="36"/>
      <c r="Q93" s="36"/>
      <c r="R93" s="36"/>
      <c r="S93" s="33"/>
      <c r="T93" s="35"/>
      <c r="U93" s="36"/>
      <c r="V93" s="36"/>
      <c r="W93" s="36"/>
      <c r="X93" s="36"/>
      <c r="Y93" s="33"/>
      <c r="Z93" s="35"/>
      <c r="AA93" s="36"/>
      <c r="AB93" s="36"/>
      <c r="AC93" s="36"/>
      <c r="AD93" s="36"/>
      <c r="AE93" s="68">
        <f t="shared" si="9"/>
        <v>100</v>
      </c>
      <c r="AF93" s="37"/>
      <c r="AG93" s="37"/>
      <c r="AH93" s="37"/>
      <c r="AI93" s="38"/>
      <c r="AJ93" s="49" t="str">
        <f t="shared" si="8"/>
        <v/>
      </c>
      <c r="AK93" s="49" t="str">
        <f t="shared" si="12"/>
        <v/>
      </c>
      <c r="AL93" s="49" t="e">
        <f t="shared" si="13"/>
        <v>#VALUE!</v>
      </c>
      <c r="AM93" s="49"/>
      <c r="AN93" s="67" t="str">
        <f t="shared" si="14"/>
        <v/>
      </c>
      <c r="AO93" s="39"/>
      <c r="AP93" s="40"/>
      <c r="AQ93" s="41"/>
      <c r="AR93" s="33"/>
      <c r="AS93" s="33"/>
      <c r="AT93" s="35"/>
      <c r="AU93" s="35"/>
      <c r="AV93" s="35"/>
      <c r="AW93" s="35"/>
      <c r="AX93" s="35"/>
      <c r="AY93" s="42"/>
      <c r="AZ93" s="35"/>
    </row>
    <row r="94" spans="1:52" x14ac:dyDescent="0.25">
      <c r="A94" s="66"/>
      <c r="B94" s="33"/>
      <c r="C94" s="85"/>
      <c r="D94" s="85"/>
      <c r="E94" s="34"/>
      <c r="F94" s="35"/>
      <c r="G94" s="35"/>
      <c r="H94" s="33"/>
      <c r="I94" s="35"/>
      <c r="J94" s="35"/>
      <c r="K94" s="49">
        <f t="shared" si="10"/>
        <v>0</v>
      </c>
      <c r="L94" s="67" t="str">
        <f t="shared" si="15"/>
        <v/>
      </c>
      <c r="M94" s="33"/>
      <c r="N94" s="35"/>
      <c r="O94" s="36">
        <v>100</v>
      </c>
      <c r="P94" s="36"/>
      <c r="Q94" s="36"/>
      <c r="R94" s="36"/>
      <c r="S94" s="33"/>
      <c r="T94" s="35"/>
      <c r="U94" s="36"/>
      <c r="V94" s="36"/>
      <c r="W94" s="36"/>
      <c r="X94" s="36"/>
      <c r="Y94" s="33"/>
      <c r="Z94" s="35"/>
      <c r="AA94" s="36"/>
      <c r="AB94" s="36"/>
      <c r="AC94" s="36"/>
      <c r="AD94" s="36"/>
      <c r="AE94" s="68">
        <f t="shared" si="9"/>
        <v>100</v>
      </c>
      <c r="AF94" s="37"/>
      <c r="AG94" s="37"/>
      <c r="AH94" s="37"/>
      <c r="AI94" s="38"/>
      <c r="AJ94" s="49" t="str">
        <f t="shared" si="8"/>
        <v/>
      </c>
      <c r="AK94" s="49" t="str">
        <f t="shared" si="12"/>
        <v/>
      </c>
      <c r="AL94" s="49" t="e">
        <f t="shared" si="13"/>
        <v>#VALUE!</v>
      </c>
      <c r="AM94" s="49"/>
      <c r="AN94" s="67" t="str">
        <f t="shared" si="14"/>
        <v/>
      </c>
      <c r="AO94" s="39"/>
      <c r="AP94" s="40"/>
      <c r="AQ94" s="41"/>
      <c r="AR94" s="33"/>
      <c r="AS94" s="33"/>
      <c r="AT94" s="35"/>
      <c r="AU94" s="35"/>
      <c r="AV94" s="35"/>
      <c r="AW94" s="35"/>
      <c r="AX94" s="35"/>
      <c r="AY94" s="42"/>
      <c r="AZ94" s="35"/>
    </row>
    <row r="95" spans="1:52" x14ac:dyDescent="0.25">
      <c r="A95" s="66"/>
      <c r="B95" s="33"/>
      <c r="C95" s="85"/>
      <c r="D95" s="85"/>
      <c r="E95" s="34"/>
      <c r="F95" s="35"/>
      <c r="G95" s="35"/>
      <c r="H95" s="33"/>
      <c r="I95" s="35"/>
      <c r="J95" s="35"/>
      <c r="K95" s="49">
        <f t="shared" si="10"/>
        <v>0</v>
      </c>
      <c r="L95" s="67" t="str">
        <f t="shared" si="15"/>
        <v/>
      </c>
      <c r="M95" s="33"/>
      <c r="N95" s="35"/>
      <c r="O95" s="36">
        <v>100</v>
      </c>
      <c r="P95" s="36"/>
      <c r="Q95" s="36"/>
      <c r="R95" s="36"/>
      <c r="S95" s="33"/>
      <c r="T95" s="35"/>
      <c r="U95" s="36"/>
      <c r="V95" s="36"/>
      <c r="W95" s="36"/>
      <c r="X95" s="36"/>
      <c r="Y95" s="33"/>
      <c r="Z95" s="35"/>
      <c r="AA95" s="36"/>
      <c r="AB95" s="36"/>
      <c r="AC95" s="36"/>
      <c r="AD95" s="36"/>
      <c r="AE95" s="68">
        <f t="shared" si="9"/>
        <v>100</v>
      </c>
      <c r="AF95" s="37"/>
      <c r="AG95" s="37"/>
      <c r="AH95" s="37"/>
      <c r="AI95" s="38"/>
      <c r="AJ95" s="49" t="str">
        <f t="shared" si="8"/>
        <v/>
      </c>
      <c r="AK95" s="49" t="str">
        <f t="shared" si="12"/>
        <v/>
      </c>
      <c r="AL95" s="49" t="e">
        <f t="shared" si="13"/>
        <v>#VALUE!</v>
      </c>
      <c r="AM95" s="49"/>
      <c r="AN95" s="67" t="str">
        <f t="shared" si="14"/>
        <v/>
      </c>
      <c r="AO95" s="39"/>
      <c r="AP95" s="40"/>
      <c r="AQ95" s="41"/>
      <c r="AR95" s="33"/>
      <c r="AS95" s="33"/>
      <c r="AT95" s="35"/>
      <c r="AU95" s="35"/>
      <c r="AV95" s="35"/>
      <c r="AW95" s="35"/>
      <c r="AX95" s="35"/>
      <c r="AY95" s="42"/>
      <c r="AZ95" s="35"/>
    </row>
    <row r="96" spans="1:52" x14ac:dyDescent="0.25">
      <c r="A96" s="66"/>
      <c r="B96" s="33"/>
      <c r="C96" s="85"/>
      <c r="D96" s="85"/>
      <c r="E96" s="34"/>
      <c r="F96" s="35"/>
      <c r="G96" s="35"/>
      <c r="H96" s="33"/>
      <c r="I96" s="35"/>
      <c r="J96" s="35"/>
      <c r="K96" s="49">
        <f t="shared" si="10"/>
        <v>0</v>
      </c>
      <c r="L96" s="67" t="str">
        <f t="shared" si="15"/>
        <v/>
      </c>
      <c r="M96" s="33"/>
      <c r="N96" s="35"/>
      <c r="O96" s="36">
        <v>100</v>
      </c>
      <c r="P96" s="36"/>
      <c r="Q96" s="36"/>
      <c r="R96" s="36"/>
      <c r="S96" s="33"/>
      <c r="T96" s="35"/>
      <c r="U96" s="36"/>
      <c r="V96" s="36"/>
      <c r="W96" s="36"/>
      <c r="X96" s="36"/>
      <c r="Y96" s="33"/>
      <c r="Z96" s="35"/>
      <c r="AA96" s="36"/>
      <c r="AB96" s="36"/>
      <c r="AC96" s="36"/>
      <c r="AD96" s="36"/>
      <c r="AE96" s="68">
        <f t="shared" si="9"/>
        <v>100</v>
      </c>
      <c r="AF96" s="37"/>
      <c r="AG96" s="37"/>
      <c r="AH96" s="37"/>
      <c r="AI96" s="38"/>
      <c r="AJ96" s="49" t="str">
        <f t="shared" si="8"/>
        <v/>
      </c>
      <c r="AK96" s="49" t="str">
        <f t="shared" si="12"/>
        <v/>
      </c>
      <c r="AL96" s="49" t="e">
        <f t="shared" si="13"/>
        <v>#VALUE!</v>
      </c>
      <c r="AM96" s="49"/>
      <c r="AN96" s="67" t="str">
        <f t="shared" si="14"/>
        <v/>
      </c>
      <c r="AO96" s="39"/>
      <c r="AP96" s="40"/>
      <c r="AQ96" s="41"/>
      <c r="AR96" s="33"/>
      <c r="AS96" s="33"/>
      <c r="AT96" s="35"/>
      <c r="AU96" s="35"/>
      <c r="AV96" s="35"/>
      <c r="AW96" s="35"/>
      <c r="AX96" s="35"/>
      <c r="AY96" s="42"/>
      <c r="AZ96" s="35"/>
    </row>
    <row r="97" spans="1:52" x14ac:dyDescent="0.25">
      <c r="A97" s="66"/>
      <c r="B97" s="33"/>
      <c r="C97" s="85"/>
      <c r="D97" s="85"/>
      <c r="E97" s="34"/>
      <c r="F97" s="35"/>
      <c r="G97" s="35"/>
      <c r="H97" s="33"/>
      <c r="I97" s="35"/>
      <c r="J97" s="35"/>
      <c r="K97" s="49">
        <f t="shared" si="10"/>
        <v>0</v>
      </c>
      <c r="L97" s="67" t="str">
        <f t="shared" si="15"/>
        <v/>
      </c>
      <c r="M97" s="33"/>
      <c r="N97" s="35"/>
      <c r="O97" s="36">
        <v>100</v>
      </c>
      <c r="P97" s="36"/>
      <c r="Q97" s="36"/>
      <c r="R97" s="36"/>
      <c r="S97" s="33"/>
      <c r="T97" s="35"/>
      <c r="U97" s="36"/>
      <c r="V97" s="36"/>
      <c r="W97" s="36"/>
      <c r="X97" s="36"/>
      <c r="Y97" s="33"/>
      <c r="Z97" s="35"/>
      <c r="AA97" s="36"/>
      <c r="AB97" s="36"/>
      <c r="AC97" s="36"/>
      <c r="AD97" s="36"/>
      <c r="AE97" s="68">
        <f t="shared" si="9"/>
        <v>100</v>
      </c>
      <c r="AF97" s="37"/>
      <c r="AG97" s="37"/>
      <c r="AH97" s="37"/>
      <c r="AI97" s="38"/>
      <c r="AJ97" s="49" t="str">
        <f t="shared" si="8"/>
        <v/>
      </c>
      <c r="AK97" s="49" t="str">
        <f t="shared" si="12"/>
        <v/>
      </c>
      <c r="AL97" s="49" t="e">
        <f t="shared" si="13"/>
        <v>#VALUE!</v>
      </c>
      <c r="AM97" s="49"/>
      <c r="AN97" s="67" t="str">
        <f t="shared" si="14"/>
        <v/>
      </c>
      <c r="AO97" s="39"/>
      <c r="AP97" s="40"/>
      <c r="AQ97" s="41"/>
      <c r="AR97" s="33"/>
      <c r="AS97" s="33"/>
      <c r="AT97" s="35"/>
      <c r="AU97" s="35"/>
      <c r="AV97" s="35"/>
      <c r="AW97" s="35"/>
      <c r="AX97" s="35"/>
      <c r="AY97" s="42"/>
      <c r="AZ97" s="35"/>
    </row>
    <row r="98" spans="1:52" x14ac:dyDescent="0.25">
      <c r="A98" s="66"/>
      <c r="B98" s="33"/>
      <c r="C98" s="85"/>
      <c r="D98" s="85"/>
      <c r="E98" s="34"/>
      <c r="F98" s="35"/>
      <c r="G98" s="35"/>
      <c r="H98" s="33"/>
      <c r="I98" s="35"/>
      <c r="J98" s="35"/>
      <c r="K98" s="49">
        <f t="shared" si="10"/>
        <v>0</v>
      </c>
      <c r="L98" s="67" t="str">
        <f t="shared" si="15"/>
        <v/>
      </c>
      <c r="M98" s="33"/>
      <c r="N98" s="35"/>
      <c r="O98" s="36">
        <v>100</v>
      </c>
      <c r="P98" s="36"/>
      <c r="Q98" s="36"/>
      <c r="R98" s="36"/>
      <c r="S98" s="33"/>
      <c r="T98" s="35"/>
      <c r="U98" s="36"/>
      <c r="V98" s="36"/>
      <c r="W98" s="36"/>
      <c r="X98" s="36"/>
      <c r="Y98" s="33"/>
      <c r="Z98" s="35"/>
      <c r="AA98" s="36"/>
      <c r="AB98" s="36"/>
      <c r="AC98" s="36"/>
      <c r="AD98" s="36"/>
      <c r="AE98" s="68">
        <f t="shared" si="9"/>
        <v>100</v>
      </c>
      <c r="AF98" s="37"/>
      <c r="AG98" s="37"/>
      <c r="AH98" s="37"/>
      <c r="AI98" s="38"/>
      <c r="AJ98" s="49" t="str">
        <f t="shared" si="8"/>
        <v/>
      </c>
      <c r="AK98" s="49" t="str">
        <f t="shared" si="12"/>
        <v/>
      </c>
      <c r="AL98" s="49" t="e">
        <f t="shared" si="13"/>
        <v>#VALUE!</v>
      </c>
      <c r="AM98" s="49"/>
      <c r="AN98" s="67" t="str">
        <f t="shared" si="14"/>
        <v/>
      </c>
      <c r="AO98" s="39"/>
      <c r="AP98" s="40"/>
      <c r="AQ98" s="41"/>
      <c r="AR98" s="33"/>
      <c r="AS98" s="33"/>
      <c r="AT98" s="35"/>
      <c r="AU98" s="35"/>
      <c r="AV98" s="35"/>
      <c r="AW98" s="35"/>
      <c r="AX98" s="35"/>
      <c r="AY98" s="42"/>
      <c r="AZ98" s="35"/>
    </row>
    <row r="99" spans="1:52" x14ac:dyDescent="0.25">
      <c r="A99" s="66"/>
      <c r="B99" s="33"/>
      <c r="C99" s="85"/>
      <c r="D99" s="85"/>
      <c r="E99" s="34"/>
      <c r="F99" s="35"/>
      <c r="G99" s="35"/>
      <c r="H99" s="33"/>
      <c r="I99" s="35"/>
      <c r="J99" s="35"/>
      <c r="K99" s="49">
        <f t="shared" si="10"/>
        <v>0</v>
      </c>
      <c r="L99" s="67" t="str">
        <f t="shared" si="15"/>
        <v/>
      </c>
      <c r="M99" s="33"/>
      <c r="N99" s="35"/>
      <c r="O99" s="36">
        <v>100</v>
      </c>
      <c r="P99" s="36"/>
      <c r="Q99" s="36"/>
      <c r="R99" s="36"/>
      <c r="S99" s="33"/>
      <c r="T99" s="35"/>
      <c r="U99" s="36"/>
      <c r="V99" s="36"/>
      <c r="W99" s="36"/>
      <c r="X99" s="36"/>
      <c r="Y99" s="33"/>
      <c r="Z99" s="35"/>
      <c r="AA99" s="36"/>
      <c r="AB99" s="36"/>
      <c r="AC99" s="36"/>
      <c r="AD99" s="36"/>
      <c r="AE99" s="68">
        <f t="shared" si="9"/>
        <v>100</v>
      </c>
      <c r="AF99" s="37"/>
      <c r="AG99" s="37"/>
      <c r="AH99" s="37"/>
      <c r="AI99" s="38"/>
      <c r="AJ99" s="49" t="str">
        <f t="shared" si="8"/>
        <v/>
      </c>
      <c r="AK99" s="49" t="str">
        <f t="shared" si="12"/>
        <v/>
      </c>
      <c r="AL99" s="49" t="e">
        <f t="shared" si="13"/>
        <v>#VALUE!</v>
      </c>
      <c r="AM99" s="49"/>
      <c r="AN99" s="67" t="str">
        <f t="shared" si="14"/>
        <v/>
      </c>
      <c r="AO99" s="39"/>
      <c r="AP99" s="40"/>
      <c r="AQ99" s="41"/>
      <c r="AR99" s="33"/>
      <c r="AS99" s="33"/>
      <c r="AT99" s="35"/>
      <c r="AU99" s="35"/>
      <c r="AV99" s="35"/>
      <c r="AW99" s="35"/>
      <c r="AX99" s="35"/>
      <c r="AY99" s="42"/>
      <c r="AZ99" s="35"/>
    </row>
    <row r="100" spans="1:52" x14ac:dyDescent="0.25">
      <c r="A100" s="66"/>
      <c r="B100" s="33"/>
      <c r="C100" s="85"/>
      <c r="D100" s="85"/>
      <c r="E100" s="34"/>
      <c r="F100" s="35"/>
      <c r="G100" s="35"/>
      <c r="H100" s="33"/>
      <c r="I100" s="35"/>
      <c r="J100" s="35"/>
      <c r="K100" s="49">
        <f t="shared" si="10"/>
        <v>0</v>
      </c>
      <c r="L100" s="67" t="str">
        <f t="shared" si="15"/>
        <v/>
      </c>
      <c r="M100" s="33"/>
      <c r="N100" s="35"/>
      <c r="O100" s="36">
        <v>100</v>
      </c>
      <c r="P100" s="36"/>
      <c r="Q100" s="36"/>
      <c r="R100" s="36"/>
      <c r="S100" s="33"/>
      <c r="T100" s="35"/>
      <c r="U100" s="36"/>
      <c r="V100" s="36"/>
      <c r="W100" s="36"/>
      <c r="X100" s="36"/>
      <c r="Y100" s="33"/>
      <c r="Z100" s="35"/>
      <c r="AA100" s="36"/>
      <c r="AB100" s="36"/>
      <c r="AC100" s="36"/>
      <c r="AD100" s="36"/>
      <c r="AE100" s="68">
        <f t="shared" si="9"/>
        <v>100</v>
      </c>
      <c r="AF100" s="37"/>
      <c r="AG100" s="37"/>
      <c r="AH100" s="37"/>
      <c r="AI100" s="38"/>
      <c r="AJ100" s="49" t="str">
        <f t="shared" si="8"/>
        <v/>
      </c>
      <c r="AK100" s="49" t="str">
        <f t="shared" si="12"/>
        <v/>
      </c>
      <c r="AL100" s="49" t="e">
        <f t="shared" si="13"/>
        <v>#VALUE!</v>
      </c>
      <c r="AM100" s="49"/>
      <c r="AN100" s="67" t="str">
        <f t="shared" si="14"/>
        <v/>
      </c>
      <c r="AO100" s="39"/>
      <c r="AP100" s="40"/>
      <c r="AQ100" s="41"/>
      <c r="AR100" s="33"/>
      <c r="AS100" s="33"/>
      <c r="AT100" s="35"/>
      <c r="AU100" s="35"/>
      <c r="AV100" s="35"/>
      <c r="AW100" s="35"/>
      <c r="AX100" s="35"/>
      <c r="AY100" s="42"/>
      <c r="AZ100" s="35"/>
    </row>
    <row r="101" spans="1:52" x14ac:dyDescent="0.25">
      <c r="A101" s="66"/>
      <c r="B101" s="33"/>
      <c r="C101" s="85"/>
      <c r="D101" s="85"/>
      <c r="E101" s="34"/>
      <c r="F101" s="35"/>
      <c r="G101" s="35"/>
      <c r="H101" s="33"/>
      <c r="I101" s="35"/>
      <c r="J101" s="35"/>
      <c r="K101" s="49">
        <f t="shared" si="10"/>
        <v>0</v>
      </c>
      <c r="L101" s="67" t="str">
        <f t="shared" si="15"/>
        <v/>
      </c>
      <c r="M101" s="33"/>
      <c r="N101" s="35"/>
      <c r="O101" s="36">
        <v>100</v>
      </c>
      <c r="P101" s="36"/>
      <c r="Q101" s="36"/>
      <c r="R101" s="36"/>
      <c r="S101" s="33"/>
      <c r="T101" s="35"/>
      <c r="U101" s="36"/>
      <c r="V101" s="36"/>
      <c r="W101" s="36"/>
      <c r="X101" s="36"/>
      <c r="Y101" s="33"/>
      <c r="Z101" s="35"/>
      <c r="AA101" s="36"/>
      <c r="AB101" s="36"/>
      <c r="AC101" s="36"/>
      <c r="AD101" s="36"/>
      <c r="AE101" s="68">
        <f t="shared" si="9"/>
        <v>100</v>
      </c>
      <c r="AF101" s="37"/>
      <c r="AG101" s="37"/>
      <c r="AH101" s="37"/>
      <c r="AI101" s="38"/>
      <c r="AJ101" s="49" t="str">
        <f t="shared" si="8"/>
        <v/>
      </c>
      <c r="AK101" s="49" t="str">
        <f t="shared" si="12"/>
        <v/>
      </c>
      <c r="AL101" s="49" t="e">
        <f t="shared" si="13"/>
        <v>#VALUE!</v>
      </c>
      <c r="AM101" s="49"/>
      <c r="AN101" s="67" t="str">
        <f t="shared" si="14"/>
        <v/>
      </c>
      <c r="AO101" s="39"/>
      <c r="AP101" s="40"/>
      <c r="AQ101" s="41"/>
      <c r="AR101" s="33"/>
      <c r="AS101" s="33"/>
      <c r="AT101" s="35"/>
      <c r="AU101" s="35"/>
      <c r="AV101" s="35"/>
      <c r="AW101" s="35"/>
      <c r="AX101" s="35"/>
      <c r="AY101" s="42"/>
      <c r="AZ101" s="35"/>
    </row>
    <row r="102" spans="1:52" x14ac:dyDescent="0.25">
      <c r="A102" s="66"/>
      <c r="B102" s="33"/>
      <c r="C102" s="85"/>
      <c r="D102" s="85"/>
      <c r="E102" s="34"/>
      <c r="F102" s="35"/>
      <c r="G102" s="35"/>
      <c r="H102" s="33"/>
      <c r="I102" s="35"/>
      <c r="J102" s="35"/>
      <c r="K102" s="49">
        <f t="shared" si="10"/>
        <v>0</v>
      </c>
      <c r="L102" s="67" t="str">
        <f t="shared" si="15"/>
        <v/>
      </c>
      <c r="M102" s="33"/>
      <c r="N102" s="35"/>
      <c r="O102" s="36">
        <v>100</v>
      </c>
      <c r="P102" s="36"/>
      <c r="Q102" s="36"/>
      <c r="R102" s="36"/>
      <c r="S102" s="33"/>
      <c r="T102" s="35"/>
      <c r="U102" s="36"/>
      <c r="V102" s="36"/>
      <c r="W102" s="36"/>
      <c r="X102" s="36"/>
      <c r="Y102" s="33"/>
      <c r="Z102" s="35"/>
      <c r="AA102" s="36"/>
      <c r="AB102" s="36"/>
      <c r="AC102" s="36"/>
      <c r="AD102" s="36"/>
      <c r="AE102" s="68">
        <f t="shared" si="9"/>
        <v>100</v>
      </c>
      <c r="AF102" s="37"/>
      <c r="AG102" s="37"/>
      <c r="AH102" s="37"/>
      <c r="AI102" s="38"/>
      <c r="AJ102" s="49" t="str">
        <f t="shared" si="8"/>
        <v/>
      </c>
      <c r="AK102" s="49" t="str">
        <f t="shared" si="12"/>
        <v/>
      </c>
      <c r="AL102" s="49" t="e">
        <f t="shared" si="13"/>
        <v>#VALUE!</v>
      </c>
      <c r="AM102" s="49"/>
      <c r="AN102" s="67" t="str">
        <f t="shared" si="14"/>
        <v/>
      </c>
      <c r="AO102" s="39"/>
      <c r="AP102" s="40"/>
      <c r="AQ102" s="41"/>
      <c r="AR102" s="33"/>
      <c r="AS102" s="33"/>
      <c r="AT102" s="35"/>
      <c r="AU102" s="35"/>
      <c r="AV102" s="35"/>
      <c r="AW102" s="35"/>
      <c r="AX102" s="35"/>
      <c r="AY102" s="42"/>
      <c r="AZ102" s="35"/>
    </row>
    <row r="103" spans="1:52" x14ac:dyDescent="0.25">
      <c r="A103" s="66"/>
      <c r="B103" s="33"/>
      <c r="C103" s="85"/>
      <c r="D103" s="85"/>
      <c r="E103" s="34"/>
      <c r="F103" s="35"/>
      <c r="G103" s="35"/>
      <c r="H103" s="33"/>
      <c r="I103" s="35"/>
      <c r="J103" s="35"/>
      <c r="K103" s="49">
        <f t="shared" si="10"/>
        <v>0</v>
      </c>
      <c r="L103" s="67" t="str">
        <f t="shared" si="15"/>
        <v/>
      </c>
      <c r="M103" s="33"/>
      <c r="N103" s="35"/>
      <c r="O103" s="36">
        <v>100</v>
      </c>
      <c r="P103" s="36"/>
      <c r="Q103" s="36"/>
      <c r="R103" s="36"/>
      <c r="S103" s="33"/>
      <c r="T103" s="35"/>
      <c r="U103" s="36"/>
      <c r="V103" s="36"/>
      <c r="W103" s="36"/>
      <c r="X103" s="36"/>
      <c r="Y103" s="33"/>
      <c r="Z103" s="35"/>
      <c r="AA103" s="36"/>
      <c r="AB103" s="36"/>
      <c r="AC103" s="36"/>
      <c r="AD103" s="36"/>
      <c r="AE103" s="68">
        <f t="shared" si="9"/>
        <v>100</v>
      </c>
      <c r="AF103" s="37"/>
      <c r="AG103" s="37"/>
      <c r="AH103" s="37"/>
      <c r="AI103" s="38"/>
      <c r="AJ103" s="49" t="str">
        <f t="shared" si="8"/>
        <v/>
      </c>
      <c r="AK103" s="49" t="str">
        <f t="shared" si="12"/>
        <v/>
      </c>
      <c r="AL103" s="49" t="e">
        <f t="shared" si="13"/>
        <v>#VALUE!</v>
      </c>
      <c r="AM103" s="49"/>
      <c r="AN103" s="67" t="str">
        <f t="shared" si="14"/>
        <v/>
      </c>
      <c r="AO103" s="39"/>
      <c r="AP103" s="40"/>
      <c r="AQ103" s="41"/>
      <c r="AR103" s="33"/>
      <c r="AS103" s="33"/>
      <c r="AT103" s="35"/>
      <c r="AU103" s="35"/>
      <c r="AV103" s="35"/>
      <c r="AW103" s="35"/>
      <c r="AX103" s="35"/>
      <c r="AY103" s="42"/>
      <c r="AZ103" s="35"/>
    </row>
    <row r="104" spans="1:52" x14ac:dyDescent="0.25">
      <c r="A104" s="66"/>
      <c r="B104" s="33"/>
      <c r="C104" s="85"/>
      <c r="D104" s="85"/>
      <c r="E104" s="34"/>
      <c r="F104" s="35"/>
      <c r="G104" s="35"/>
      <c r="H104" s="33"/>
      <c r="I104" s="35"/>
      <c r="J104" s="35"/>
      <c r="K104" s="49">
        <f t="shared" si="10"/>
        <v>0</v>
      </c>
      <c r="L104" s="67" t="str">
        <f t="shared" si="15"/>
        <v/>
      </c>
      <c r="M104" s="33"/>
      <c r="N104" s="35"/>
      <c r="O104" s="36">
        <v>100</v>
      </c>
      <c r="P104" s="36"/>
      <c r="Q104" s="36"/>
      <c r="R104" s="36"/>
      <c r="S104" s="33"/>
      <c r="T104" s="35"/>
      <c r="U104" s="36"/>
      <c r="V104" s="36"/>
      <c r="W104" s="36"/>
      <c r="X104" s="36"/>
      <c r="Y104" s="33"/>
      <c r="Z104" s="35"/>
      <c r="AA104" s="36"/>
      <c r="AB104" s="36"/>
      <c r="AC104" s="36"/>
      <c r="AD104" s="36"/>
      <c r="AE104" s="68">
        <f t="shared" si="9"/>
        <v>100</v>
      </c>
      <c r="AF104" s="37"/>
      <c r="AG104" s="37"/>
      <c r="AH104" s="37"/>
      <c r="AI104" s="38"/>
      <c r="AJ104" s="49" t="str">
        <f t="shared" si="8"/>
        <v/>
      </c>
      <c r="AK104" s="49" t="str">
        <f t="shared" si="12"/>
        <v/>
      </c>
      <c r="AL104" s="49" t="e">
        <f t="shared" si="13"/>
        <v>#VALUE!</v>
      </c>
      <c r="AM104" s="49"/>
      <c r="AN104" s="67" t="str">
        <f t="shared" si="14"/>
        <v/>
      </c>
      <c r="AO104" s="39"/>
      <c r="AP104" s="40"/>
      <c r="AQ104" s="41"/>
      <c r="AR104" s="33"/>
      <c r="AS104" s="33"/>
      <c r="AT104" s="35"/>
      <c r="AU104" s="35"/>
      <c r="AV104" s="35"/>
      <c r="AW104" s="35"/>
      <c r="AX104" s="35"/>
      <c r="AY104" s="42"/>
      <c r="AZ104" s="35"/>
    </row>
    <row r="105" spans="1:52" x14ac:dyDescent="0.25">
      <c r="A105" s="66"/>
      <c r="B105" s="33"/>
      <c r="C105" s="85"/>
      <c r="D105" s="85"/>
      <c r="E105" s="34"/>
      <c r="F105" s="35"/>
      <c r="G105" s="35"/>
      <c r="H105" s="33"/>
      <c r="I105" s="35"/>
      <c r="J105" s="35"/>
      <c r="K105" s="49">
        <f t="shared" si="10"/>
        <v>0</v>
      </c>
      <c r="L105" s="67" t="str">
        <f t="shared" si="15"/>
        <v/>
      </c>
      <c r="M105" s="33"/>
      <c r="N105" s="35"/>
      <c r="O105" s="36">
        <v>100</v>
      </c>
      <c r="P105" s="36"/>
      <c r="Q105" s="36"/>
      <c r="R105" s="36"/>
      <c r="S105" s="33"/>
      <c r="T105" s="35"/>
      <c r="U105" s="36"/>
      <c r="V105" s="36"/>
      <c r="W105" s="36"/>
      <c r="X105" s="36"/>
      <c r="Y105" s="33"/>
      <c r="Z105" s="35"/>
      <c r="AA105" s="36"/>
      <c r="AB105" s="36"/>
      <c r="AC105" s="36"/>
      <c r="AD105" s="36"/>
      <c r="AE105" s="68">
        <f t="shared" si="9"/>
        <v>100</v>
      </c>
      <c r="AF105" s="37"/>
      <c r="AG105" s="37"/>
      <c r="AH105" s="37"/>
      <c r="AI105" s="38"/>
      <c r="AJ105" s="49" t="str">
        <f t="shared" si="8"/>
        <v/>
      </c>
      <c r="AK105" s="49" t="str">
        <f t="shared" si="12"/>
        <v/>
      </c>
      <c r="AL105" s="49" t="e">
        <f t="shared" si="13"/>
        <v>#VALUE!</v>
      </c>
      <c r="AM105" s="49"/>
      <c r="AN105" s="67" t="str">
        <f t="shared" si="14"/>
        <v/>
      </c>
      <c r="AO105" s="39"/>
      <c r="AP105" s="40"/>
      <c r="AQ105" s="41"/>
      <c r="AR105" s="33"/>
      <c r="AS105" s="33"/>
      <c r="AT105" s="35"/>
      <c r="AU105" s="35"/>
      <c r="AV105" s="35"/>
      <c r="AW105" s="35"/>
      <c r="AX105" s="35"/>
      <c r="AY105" s="42"/>
      <c r="AZ105" s="35"/>
    </row>
    <row r="106" spans="1:52" x14ac:dyDescent="0.25">
      <c r="A106" s="66"/>
      <c r="B106" s="33"/>
      <c r="C106" s="85"/>
      <c r="D106" s="85"/>
      <c r="E106" s="34"/>
      <c r="F106" s="35"/>
      <c r="G106" s="35"/>
      <c r="H106" s="33"/>
      <c r="I106" s="35"/>
      <c r="J106" s="35"/>
      <c r="K106" s="49">
        <f t="shared" si="10"/>
        <v>0</v>
      </c>
      <c r="L106" s="67" t="str">
        <f t="shared" si="15"/>
        <v/>
      </c>
      <c r="M106" s="33"/>
      <c r="N106" s="35"/>
      <c r="O106" s="36">
        <v>100</v>
      </c>
      <c r="P106" s="36"/>
      <c r="Q106" s="36"/>
      <c r="R106" s="36"/>
      <c r="S106" s="33"/>
      <c r="T106" s="35"/>
      <c r="U106" s="36"/>
      <c r="V106" s="36"/>
      <c r="W106" s="36"/>
      <c r="X106" s="36"/>
      <c r="Y106" s="33"/>
      <c r="Z106" s="35"/>
      <c r="AA106" s="36"/>
      <c r="AB106" s="36"/>
      <c r="AC106" s="36"/>
      <c r="AD106" s="36"/>
      <c r="AE106" s="68">
        <f t="shared" si="9"/>
        <v>100</v>
      </c>
      <c r="AF106" s="37"/>
      <c r="AG106" s="37"/>
      <c r="AH106" s="37"/>
      <c r="AI106" s="38"/>
      <c r="AJ106" s="49" t="str">
        <f t="shared" si="8"/>
        <v/>
      </c>
      <c r="AK106" s="49" t="str">
        <f t="shared" si="12"/>
        <v/>
      </c>
      <c r="AL106" s="49" t="e">
        <f t="shared" si="13"/>
        <v>#VALUE!</v>
      </c>
      <c r="AM106" s="49"/>
      <c r="AN106" s="67" t="str">
        <f t="shared" si="14"/>
        <v/>
      </c>
      <c r="AO106" s="39"/>
      <c r="AP106" s="40"/>
      <c r="AQ106" s="41"/>
      <c r="AR106" s="33"/>
      <c r="AS106" s="33"/>
      <c r="AT106" s="35"/>
      <c r="AU106" s="35"/>
      <c r="AV106" s="35"/>
      <c r="AW106" s="35"/>
      <c r="AX106" s="35"/>
      <c r="AY106" s="42"/>
      <c r="AZ106" s="35"/>
    </row>
    <row r="107" spans="1:52" x14ac:dyDescent="0.25">
      <c r="A107" s="66"/>
      <c r="B107" s="33"/>
      <c r="C107" s="85"/>
      <c r="D107" s="85"/>
      <c r="E107" s="34"/>
      <c r="F107" s="35"/>
      <c r="G107" s="35"/>
      <c r="H107" s="33"/>
      <c r="I107" s="35"/>
      <c r="J107" s="35"/>
      <c r="K107" s="49">
        <f t="shared" si="10"/>
        <v>0</v>
      </c>
      <c r="L107" s="67" t="str">
        <f t="shared" si="15"/>
        <v/>
      </c>
      <c r="M107" s="33"/>
      <c r="N107" s="35"/>
      <c r="O107" s="36">
        <v>100</v>
      </c>
      <c r="P107" s="36"/>
      <c r="Q107" s="36"/>
      <c r="R107" s="36"/>
      <c r="S107" s="33"/>
      <c r="T107" s="35"/>
      <c r="U107" s="36"/>
      <c r="V107" s="36"/>
      <c r="W107" s="36"/>
      <c r="X107" s="36"/>
      <c r="Y107" s="33"/>
      <c r="Z107" s="35"/>
      <c r="AA107" s="36"/>
      <c r="AB107" s="36"/>
      <c r="AC107" s="36"/>
      <c r="AD107" s="36"/>
      <c r="AE107" s="68">
        <f t="shared" si="9"/>
        <v>100</v>
      </c>
      <c r="AF107" s="37"/>
      <c r="AG107" s="37"/>
      <c r="AH107" s="37"/>
      <c r="AI107" s="38"/>
      <c r="AJ107" s="49" t="str">
        <f t="shared" si="8"/>
        <v/>
      </c>
      <c r="AK107" s="49" t="str">
        <f t="shared" si="12"/>
        <v/>
      </c>
      <c r="AL107" s="49" t="e">
        <f t="shared" si="13"/>
        <v>#VALUE!</v>
      </c>
      <c r="AM107" s="49"/>
      <c r="AN107" s="67" t="str">
        <f t="shared" si="14"/>
        <v/>
      </c>
      <c r="AO107" s="39"/>
      <c r="AP107" s="40"/>
      <c r="AQ107" s="41"/>
      <c r="AR107" s="33"/>
      <c r="AS107" s="33"/>
      <c r="AT107" s="35"/>
      <c r="AU107" s="35"/>
      <c r="AV107" s="35"/>
      <c r="AW107" s="35"/>
      <c r="AX107" s="35"/>
      <c r="AY107" s="42"/>
      <c r="AZ107" s="35"/>
    </row>
    <row r="108" spans="1:52" x14ac:dyDescent="0.25">
      <c r="A108" s="66"/>
      <c r="B108" s="33"/>
      <c r="C108" s="85"/>
      <c r="D108" s="85"/>
      <c r="E108" s="34"/>
      <c r="F108" s="35"/>
      <c r="G108" s="35"/>
      <c r="H108" s="33"/>
      <c r="I108" s="35"/>
      <c r="J108" s="35"/>
      <c r="K108" s="49">
        <f t="shared" si="10"/>
        <v>0</v>
      </c>
      <c r="L108" s="67" t="str">
        <f t="shared" si="15"/>
        <v/>
      </c>
      <c r="M108" s="33"/>
      <c r="N108" s="35"/>
      <c r="O108" s="36">
        <v>100</v>
      </c>
      <c r="P108" s="36"/>
      <c r="Q108" s="36"/>
      <c r="R108" s="36"/>
      <c r="S108" s="33"/>
      <c r="T108" s="35"/>
      <c r="U108" s="36"/>
      <c r="V108" s="36"/>
      <c r="W108" s="36"/>
      <c r="X108" s="36"/>
      <c r="Y108" s="33"/>
      <c r="Z108" s="35"/>
      <c r="AA108" s="36"/>
      <c r="AB108" s="36"/>
      <c r="AC108" s="36"/>
      <c r="AD108" s="36"/>
      <c r="AE108" s="68">
        <f t="shared" si="9"/>
        <v>100</v>
      </c>
      <c r="AF108" s="37"/>
      <c r="AG108" s="37"/>
      <c r="AH108" s="37"/>
      <c r="AI108" s="38"/>
      <c r="AJ108" s="49" t="str">
        <f t="shared" si="8"/>
        <v/>
      </c>
      <c r="AK108" s="49" t="str">
        <f t="shared" si="12"/>
        <v/>
      </c>
      <c r="AL108" s="49" t="e">
        <f t="shared" si="13"/>
        <v>#VALUE!</v>
      </c>
      <c r="AM108" s="49"/>
      <c r="AN108" s="67" t="str">
        <f t="shared" si="14"/>
        <v/>
      </c>
      <c r="AO108" s="39"/>
      <c r="AP108" s="40"/>
      <c r="AQ108" s="41"/>
      <c r="AR108" s="33"/>
      <c r="AS108" s="33"/>
      <c r="AT108" s="35"/>
      <c r="AU108" s="35"/>
      <c r="AV108" s="35"/>
      <c r="AW108" s="35"/>
      <c r="AX108" s="35"/>
      <c r="AY108" s="42"/>
      <c r="AZ108" s="35"/>
    </row>
    <row r="109" spans="1:52" x14ac:dyDescent="0.25">
      <c r="A109" s="66"/>
      <c r="B109" s="33"/>
      <c r="C109" s="85"/>
      <c r="D109" s="85"/>
      <c r="E109" s="34"/>
      <c r="F109" s="35"/>
      <c r="G109" s="35"/>
      <c r="H109" s="33"/>
      <c r="I109" s="35"/>
      <c r="J109" s="35"/>
      <c r="K109" s="49">
        <f t="shared" si="10"/>
        <v>0</v>
      </c>
      <c r="L109" s="67" t="str">
        <f t="shared" si="15"/>
        <v/>
      </c>
      <c r="M109" s="33"/>
      <c r="N109" s="35"/>
      <c r="O109" s="36">
        <v>100</v>
      </c>
      <c r="P109" s="36"/>
      <c r="Q109" s="36"/>
      <c r="R109" s="36"/>
      <c r="S109" s="33"/>
      <c r="T109" s="35"/>
      <c r="U109" s="36"/>
      <c r="V109" s="36"/>
      <c r="W109" s="36"/>
      <c r="X109" s="36"/>
      <c r="Y109" s="33"/>
      <c r="Z109" s="35"/>
      <c r="AA109" s="36"/>
      <c r="AB109" s="36"/>
      <c r="AC109" s="36"/>
      <c r="AD109" s="36"/>
      <c r="AE109" s="68">
        <f t="shared" si="9"/>
        <v>100</v>
      </c>
      <c r="AF109" s="37"/>
      <c r="AG109" s="37"/>
      <c r="AH109" s="37"/>
      <c r="AI109" s="38"/>
      <c r="AJ109" s="49" t="str">
        <f t="shared" si="8"/>
        <v/>
      </c>
      <c r="AK109" s="49" t="str">
        <f t="shared" si="12"/>
        <v/>
      </c>
      <c r="AL109" s="49" t="e">
        <f t="shared" si="13"/>
        <v>#VALUE!</v>
      </c>
      <c r="AM109" s="49"/>
      <c r="AN109" s="67" t="str">
        <f t="shared" si="14"/>
        <v/>
      </c>
      <c r="AO109" s="39"/>
      <c r="AP109" s="40"/>
      <c r="AQ109" s="41"/>
      <c r="AR109" s="33"/>
      <c r="AS109" s="33"/>
      <c r="AT109" s="35"/>
      <c r="AU109" s="35"/>
      <c r="AV109" s="35"/>
      <c r="AW109" s="35"/>
      <c r="AX109" s="35"/>
      <c r="AY109" s="42"/>
      <c r="AZ109" s="35"/>
    </row>
    <row r="110" spans="1:52" x14ac:dyDescent="0.25">
      <c r="A110" s="66"/>
      <c r="B110" s="33"/>
      <c r="C110" s="85"/>
      <c r="D110" s="85"/>
      <c r="E110" s="34"/>
      <c r="F110" s="35"/>
      <c r="G110" s="35"/>
      <c r="H110" s="33"/>
      <c r="I110" s="35"/>
      <c r="J110" s="35"/>
      <c r="K110" s="49">
        <f t="shared" si="10"/>
        <v>0</v>
      </c>
      <c r="L110" s="67" t="str">
        <f t="shared" si="15"/>
        <v/>
      </c>
      <c r="M110" s="33"/>
      <c r="N110" s="35"/>
      <c r="O110" s="36">
        <v>100</v>
      </c>
      <c r="P110" s="36"/>
      <c r="Q110" s="36"/>
      <c r="R110" s="36"/>
      <c r="S110" s="33"/>
      <c r="T110" s="35"/>
      <c r="U110" s="36"/>
      <c r="V110" s="36"/>
      <c r="W110" s="36"/>
      <c r="X110" s="36"/>
      <c r="Y110" s="33"/>
      <c r="Z110" s="35"/>
      <c r="AA110" s="36"/>
      <c r="AB110" s="36"/>
      <c r="AC110" s="36"/>
      <c r="AD110" s="36"/>
      <c r="AE110" s="68">
        <f t="shared" si="9"/>
        <v>100</v>
      </c>
      <c r="AF110" s="37"/>
      <c r="AG110" s="37"/>
      <c r="AH110" s="37"/>
      <c r="AI110" s="38"/>
      <c r="AJ110" s="49" t="str">
        <f t="shared" si="8"/>
        <v/>
      </c>
      <c r="AK110" s="49" t="str">
        <f t="shared" si="12"/>
        <v/>
      </c>
      <c r="AL110" s="49" t="e">
        <f t="shared" si="13"/>
        <v>#VALUE!</v>
      </c>
      <c r="AM110" s="49"/>
      <c r="AN110" s="67" t="str">
        <f t="shared" si="14"/>
        <v/>
      </c>
      <c r="AO110" s="39"/>
      <c r="AP110" s="40"/>
      <c r="AQ110" s="41"/>
      <c r="AR110" s="33"/>
      <c r="AS110" s="33"/>
      <c r="AT110" s="35"/>
      <c r="AU110" s="35"/>
      <c r="AV110" s="35"/>
      <c r="AW110" s="35"/>
      <c r="AX110" s="35"/>
      <c r="AY110" s="42"/>
      <c r="AZ110" s="35"/>
    </row>
    <row r="111" spans="1:52" x14ac:dyDescent="0.25">
      <c r="A111" s="66"/>
      <c r="B111" s="33"/>
      <c r="C111" s="85"/>
      <c r="D111" s="85"/>
      <c r="E111" s="34"/>
      <c r="F111" s="35"/>
      <c r="G111" s="35"/>
      <c r="H111" s="33"/>
      <c r="I111" s="35"/>
      <c r="J111" s="35"/>
      <c r="K111" s="49">
        <f t="shared" si="10"/>
        <v>0</v>
      </c>
      <c r="L111" s="67" t="str">
        <f t="shared" si="15"/>
        <v/>
      </c>
      <c r="M111" s="33"/>
      <c r="N111" s="35"/>
      <c r="O111" s="36">
        <v>100</v>
      </c>
      <c r="P111" s="36"/>
      <c r="Q111" s="36"/>
      <c r="R111" s="36"/>
      <c r="S111" s="33"/>
      <c r="T111" s="35"/>
      <c r="U111" s="36"/>
      <c r="V111" s="36"/>
      <c r="W111" s="36"/>
      <c r="X111" s="36"/>
      <c r="Y111" s="33"/>
      <c r="Z111" s="35"/>
      <c r="AA111" s="36"/>
      <c r="AB111" s="36"/>
      <c r="AC111" s="36"/>
      <c r="AD111" s="36"/>
      <c r="AE111" s="68">
        <f t="shared" si="9"/>
        <v>100</v>
      </c>
      <c r="AF111" s="37"/>
      <c r="AG111" s="37"/>
      <c r="AH111" s="37"/>
      <c r="AI111" s="38"/>
      <c r="AJ111" s="49" t="str">
        <f t="shared" si="8"/>
        <v/>
      </c>
      <c r="AK111" s="49" t="str">
        <f t="shared" si="12"/>
        <v/>
      </c>
      <c r="AL111" s="49" t="e">
        <f t="shared" si="13"/>
        <v>#VALUE!</v>
      </c>
      <c r="AM111" s="49"/>
      <c r="AN111" s="67" t="str">
        <f t="shared" si="14"/>
        <v/>
      </c>
      <c r="AO111" s="39"/>
      <c r="AP111" s="40"/>
      <c r="AQ111" s="41"/>
      <c r="AR111" s="33"/>
      <c r="AS111" s="33"/>
      <c r="AT111" s="35"/>
      <c r="AU111" s="35"/>
      <c r="AV111" s="35"/>
      <c r="AW111" s="35"/>
      <c r="AX111" s="35"/>
      <c r="AY111" s="42"/>
      <c r="AZ111" s="35"/>
    </row>
    <row r="112" spans="1:52" x14ac:dyDescent="0.25">
      <c r="A112" s="66"/>
      <c r="B112" s="33"/>
      <c r="C112" s="85"/>
      <c r="D112" s="85"/>
      <c r="E112" s="34"/>
      <c r="F112" s="35"/>
      <c r="G112" s="35"/>
      <c r="H112" s="33"/>
      <c r="I112" s="35"/>
      <c r="J112" s="35"/>
      <c r="K112" s="49">
        <f t="shared" si="10"/>
        <v>0</v>
      </c>
      <c r="L112" s="67" t="str">
        <f t="shared" si="15"/>
        <v/>
      </c>
      <c r="M112" s="33"/>
      <c r="N112" s="35"/>
      <c r="O112" s="36">
        <v>100</v>
      </c>
      <c r="P112" s="36"/>
      <c r="Q112" s="36"/>
      <c r="R112" s="36"/>
      <c r="S112" s="33"/>
      <c r="T112" s="35"/>
      <c r="U112" s="36"/>
      <c r="V112" s="36"/>
      <c r="W112" s="36"/>
      <c r="X112" s="36"/>
      <c r="Y112" s="33"/>
      <c r="Z112" s="35"/>
      <c r="AA112" s="36"/>
      <c r="AB112" s="36"/>
      <c r="AC112" s="36"/>
      <c r="AD112" s="36"/>
      <c r="AE112" s="68">
        <f t="shared" si="9"/>
        <v>100</v>
      </c>
      <c r="AF112" s="37"/>
      <c r="AG112" s="37"/>
      <c r="AH112" s="37"/>
      <c r="AI112" s="38"/>
      <c r="AJ112" s="49" t="str">
        <f t="shared" si="8"/>
        <v/>
      </c>
      <c r="AK112" s="49" t="str">
        <f t="shared" si="12"/>
        <v/>
      </c>
      <c r="AL112" s="49" t="e">
        <f t="shared" si="13"/>
        <v>#VALUE!</v>
      </c>
      <c r="AM112" s="49"/>
      <c r="AN112" s="67" t="str">
        <f t="shared" si="14"/>
        <v/>
      </c>
      <c r="AO112" s="39"/>
      <c r="AP112" s="40"/>
      <c r="AQ112" s="41"/>
      <c r="AR112" s="33"/>
      <c r="AS112" s="33"/>
      <c r="AT112" s="35"/>
      <c r="AU112" s="35"/>
      <c r="AV112" s="35"/>
      <c r="AW112" s="35"/>
      <c r="AX112" s="35"/>
      <c r="AY112" s="42"/>
      <c r="AZ112" s="35"/>
    </row>
    <row r="113" spans="1:52" x14ac:dyDescent="0.25">
      <c r="A113" s="66"/>
      <c r="B113" s="33"/>
      <c r="C113" s="85"/>
      <c r="D113" s="85"/>
      <c r="E113" s="34"/>
      <c r="F113" s="35"/>
      <c r="G113" s="35"/>
      <c r="H113" s="33"/>
      <c r="I113" s="35"/>
      <c r="J113" s="35"/>
      <c r="K113" s="49">
        <f t="shared" si="10"/>
        <v>0</v>
      </c>
      <c r="L113" s="67" t="str">
        <f t="shared" si="15"/>
        <v/>
      </c>
      <c r="M113" s="33"/>
      <c r="N113" s="35"/>
      <c r="O113" s="36">
        <v>100</v>
      </c>
      <c r="P113" s="36"/>
      <c r="Q113" s="36"/>
      <c r="R113" s="36"/>
      <c r="S113" s="33"/>
      <c r="T113" s="35"/>
      <c r="U113" s="36"/>
      <c r="V113" s="36"/>
      <c r="W113" s="36"/>
      <c r="X113" s="36"/>
      <c r="Y113" s="33"/>
      <c r="Z113" s="35"/>
      <c r="AA113" s="36"/>
      <c r="AB113" s="36"/>
      <c r="AC113" s="36"/>
      <c r="AD113" s="36"/>
      <c r="AE113" s="68">
        <f t="shared" si="9"/>
        <v>100</v>
      </c>
      <c r="AF113" s="37"/>
      <c r="AG113" s="37"/>
      <c r="AH113" s="37"/>
      <c r="AI113" s="38"/>
      <c r="AJ113" s="49" t="str">
        <f t="shared" si="8"/>
        <v/>
      </c>
      <c r="AK113" s="49" t="str">
        <f t="shared" si="12"/>
        <v/>
      </c>
      <c r="AL113" s="49" t="e">
        <f t="shared" si="13"/>
        <v>#VALUE!</v>
      </c>
      <c r="AM113" s="49"/>
      <c r="AN113" s="67" t="str">
        <f t="shared" si="14"/>
        <v/>
      </c>
      <c r="AO113" s="39"/>
      <c r="AP113" s="40"/>
      <c r="AQ113" s="41"/>
      <c r="AR113" s="33"/>
      <c r="AS113" s="33"/>
      <c r="AT113" s="35"/>
      <c r="AU113" s="35"/>
      <c r="AV113" s="35"/>
      <c r="AW113" s="35"/>
      <c r="AX113" s="35"/>
      <c r="AY113" s="42"/>
      <c r="AZ113" s="35"/>
    </row>
    <row r="114" spans="1:52" x14ac:dyDescent="0.25">
      <c r="A114" s="66"/>
      <c r="B114" s="33"/>
      <c r="C114" s="85"/>
      <c r="D114" s="85"/>
      <c r="E114" s="34"/>
      <c r="F114" s="35"/>
      <c r="G114" s="35"/>
      <c r="H114" s="33"/>
      <c r="I114" s="35"/>
      <c r="J114" s="35"/>
      <c r="K114" s="49">
        <f t="shared" si="10"/>
        <v>0</v>
      </c>
      <c r="L114" s="67" t="str">
        <f t="shared" si="15"/>
        <v/>
      </c>
      <c r="M114" s="33"/>
      <c r="N114" s="35"/>
      <c r="O114" s="36">
        <v>100</v>
      </c>
      <c r="P114" s="36"/>
      <c r="Q114" s="36"/>
      <c r="R114" s="36"/>
      <c r="S114" s="33"/>
      <c r="T114" s="35"/>
      <c r="U114" s="36"/>
      <c r="V114" s="36"/>
      <c r="W114" s="36"/>
      <c r="X114" s="36"/>
      <c r="Y114" s="33"/>
      <c r="Z114" s="35"/>
      <c r="AA114" s="36"/>
      <c r="AB114" s="36"/>
      <c r="AC114" s="36"/>
      <c r="AD114" s="36"/>
      <c r="AE114" s="68">
        <f t="shared" si="9"/>
        <v>100</v>
      </c>
      <c r="AF114" s="37"/>
      <c r="AG114" s="37"/>
      <c r="AH114" s="37"/>
      <c r="AI114" s="38"/>
      <c r="AJ114" s="49" t="str">
        <f t="shared" si="8"/>
        <v/>
      </c>
      <c r="AK114" s="49" t="str">
        <f t="shared" si="12"/>
        <v/>
      </c>
      <c r="AL114" s="49" t="e">
        <f t="shared" si="13"/>
        <v>#VALUE!</v>
      </c>
      <c r="AM114" s="49"/>
      <c r="AN114" s="67" t="str">
        <f t="shared" si="14"/>
        <v/>
      </c>
      <c r="AO114" s="39"/>
      <c r="AP114" s="40"/>
      <c r="AQ114" s="41"/>
      <c r="AR114" s="33"/>
      <c r="AS114" s="33"/>
      <c r="AT114" s="35"/>
      <c r="AU114" s="35"/>
      <c r="AV114" s="35"/>
      <c r="AW114" s="35"/>
      <c r="AX114" s="35"/>
      <c r="AY114" s="42"/>
      <c r="AZ114" s="35"/>
    </row>
    <row r="115" spans="1:52" x14ac:dyDescent="0.25">
      <c r="A115" s="66"/>
      <c r="B115" s="33"/>
      <c r="C115" s="85"/>
      <c r="D115" s="85"/>
      <c r="E115" s="34"/>
      <c r="F115" s="35"/>
      <c r="G115" s="35"/>
      <c r="H115" s="33"/>
      <c r="I115" s="35"/>
      <c r="J115" s="35"/>
      <c r="K115" s="49">
        <f t="shared" si="10"/>
        <v>0</v>
      </c>
      <c r="L115" s="67" t="str">
        <f t="shared" si="15"/>
        <v/>
      </c>
      <c r="M115" s="33"/>
      <c r="N115" s="35"/>
      <c r="O115" s="36">
        <v>100</v>
      </c>
      <c r="P115" s="36"/>
      <c r="Q115" s="36"/>
      <c r="R115" s="36"/>
      <c r="S115" s="33"/>
      <c r="T115" s="35"/>
      <c r="U115" s="36"/>
      <c r="V115" s="36"/>
      <c r="W115" s="36"/>
      <c r="X115" s="36"/>
      <c r="Y115" s="33"/>
      <c r="Z115" s="35"/>
      <c r="AA115" s="36"/>
      <c r="AB115" s="36"/>
      <c r="AC115" s="36"/>
      <c r="AD115" s="36"/>
      <c r="AE115" s="68">
        <f t="shared" si="9"/>
        <v>100</v>
      </c>
      <c r="AF115" s="37"/>
      <c r="AG115" s="37"/>
      <c r="AH115" s="37"/>
      <c r="AI115" s="38"/>
      <c r="AJ115" s="49" t="str">
        <f t="shared" si="8"/>
        <v/>
      </c>
      <c r="AK115" s="49" t="str">
        <f t="shared" si="12"/>
        <v/>
      </c>
      <c r="AL115" s="49" t="e">
        <f t="shared" si="13"/>
        <v>#VALUE!</v>
      </c>
      <c r="AM115" s="49"/>
      <c r="AN115" s="67" t="str">
        <f t="shared" si="14"/>
        <v/>
      </c>
      <c r="AO115" s="39"/>
      <c r="AP115" s="40"/>
      <c r="AQ115" s="41"/>
      <c r="AR115" s="33"/>
      <c r="AS115" s="33"/>
      <c r="AT115" s="35"/>
      <c r="AU115" s="35"/>
      <c r="AV115" s="35"/>
      <c r="AW115" s="35"/>
      <c r="AX115" s="35"/>
      <c r="AY115" s="42"/>
      <c r="AZ115" s="35"/>
    </row>
    <row r="116" spans="1:52" x14ac:dyDescent="0.25">
      <c r="A116" s="66"/>
      <c r="B116" s="33"/>
      <c r="C116" s="85"/>
      <c r="D116" s="85"/>
      <c r="E116" s="34"/>
      <c r="F116" s="35"/>
      <c r="G116" s="35"/>
      <c r="H116" s="33"/>
      <c r="I116" s="35"/>
      <c r="J116" s="35"/>
      <c r="K116" s="49">
        <f t="shared" si="10"/>
        <v>0</v>
      </c>
      <c r="L116" s="67" t="str">
        <f t="shared" si="15"/>
        <v/>
      </c>
      <c r="M116" s="33"/>
      <c r="N116" s="35"/>
      <c r="O116" s="36">
        <v>100</v>
      </c>
      <c r="P116" s="36"/>
      <c r="Q116" s="36"/>
      <c r="R116" s="36"/>
      <c r="S116" s="33"/>
      <c r="T116" s="35"/>
      <c r="U116" s="36"/>
      <c r="V116" s="36"/>
      <c r="W116" s="36"/>
      <c r="X116" s="36"/>
      <c r="Y116" s="33"/>
      <c r="Z116" s="35"/>
      <c r="AA116" s="36"/>
      <c r="AB116" s="36"/>
      <c r="AC116" s="36"/>
      <c r="AD116" s="36"/>
      <c r="AE116" s="68">
        <f t="shared" si="9"/>
        <v>100</v>
      </c>
      <c r="AF116" s="37"/>
      <c r="AG116" s="37"/>
      <c r="AH116" s="37"/>
      <c r="AI116" s="38"/>
      <c r="AJ116" s="49" t="str">
        <f t="shared" si="8"/>
        <v/>
      </c>
      <c r="AK116" s="49" t="str">
        <f t="shared" si="12"/>
        <v/>
      </c>
      <c r="AL116" s="49" t="e">
        <f t="shared" si="13"/>
        <v>#VALUE!</v>
      </c>
      <c r="AM116" s="49"/>
      <c r="AN116" s="67" t="str">
        <f t="shared" si="14"/>
        <v/>
      </c>
      <c r="AO116" s="39"/>
      <c r="AP116" s="40"/>
      <c r="AQ116" s="41"/>
      <c r="AR116" s="33"/>
      <c r="AS116" s="33"/>
      <c r="AT116" s="35"/>
      <c r="AU116" s="35"/>
      <c r="AV116" s="35"/>
      <c r="AW116" s="35"/>
      <c r="AX116" s="35"/>
      <c r="AY116" s="42"/>
      <c r="AZ116" s="35"/>
    </row>
    <row r="117" spans="1:52" x14ac:dyDescent="0.25">
      <c r="A117" s="66"/>
      <c r="B117" s="33"/>
      <c r="C117" s="85"/>
      <c r="D117" s="85"/>
      <c r="E117" s="34"/>
      <c r="F117" s="35"/>
      <c r="G117" s="35"/>
      <c r="H117" s="33"/>
      <c r="I117" s="35"/>
      <c r="J117" s="35"/>
      <c r="K117" s="49">
        <f t="shared" si="10"/>
        <v>0</v>
      </c>
      <c r="L117" s="67" t="str">
        <f t="shared" si="15"/>
        <v/>
      </c>
      <c r="M117" s="33"/>
      <c r="N117" s="35"/>
      <c r="O117" s="36">
        <v>100</v>
      </c>
      <c r="P117" s="36"/>
      <c r="Q117" s="36"/>
      <c r="R117" s="36"/>
      <c r="S117" s="33"/>
      <c r="T117" s="35"/>
      <c r="U117" s="36"/>
      <c r="V117" s="36"/>
      <c r="W117" s="36"/>
      <c r="X117" s="36"/>
      <c r="Y117" s="33"/>
      <c r="Z117" s="35"/>
      <c r="AA117" s="36"/>
      <c r="AB117" s="36"/>
      <c r="AC117" s="36"/>
      <c r="AD117" s="36"/>
      <c r="AE117" s="68">
        <f t="shared" si="9"/>
        <v>100</v>
      </c>
      <c r="AF117" s="37"/>
      <c r="AG117" s="37"/>
      <c r="AH117" s="37"/>
      <c r="AI117" s="38"/>
      <c r="AJ117" s="49" t="str">
        <f t="shared" si="8"/>
        <v/>
      </c>
      <c r="AK117" s="49" t="str">
        <f t="shared" si="12"/>
        <v/>
      </c>
      <c r="AL117" s="49" t="e">
        <f t="shared" si="13"/>
        <v>#VALUE!</v>
      </c>
      <c r="AM117" s="49"/>
      <c r="AN117" s="67" t="str">
        <f t="shared" si="14"/>
        <v/>
      </c>
      <c r="AO117" s="39"/>
      <c r="AP117" s="40"/>
      <c r="AQ117" s="41"/>
      <c r="AR117" s="33"/>
      <c r="AS117" s="33"/>
      <c r="AT117" s="35"/>
      <c r="AU117" s="35"/>
      <c r="AV117" s="35"/>
      <c r="AW117" s="35"/>
      <c r="AX117" s="35"/>
      <c r="AY117" s="42"/>
      <c r="AZ117" s="35"/>
    </row>
    <row r="118" spans="1:52" x14ac:dyDescent="0.25">
      <c r="A118" s="66"/>
      <c r="B118" s="33"/>
      <c r="C118" s="85"/>
      <c r="D118" s="85"/>
      <c r="E118" s="34"/>
      <c r="F118" s="35"/>
      <c r="G118" s="35"/>
      <c r="H118" s="33"/>
      <c r="I118" s="35"/>
      <c r="J118" s="35"/>
      <c r="K118" s="49">
        <f t="shared" si="10"/>
        <v>0</v>
      </c>
      <c r="L118" s="67" t="str">
        <f t="shared" si="15"/>
        <v/>
      </c>
      <c r="M118" s="33"/>
      <c r="N118" s="35"/>
      <c r="O118" s="36">
        <v>100</v>
      </c>
      <c r="P118" s="36"/>
      <c r="Q118" s="36"/>
      <c r="R118" s="36"/>
      <c r="S118" s="33"/>
      <c r="T118" s="35"/>
      <c r="U118" s="36"/>
      <c r="V118" s="36"/>
      <c r="W118" s="36"/>
      <c r="X118" s="36"/>
      <c r="Y118" s="33"/>
      <c r="Z118" s="35"/>
      <c r="AA118" s="36"/>
      <c r="AB118" s="36"/>
      <c r="AC118" s="36"/>
      <c r="AD118" s="36"/>
      <c r="AE118" s="68">
        <f t="shared" si="9"/>
        <v>100</v>
      </c>
      <c r="AF118" s="37"/>
      <c r="AG118" s="37"/>
      <c r="AH118" s="37"/>
      <c r="AI118" s="38"/>
      <c r="AJ118" s="49" t="str">
        <f t="shared" si="8"/>
        <v/>
      </c>
      <c r="AK118" s="49" t="str">
        <f t="shared" si="12"/>
        <v/>
      </c>
      <c r="AL118" s="49" t="e">
        <f t="shared" si="13"/>
        <v>#VALUE!</v>
      </c>
      <c r="AM118" s="49"/>
      <c r="AN118" s="67" t="str">
        <f t="shared" si="14"/>
        <v/>
      </c>
      <c r="AO118" s="39"/>
      <c r="AP118" s="40"/>
      <c r="AQ118" s="41"/>
      <c r="AR118" s="33"/>
      <c r="AS118" s="33"/>
      <c r="AT118" s="35"/>
      <c r="AU118" s="35"/>
      <c r="AV118" s="35"/>
      <c r="AW118" s="35"/>
      <c r="AX118" s="35"/>
      <c r="AY118" s="42"/>
      <c r="AZ118" s="35"/>
    </row>
    <row r="119" spans="1:52" x14ac:dyDescent="0.25">
      <c r="A119" s="66"/>
      <c r="B119" s="33"/>
      <c r="C119" s="85"/>
      <c r="D119" s="85"/>
      <c r="E119" s="34"/>
      <c r="F119" s="35"/>
      <c r="G119" s="35"/>
      <c r="H119" s="33"/>
      <c r="I119" s="35"/>
      <c r="J119" s="35"/>
      <c r="K119" s="49">
        <f t="shared" si="10"/>
        <v>0</v>
      </c>
      <c r="L119" s="67" t="str">
        <f t="shared" si="15"/>
        <v/>
      </c>
      <c r="M119" s="33"/>
      <c r="N119" s="35"/>
      <c r="O119" s="36">
        <v>100</v>
      </c>
      <c r="P119" s="36"/>
      <c r="Q119" s="36"/>
      <c r="R119" s="36"/>
      <c r="S119" s="33"/>
      <c r="T119" s="35"/>
      <c r="U119" s="36"/>
      <c r="V119" s="36"/>
      <c r="W119" s="36"/>
      <c r="X119" s="36"/>
      <c r="Y119" s="33"/>
      <c r="Z119" s="35"/>
      <c r="AA119" s="36"/>
      <c r="AB119" s="36"/>
      <c r="AC119" s="36"/>
      <c r="AD119" s="36"/>
      <c r="AE119" s="68">
        <f t="shared" si="9"/>
        <v>100</v>
      </c>
      <c r="AF119" s="37"/>
      <c r="AG119" s="37"/>
      <c r="AH119" s="37"/>
      <c r="AI119" s="38"/>
      <c r="AJ119" s="49" t="str">
        <f t="shared" si="8"/>
        <v/>
      </c>
      <c r="AK119" s="49" t="str">
        <f t="shared" si="12"/>
        <v/>
      </c>
      <c r="AL119" s="49" t="e">
        <f t="shared" si="13"/>
        <v>#VALUE!</v>
      </c>
      <c r="AM119" s="49"/>
      <c r="AN119" s="67" t="str">
        <f t="shared" si="14"/>
        <v/>
      </c>
      <c r="AO119" s="39"/>
      <c r="AP119" s="40"/>
      <c r="AQ119" s="41"/>
      <c r="AR119" s="33"/>
      <c r="AS119" s="33"/>
      <c r="AT119" s="35"/>
      <c r="AU119" s="35"/>
      <c r="AV119" s="35"/>
      <c r="AW119" s="35"/>
      <c r="AX119" s="35"/>
      <c r="AY119" s="42"/>
      <c r="AZ119" s="35"/>
    </row>
    <row r="120" spans="1:52" x14ac:dyDescent="0.25">
      <c r="A120" s="66"/>
      <c r="B120" s="33"/>
      <c r="C120" s="85"/>
      <c r="D120" s="85"/>
      <c r="E120" s="34"/>
      <c r="F120" s="35"/>
      <c r="G120" s="35"/>
      <c r="H120" s="33"/>
      <c r="I120" s="35"/>
      <c r="J120" s="35"/>
      <c r="K120" s="49">
        <f t="shared" si="10"/>
        <v>0</v>
      </c>
      <c r="L120" s="67" t="str">
        <f t="shared" si="15"/>
        <v/>
      </c>
      <c r="M120" s="33"/>
      <c r="N120" s="35"/>
      <c r="O120" s="36">
        <v>100</v>
      </c>
      <c r="P120" s="36"/>
      <c r="Q120" s="36"/>
      <c r="R120" s="36"/>
      <c r="S120" s="33"/>
      <c r="T120" s="35"/>
      <c r="U120" s="36"/>
      <c r="V120" s="36"/>
      <c r="W120" s="36"/>
      <c r="X120" s="36"/>
      <c r="Y120" s="33"/>
      <c r="Z120" s="35"/>
      <c r="AA120" s="36"/>
      <c r="AB120" s="36"/>
      <c r="AC120" s="36"/>
      <c r="AD120" s="36"/>
      <c r="AE120" s="68">
        <f t="shared" si="9"/>
        <v>100</v>
      </c>
      <c r="AF120" s="37"/>
      <c r="AG120" s="37"/>
      <c r="AH120" s="37"/>
      <c r="AI120" s="38"/>
      <c r="AJ120" s="49" t="str">
        <f t="shared" si="8"/>
        <v/>
      </c>
      <c r="AK120" s="49" t="str">
        <f t="shared" si="12"/>
        <v/>
      </c>
      <c r="AL120" s="49" t="e">
        <f t="shared" si="13"/>
        <v>#VALUE!</v>
      </c>
      <c r="AM120" s="49"/>
      <c r="AN120" s="67" t="str">
        <f t="shared" si="14"/>
        <v/>
      </c>
      <c r="AO120" s="39"/>
      <c r="AP120" s="40"/>
      <c r="AQ120" s="41"/>
      <c r="AR120" s="33"/>
      <c r="AS120" s="33"/>
      <c r="AT120" s="35"/>
      <c r="AU120" s="35"/>
      <c r="AV120" s="35"/>
      <c r="AW120" s="35"/>
      <c r="AX120" s="35"/>
      <c r="AY120" s="42"/>
      <c r="AZ120" s="35"/>
    </row>
    <row r="121" spans="1:52" x14ac:dyDescent="0.25">
      <c r="A121" s="66"/>
      <c r="B121" s="33"/>
      <c r="C121" s="85"/>
      <c r="D121" s="85"/>
      <c r="E121" s="34"/>
      <c r="F121" s="35"/>
      <c r="G121" s="35"/>
      <c r="H121" s="33"/>
      <c r="I121" s="35"/>
      <c r="J121" s="35"/>
      <c r="K121" s="49">
        <f t="shared" si="10"/>
        <v>0</v>
      </c>
      <c r="L121" s="67" t="str">
        <f t="shared" si="15"/>
        <v/>
      </c>
      <c r="M121" s="33"/>
      <c r="N121" s="35"/>
      <c r="O121" s="36">
        <v>100</v>
      </c>
      <c r="P121" s="36"/>
      <c r="Q121" s="36"/>
      <c r="R121" s="36"/>
      <c r="S121" s="33"/>
      <c r="T121" s="35"/>
      <c r="U121" s="36"/>
      <c r="V121" s="36"/>
      <c r="W121" s="36"/>
      <c r="X121" s="36"/>
      <c r="Y121" s="33"/>
      <c r="Z121" s="35"/>
      <c r="AA121" s="36"/>
      <c r="AB121" s="36"/>
      <c r="AC121" s="36"/>
      <c r="AD121" s="36"/>
      <c r="AE121" s="68">
        <f t="shared" si="9"/>
        <v>100</v>
      </c>
      <c r="AF121" s="37"/>
      <c r="AG121" s="37"/>
      <c r="AH121" s="37"/>
      <c r="AI121" s="38"/>
      <c r="AJ121" s="49" t="str">
        <f t="shared" si="8"/>
        <v/>
      </c>
      <c r="AK121" s="49" t="str">
        <f t="shared" si="12"/>
        <v/>
      </c>
      <c r="AL121" s="49" t="e">
        <f t="shared" si="13"/>
        <v>#VALUE!</v>
      </c>
      <c r="AM121" s="49"/>
      <c r="AN121" s="67" t="str">
        <f t="shared" si="14"/>
        <v/>
      </c>
      <c r="AO121" s="39"/>
      <c r="AP121" s="40"/>
      <c r="AQ121" s="41"/>
      <c r="AR121" s="33"/>
      <c r="AS121" s="33"/>
      <c r="AT121" s="35"/>
      <c r="AU121" s="35"/>
      <c r="AV121" s="35"/>
      <c r="AW121" s="35"/>
      <c r="AX121" s="35"/>
      <c r="AY121" s="42"/>
      <c r="AZ121" s="35"/>
    </row>
    <row r="122" spans="1:52" x14ac:dyDescent="0.25">
      <c r="A122" s="66"/>
      <c r="B122" s="33"/>
      <c r="C122" s="85"/>
      <c r="D122" s="85"/>
      <c r="E122" s="34"/>
      <c r="F122" s="35"/>
      <c r="G122" s="35"/>
      <c r="H122" s="33"/>
      <c r="I122" s="35"/>
      <c r="J122" s="35"/>
      <c r="K122" s="49">
        <f t="shared" si="10"/>
        <v>0</v>
      </c>
      <c r="L122" s="67" t="str">
        <f t="shared" si="15"/>
        <v/>
      </c>
      <c r="M122" s="33"/>
      <c r="N122" s="35"/>
      <c r="O122" s="36">
        <v>100</v>
      </c>
      <c r="P122" s="36"/>
      <c r="Q122" s="36"/>
      <c r="R122" s="36"/>
      <c r="S122" s="33"/>
      <c r="T122" s="35"/>
      <c r="U122" s="36"/>
      <c r="V122" s="36"/>
      <c r="W122" s="36"/>
      <c r="X122" s="36"/>
      <c r="Y122" s="33"/>
      <c r="Z122" s="35"/>
      <c r="AA122" s="36"/>
      <c r="AB122" s="36"/>
      <c r="AC122" s="36"/>
      <c r="AD122" s="36"/>
      <c r="AE122" s="68">
        <f t="shared" si="9"/>
        <v>100</v>
      </c>
      <c r="AF122" s="37"/>
      <c r="AG122" s="37"/>
      <c r="AH122" s="37"/>
      <c r="AI122" s="38"/>
      <c r="AJ122" s="49" t="str">
        <f t="shared" si="8"/>
        <v/>
      </c>
      <c r="AK122" s="49" t="str">
        <f t="shared" si="12"/>
        <v/>
      </c>
      <c r="AL122" s="49" t="e">
        <f t="shared" si="13"/>
        <v>#VALUE!</v>
      </c>
      <c r="AM122" s="49"/>
      <c r="AN122" s="67" t="str">
        <f t="shared" si="14"/>
        <v/>
      </c>
      <c r="AO122" s="39"/>
      <c r="AP122" s="40"/>
      <c r="AQ122" s="41"/>
      <c r="AR122" s="33"/>
      <c r="AS122" s="33"/>
      <c r="AT122" s="35"/>
      <c r="AU122" s="35"/>
      <c r="AV122" s="35"/>
      <c r="AW122" s="35"/>
      <c r="AX122" s="35"/>
      <c r="AY122" s="42"/>
      <c r="AZ122" s="35"/>
    </row>
    <row r="123" spans="1:52" x14ac:dyDescent="0.25">
      <c r="A123" s="66"/>
      <c r="B123" s="33"/>
      <c r="C123" s="85"/>
      <c r="D123" s="85"/>
      <c r="E123" s="34"/>
      <c r="F123" s="35"/>
      <c r="G123" s="35"/>
      <c r="H123" s="33"/>
      <c r="I123" s="35"/>
      <c r="J123" s="35"/>
      <c r="K123" s="49">
        <f t="shared" si="10"/>
        <v>0</v>
      </c>
      <c r="L123" s="67" t="str">
        <f t="shared" si="15"/>
        <v/>
      </c>
      <c r="M123" s="33"/>
      <c r="N123" s="35"/>
      <c r="O123" s="36">
        <v>100</v>
      </c>
      <c r="P123" s="36"/>
      <c r="Q123" s="36"/>
      <c r="R123" s="36"/>
      <c r="S123" s="33"/>
      <c r="T123" s="35"/>
      <c r="U123" s="36"/>
      <c r="V123" s="36"/>
      <c r="W123" s="36"/>
      <c r="X123" s="36"/>
      <c r="Y123" s="33"/>
      <c r="Z123" s="35"/>
      <c r="AA123" s="36"/>
      <c r="AB123" s="36"/>
      <c r="AC123" s="36"/>
      <c r="AD123" s="36"/>
      <c r="AE123" s="68">
        <f t="shared" si="9"/>
        <v>100</v>
      </c>
      <c r="AF123" s="37"/>
      <c r="AG123" s="37"/>
      <c r="AH123" s="37"/>
      <c r="AI123" s="38"/>
      <c r="AJ123" s="49" t="str">
        <f t="shared" si="8"/>
        <v/>
      </c>
      <c r="AK123" s="49" t="str">
        <f t="shared" si="12"/>
        <v/>
      </c>
      <c r="AL123" s="49" t="e">
        <f t="shared" si="13"/>
        <v>#VALUE!</v>
      </c>
      <c r="AM123" s="49"/>
      <c r="AN123" s="67" t="str">
        <f t="shared" si="14"/>
        <v/>
      </c>
      <c r="AO123" s="39"/>
      <c r="AP123" s="40"/>
      <c r="AQ123" s="41"/>
      <c r="AR123" s="33"/>
      <c r="AS123" s="33"/>
      <c r="AT123" s="35"/>
      <c r="AU123" s="35"/>
      <c r="AV123" s="35"/>
      <c r="AW123" s="35"/>
      <c r="AX123" s="35"/>
      <c r="AY123" s="42"/>
      <c r="AZ123" s="35"/>
    </row>
    <row r="124" spans="1:52" x14ac:dyDescent="0.25">
      <c r="A124" s="66"/>
      <c r="B124" s="33"/>
      <c r="C124" s="85"/>
      <c r="D124" s="85"/>
      <c r="E124" s="34"/>
      <c r="F124" s="35"/>
      <c r="G124" s="35"/>
      <c r="H124" s="33"/>
      <c r="I124" s="35"/>
      <c r="J124" s="35"/>
      <c r="K124" s="49">
        <f t="shared" si="10"/>
        <v>0</v>
      </c>
      <c r="L124" s="67" t="str">
        <f t="shared" si="15"/>
        <v/>
      </c>
      <c r="M124" s="33"/>
      <c r="N124" s="35"/>
      <c r="O124" s="36">
        <v>100</v>
      </c>
      <c r="P124" s="36"/>
      <c r="Q124" s="36"/>
      <c r="R124" s="36"/>
      <c r="S124" s="33"/>
      <c r="T124" s="35"/>
      <c r="U124" s="36"/>
      <c r="V124" s="36"/>
      <c r="W124" s="36"/>
      <c r="X124" s="36"/>
      <c r="Y124" s="33"/>
      <c r="Z124" s="35"/>
      <c r="AA124" s="36"/>
      <c r="AB124" s="36"/>
      <c r="AC124" s="36"/>
      <c r="AD124" s="36"/>
      <c r="AE124" s="68">
        <f t="shared" si="9"/>
        <v>100</v>
      </c>
      <c r="AF124" s="37"/>
      <c r="AG124" s="37"/>
      <c r="AH124" s="37"/>
      <c r="AI124" s="38"/>
      <c r="AJ124" s="49" t="str">
        <f t="shared" si="8"/>
        <v/>
      </c>
      <c r="AK124" s="49" t="str">
        <f t="shared" si="12"/>
        <v/>
      </c>
      <c r="AL124" s="49" t="e">
        <f t="shared" si="13"/>
        <v>#VALUE!</v>
      </c>
      <c r="AM124" s="49"/>
      <c r="AN124" s="67" t="str">
        <f t="shared" si="14"/>
        <v/>
      </c>
      <c r="AO124" s="39"/>
      <c r="AP124" s="40"/>
      <c r="AQ124" s="41"/>
      <c r="AR124" s="33"/>
      <c r="AS124" s="33"/>
      <c r="AT124" s="35"/>
      <c r="AU124" s="35"/>
      <c r="AV124" s="35"/>
      <c r="AW124" s="35"/>
      <c r="AX124" s="35"/>
      <c r="AY124" s="42"/>
      <c r="AZ124" s="35"/>
    </row>
    <row r="125" spans="1:52" x14ac:dyDescent="0.25">
      <c r="A125" s="66"/>
      <c r="B125" s="33"/>
      <c r="C125" s="85"/>
      <c r="D125" s="85"/>
      <c r="E125" s="34"/>
      <c r="F125" s="35"/>
      <c r="G125" s="35"/>
      <c r="H125" s="33"/>
      <c r="I125" s="35"/>
      <c r="J125" s="35"/>
      <c r="K125" s="49">
        <f t="shared" si="10"/>
        <v>0</v>
      </c>
      <c r="L125" s="67" t="str">
        <f t="shared" si="15"/>
        <v/>
      </c>
      <c r="M125" s="33"/>
      <c r="N125" s="35"/>
      <c r="O125" s="36">
        <v>100</v>
      </c>
      <c r="P125" s="36"/>
      <c r="Q125" s="36"/>
      <c r="R125" s="36"/>
      <c r="S125" s="33"/>
      <c r="T125" s="35"/>
      <c r="U125" s="36"/>
      <c r="V125" s="36"/>
      <c r="W125" s="36"/>
      <c r="X125" s="36"/>
      <c r="Y125" s="33"/>
      <c r="Z125" s="35"/>
      <c r="AA125" s="36"/>
      <c r="AB125" s="36"/>
      <c r="AC125" s="36"/>
      <c r="AD125" s="36"/>
      <c r="AE125" s="68">
        <f t="shared" si="9"/>
        <v>100</v>
      </c>
      <c r="AF125" s="37"/>
      <c r="AG125" s="37"/>
      <c r="AH125" s="37"/>
      <c r="AI125" s="38"/>
      <c r="AJ125" s="49" t="str">
        <f t="shared" si="8"/>
        <v/>
      </c>
      <c r="AK125" s="49" t="str">
        <f t="shared" si="12"/>
        <v/>
      </c>
      <c r="AL125" s="49" t="e">
        <f t="shared" si="13"/>
        <v>#VALUE!</v>
      </c>
      <c r="AM125" s="49"/>
      <c r="AN125" s="67" t="str">
        <f t="shared" si="14"/>
        <v/>
      </c>
      <c r="AO125" s="39"/>
      <c r="AP125" s="40"/>
      <c r="AQ125" s="41"/>
      <c r="AR125" s="33"/>
      <c r="AS125" s="33"/>
      <c r="AT125" s="35"/>
      <c r="AU125" s="35"/>
      <c r="AV125" s="35"/>
      <c r="AW125" s="35"/>
      <c r="AX125" s="35"/>
      <c r="AY125" s="42"/>
      <c r="AZ125" s="35"/>
    </row>
    <row r="126" spans="1:52" x14ac:dyDescent="0.25">
      <c r="A126" s="66"/>
      <c r="B126" s="33"/>
      <c r="C126" s="85"/>
      <c r="D126" s="85"/>
      <c r="E126" s="34"/>
      <c r="F126" s="35"/>
      <c r="G126" s="35"/>
      <c r="H126" s="33"/>
      <c r="I126" s="35"/>
      <c r="J126" s="35"/>
      <c r="K126" s="49">
        <f t="shared" si="10"/>
        <v>0</v>
      </c>
      <c r="L126" s="67" t="str">
        <f t="shared" si="15"/>
        <v/>
      </c>
      <c r="M126" s="33"/>
      <c r="N126" s="35"/>
      <c r="O126" s="36">
        <v>100</v>
      </c>
      <c r="P126" s="36"/>
      <c r="Q126" s="36"/>
      <c r="R126" s="36"/>
      <c r="S126" s="33"/>
      <c r="T126" s="35"/>
      <c r="U126" s="36"/>
      <c r="V126" s="36"/>
      <c r="W126" s="36"/>
      <c r="X126" s="36"/>
      <c r="Y126" s="33"/>
      <c r="Z126" s="35"/>
      <c r="AA126" s="36"/>
      <c r="AB126" s="36"/>
      <c r="AC126" s="36"/>
      <c r="AD126" s="36"/>
      <c r="AE126" s="68">
        <f t="shared" si="9"/>
        <v>100</v>
      </c>
      <c r="AF126" s="37"/>
      <c r="AG126" s="37"/>
      <c r="AH126" s="37"/>
      <c r="AI126" s="38"/>
      <c r="AJ126" s="49" t="str">
        <f t="shared" si="8"/>
        <v/>
      </c>
      <c r="AK126" s="49" t="str">
        <f t="shared" si="12"/>
        <v/>
      </c>
      <c r="AL126" s="49" t="e">
        <f t="shared" si="13"/>
        <v>#VALUE!</v>
      </c>
      <c r="AM126" s="49"/>
      <c r="AN126" s="67" t="str">
        <f t="shared" si="14"/>
        <v/>
      </c>
      <c r="AO126" s="39"/>
      <c r="AP126" s="40"/>
      <c r="AQ126" s="41"/>
      <c r="AR126" s="33"/>
      <c r="AS126" s="33"/>
      <c r="AT126" s="35"/>
      <c r="AU126" s="35"/>
      <c r="AV126" s="35"/>
      <c r="AW126" s="35"/>
      <c r="AX126" s="35"/>
      <c r="AY126" s="42"/>
      <c r="AZ126" s="35"/>
    </row>
    <row r="127" spans="1:52" x14ac:dyDescent="0.25">
      <c r="A127" s="66"/>
      <c r="B127" s="33"/>
      <c r="C127" s="85"/>
      <c r="D127" s="85"/>
      <c r="E127" s="34"/>
      <c r="F127" s="35"/>
      <c r="G127" s="35"/>
      <c r="H127" s="33"/>
      <c r="I127" s="35"/>
      <c r="J127" s="35"/>
      <c r="K127" s="49">
        <f t="shared" si="10"/>
        <v>0</v>
      </c>
      <c r="L127" s="67" t="str">
        <f t="shared" si="15"/>
        <v/>
      </c>
      <c r="M127" s="33"/>
      <c r="N127" s="35"/>
      <c r="O127" s="36">
        <v>100</v>
      </c>
      <c r="P127" s="36"/>
      <c r="Q127" s="36"/>
      <c r="R127" s="36"/>
      <c r="S127" s="33"/>
      <c r="T127" s="35"/>
      <c r="U127" s="36"/>
      <c r="V127" s="36"/>
      <c r="W127" s="36"/>
      <c r="X127" s="36"/>
      <c r="Y127" s="33"/>
      <c r="Z127" s="35"/>
      <c r="AA127" s="36"/>
      <c r="AB127" s="36"/>
      <c r="AC127" s="36"/>
      <c r="AD127" s="36"/>
      <c r="AE127" s="68">
        <f t="shared" si="9"/>
        <v>100</v>
      </c>
      <c r="AF127" s="37"/>
      <c r="AG127" s="37"/>
      <c r="AH127" s="37"/>
      <c r="AI127" s="38"/>
      <c r="AJ127" s="49" t="str">
        <f t="shared" si="8"/>
        <v/>
      </c>
      <c r="AK127" s="49" t="str">
        <f t="shared" si="12"/>
        <v/>
      </c>
      <c r="AL127" s="49" t="e">
        <f t="shared" si="13"/>
        <v>#VALUE!</v>
      </c>
      <c r="AM127" s="49"/>
      <c r="AN127" s="67" t="str">
        <f t="shared" si="14"/>
        <v/>
      </c>
      <c r="AO127" s="39"/>
      <c r="AP127" s="40"/>
      <c r="AQ127" s="41"/>
      <c r="AR127" s="33"/>
      <c r="AS127" s="33"/>
      <c r="AT127" s="35"/>
      <c r="AU127" s="35"/>
      <c r="AV127" s="35"/>
      <c r="AW127" s="35"/>
      <c r="AX127" s="35"/>
      <c r="AY127" s="42"/>
      <c r="AZ127" s="35"/>
    </row>
    <row r="128" spans="1:52" x14ac:dyDescent="0.25">
      <c r="A128" s="66"/>
      <c r="B128" s="33"/>
      <c r="C128" s="85"/>
      <c r="D128" s="85"/>
      <c r="E128" s="34"/>
      <c r="F128" s="35"/>
      <c r="G128" s="35"/>
      <c r="H128" s="33"/>
      <c r="I128" s="35"/>
      <c r="J128" s="35"/>
      <c r="K128" s="49">
        <f t="shared" si="10"/>
        <v>0</v>
      </c>
      <c r="L128" s="67" t="str">
        <f t="shared" si="15"/>
        <v/>
      </c>
      <c r="M128" s="33"/>
      <c r="N128" s="35"/>
      <c r="O128" s="36">
        <v>100</v>
      </c>
      <c r="P128" s="36"/>
      <c r="Q128" s="36"/>
      <c r="R128" s="36"/>
      <c r="S128" s="33"/>
      <c r="T128" s="35"/>
      <c r="U128" s="36"/>
      <c r="V128" s="36"/>
      <c r="W128" s="36"/>
      <c r="X128" s="36"/>
      <c r="Y128" s="33"/>
      <c r="Z128" s="35"/>
      <c r="AA128" s="36"/>
      <c r="AB128" s="36"/>
      <c r="AC128" s="36"/>
      <c r="AD128" s="36"/>
      <c r="AE128" s="68">
        <f t="shared" si="9"/>
        <v>100</v>
      </c>
      <c r="AF128" s="37"/>
      <c r="AG128" s="37"/>
      <c r="AH128" s="37"/>
      <c r="AI128" s="38"/>
      <c r="AJ128" s="49" t="str">
        <f t="shared" si="8"/>
        <v/>
      </c>
      <c r="AK128" s="49" t="str">
        <f t="shared" si="12"/>
        <v/>
      </c>
      <c r="AL128" s="49" t="e">
        <f t="shared" si="13"/>
        <v>#VALUE!</v>
      </c>
      <c r="AM128" s="49"/>
      <c r="AN128" s="67" t="str">
        <f t="shared" si="14"/>
        <v/>
      </c>
      <c r="AO128" s="39"/>
      <c r="AP128" s="40"/>
      <c r="AQ128" s="41"/>
      <c r="AR128" s="33"/>
      <c r="AS128" s="33"/>
      <c r="AT128" s="35"/>
      <c r="AU128" s="35"/>
      <c r="AV128" s="35"/>
      <c r="AW128" s="35"/>
      <c r="AX128" s="35"/>
      <c r="AY128" s="42"/>
      <c r="AZ128" s="35"/>
    </row>
    <row r="129" spans="1:52" x14ac:dyDescent="0.25">
      <c r="A129" s="66"/>
      <c r="B129" s="33"/>
      <c r="C129" s="85"/>
      <c r="D129" s="85"/>
      <c r="E129" s="34"/>
      <c r="F129" s="35"/>
      <c r="G129" s="35"/>
      <c r="H129" s="33"/>
      <c r="I129" s="35"/>
      <c r="J129" s="35"/>
      <c r="K129" s="49">
        <f t="shared" si="10"/>
        <v>0</v>
      </c>
      <c r="L129" s="67" t="str">
        <f t="shared" si="15"/>
        <v/>
      </c>
      <c r="M129" s="33"/>
      <c r="N129" s="35"/>
      <c r="O129" s="36">
        <v>100</v>
      </c>
      <c r="P129" s="36"/>
      <c r="Q129" s="36"/>
      <c r="R129" s="36"/>
      <c r="S129" s="33"/>
      <c r="T129" s="35"/>
      <c r="U129" s="36"/>
      <c r="V129" s="36"/>
      <c r="W129" s="36"/>
      <c r="X129" s="36"/>
      <c r="Y129" s="33"/>
      <c r="Z129" s="35"/>
      <c r="AA129" s="36"/>
      <c r="AB129" s="36"/>
      <c r="AC129" s="36"/>
      <c r="AD129" s="36"/>
      <c r="AE129" s="68">
        <f t="shared" si="9"/>
        <v>100</v>
      </c>
      <c r="AF129" s="37"/>
      <c r="AG129" s="37"/>
      <c r="AH129" s="37"/>
      <c r="AI129" s="38"/>
      <c r="AJ129" s="49" t="str">
        <f t="shared" si="8"/>
        <v/>
      </c>
      <c r="AK129" s="49" t="str">
        <f t="shared" si="12"/>
        <v/>
      </c>
      <c r="AL129" s="49" t="e">
        <f t="shared" si="13"/>
        <v>#VALUE!</v>
      </c>
      <c r="AM129" s="49"/>
      <c r="AN129" s="67" t="str">
        <f t="shared" si="14"/>
        <v/>
      </c>
      <c r="AO129" s="39"/>
      <c r="AP129" s="40"/>
      <c r="AQ129" s="41"/>
      <c r="AR129" s="33"/>
      <c r="AS129" s="33"/>
      <c r="AT129" s="35"/>
      <c r="AU129" s="35"/>
      <c r="AV129" s="35"/>
      <c r="AW129" s="35"/>
      <c r="AX129" s="35"/>
      <c r="AY129" s="42"/>
      <c r="AZ129" s="35"/>
    </row>
    <row r="130" spans="1:52" x14ac:dyDescent="0.25">
      <c r="A130" s="66"/>
      <c r="B130" s="33"/>
      <c r="C130" s="85"/>
      <c r="D130" s="85"/>
      <c r="E130" s="34"/>
      <c r="F130" s="35"/>
      <c r="G130" s="35"/>
      <c r="H130" s="33"/>
      <c r="I130" s="35"/>
      <c r="J130" s="35"/>
      <c r="K130" s="49">
        <f t="shared" si="10"/>
        <v>0</v>
      </c>
      <c r="L130" s="67" t="str">
        <f t="shared" si="15"/>
        <v/>
      </c>
      <c r="M130" s="33"/>
      <c r="N130" s="35"/>
      <c r="O130" s="36">
        <v>100</v>
      </c>
      <c r="P130" s="36"/>
      <c r="Q130" s="36"/>
      <c r="R130" s="36"/>
      <c r="S130" s="33"/>
      <c r="T130" s="35"/>
      <c r="U130" s="36"/>
      <c r="V130" s="36"/>
      <c r="W130" s="36"/>
      <c r="X130" s="36"/>
      <c r="Y130" s="33"/>
      <c r="Z130" s="35"/>
      <c r="AA130" s="36"/>
      <c r="AB130" s="36"/>
      <c r="AC130" s="36"/>
      <c r="AD130" s="36"/>
      <c r="AE130" s="68">
        <f t="shared" si="9"/>
        <v>100</v>
      </c>
      <c r="AF130" s="37"/>
      <c r="AG130" s="37"/>
      <c r="AH130" s="37"/>
      <c r="AI130" s="38"/>
      <c r="AJ130" s="49" t="str">
        <f t="shared" si="8"/>
        <v/>
      </c>
      <c r="AK130" s="49" t="str">
        <f t="shared" si="12"/>
        <v/>
      </c>
      <c r="AL130" s="49" t="e">
        <f t="shared" si="13"/>
        <v>#VALUE!</v>
      </c>
      <c r="AM130" s="49"/>
      <c r="AN130" s="67" t="str">
        <f t="shared" si="14"/>
        <v/>
      </c>
      <c r="AO130" s="39"/>
      <c r="AP130" s="40"/>
      <c r="AQ130" s="41"/>
      <c r="AR130" s="33"/>
      <c r="AS130" s="33"/>
      <c r="AT130" s="35"/>
      <c r="AU130" s="35"/>
      <c r="AV130" s="35"/>
      <c r="AW130" s="35"/>
      <c r="AX130" s="35"/>
      <c r="AY130" s="42"/>
      <c r="AZ130" s="35"/>
    </row>
    <row r="131" spans="1:52" x14ac:dyDescent="0.25">
      <c r="A131" s="66"/>
      <c r="B131" s="33"/>
      <c r="C131" s="85"/>
      <c r="D131" s="85"/>
      <c r="E131" s="34"/>
      <c r="F131" s="35"/>
      <c r="G131" s="35"/>
      <c r="H131" s="33"/>
      <c r="I131" s="35"/>
      <c r="J131" s="35"/>
      <c r="K131" s="49">
        <f t="shared" si="10"/>
        <v>0</v>
      </c>
      <c r="L131" s="67" t="str">
        <f t="shared" si="15"/>
        <v/>
      </c>
      <c r="M131" s="33"/>
      <c r="N131" s="35"/>
      <c r="O131" s="36">
        <v>100</v>
      </c>
      <c r="P131" s="36"/>
      <c r="Q131" s="36"/>
      <c r="R131" s="36"/>
      <c r="S131" s="33"/>
      <c r="T131" s="35"/>
      <c r="U131" s="36"/>
      <c r="V131" s="36"/>
      <c r="W131" s="36"/>
      <c r="X131" s="36"/>
      <c r="Y131" s="33"/>
      <c r="Z131" s="35"/>
      <c r="AA131" s="36"/>
      <c r="AB131" s="36"/>
      <c r="AC131" s="36"/>
      <c r="AD131" s="36"/>
      <c r="AE131" s="68">
        <f t="shared" si="9"/>
        <v>100</v>
      </c>
      <c r="AF131" s="37"/>
      <c r="AG131" s="37"/>
      <c r="AH131" s="37"/>
      <c r="AI131" s="38"/>
      <c r="AJ131" s="49" t="str">
        <f t="shared" si="8"/>
        <v/>
      </c>
      <c r="AK131" s="49" t="str">
        <f t="shared" si="12"/>
        <v/>
      </c>
      <c r="AL131" s="49" t="e">
        <f t="shared" si="13"/>
        <v>#VALUE!</v>
      </c>
      <c r="AM131" s="49"/>
      <c r="AN131" s="67" t="str">
        <f t="shared" si="14"/>
        <v/>
      </c>
      <c r="AO131" s="39"/>
      <c r="AP131" s="40"/>
      <c r="AQ131" s="41"/>
      <c r="AR131" s="33"/>
      <c r="AS131" s="33"/>
      <c r="AT131" s="35"/>
      <c r="AU131" s="35"/>
      <c r="AV131" s="35"/>
      <c r="AW131" s="35"/>
      <c r="AX131" s="35"/>
      <c r="AY131" s="42"/>
      <c r="AZ131" s="35"/>
    </row>
    <row r="132" spans="1:52" x14ac:dyDescent="0.25">
      <c r="A132" s="66"/>
      <c r="B132" s="33"/>
      <c r="C132" s="85"/>
      <c r="D132" s="85"/>
      <c r="E132" s="34"/>
      <c r="F132" s="35"/>
      <c r="G132" s="35"/>
      <c r="H132" s="33"/>
      <c r="I132" s="35"/>
      <c r="J132" s="35"/>
      <c r="K132" s="49">
        <f t="shared" si="10"/>
        <v>0</v>
      </c>
      <c r="L132" s="67" t="str">
        <f t="shared" si="15"/>
        <v/>
      </c>
      <c r="M132" s="33"/>
      <c r="N132" s="35"/>
      <c r="O132" s="36">
        <v>100</v>
      </c>
      <c r="P132" s="36"/>
      <c r="Q132" s="36"/>
      <c r="R132" s="36"/>
      <c r="S132" s="33"/>
      <c r="T132" s="35"/>
      <c r="U132" s="36"/>
      <c r="V132" s="36"/>
      <c r="W132" s="36"/>
      <c r="X132" s="36"/>
      <c r="Y132" s="33"/>
      <c r="Z132" s="35"/>
      <c r="AA132" s="36"/>
      <c r="AB132" s="36"/>
      <c r="AC132" s="36"/>
      <c r="AD132" s="36"/>
      <c r="AE132" s="68">
        <f t="shared" si="9"/>
        <v>100</v>
      </c>
      <c r="AF132" s="37"/>
      <c r="AG132" s="37"/>
      <c r="AH132" s="37"/>
      <c r="AI132" s="38"/>
      <c r="AJ132" s="49" t="str">
        <f t="shared" si="8"/>
        <v/>
      </c>
      <c r="AK132" s="49" t="str">
        <f t="shared" si="12"/>
        <v/>
      </c>
      <c r="AL132" s="49" t="e">
        <f t="shared" si="13"/>
        <v>#VALUE!</v>
      </c>
      <c r="AM132" s="49"/>
      <c r="AN132" s="67" t="str">
        <f t="shared" si="14"/>
        <v/>
      </c>
      <c r="AO132" s="39"/>
      <c r="AP132" s="40"/>
      <c r="AQ132" s="41"/>
      <c r="AR132" s="33"/>
      <c r="AS132" s="33"/>
      <c r="AT132" s="35"/>
      <c r="AU132" s="35"/>
      <c r="AV132" s="35"/>
      <c r="AW132" s="35"/>
      <c r="AX132" s="35"/>
      <c r="AY132" s="42"/>
      <c r="AZ132" s="35"/>
    </row>
    <row r="133" spans="1:52" x14ac:dyDescent="0.25">
      <c r="A133" s="66"/>
      <c r="B133" s="33"/>
      <c r="C133" s="85"/>
      <c r="D133" s="85"/>
      <c r="E133" s="34"/>
      <c r="F133" s="35"/>
      <c r="G133" s="35"/>
      <c r="H133" s="33"/>
      <c r="I133" s="35"/>
      <c r="J133" s="35"/>
      <c r="K133" s="49">
        <f t="shared" si="10"/>
        <v>0</v>
      </c>
      <c r="L133" s="67" t="str">
        <f t="shared" si="15"/>
        <v/>
      </c>
      <c r="M133" s="33"/>
      <c r="N133" s="35"/>
      <c r="O133" s="36">
        <v>100</v>
      </c>
      <c r="P133" s="36"/>
      <c r="Q133" s="36"/>
      <c r="R133" s="36"/>
      <c r="S133" s="33"/>
      <c r="T133" s="35"/>
      <c r="U133" s="36"/>
      <c r="V133" s="36"/>
      <c r="W133" s="36"/>
      <c r="X133" s="36"/>
      <c r="Y133" s="33"/>
      <c r="Z133" s="35"/>
      <c r="AA133" s="36"/>
      <c r="AB133" s="36"/>
      <c r="AC133" s="36"/>
      <c r="AD133" s="36"/>
      <c r="AE133" s="68">
        <f t="shared" si="9"/>
        <v>100</v>
      </c>
      <c r="AF133" s="37"/>
      <c r="AG133" s="37"/>
      <c r="AH133" s="37"/>
      <c r="AI133" s="38"/>
      <c r="AJ133" s="49" t="str">
        <f t="shared" si="8"/>
        <v/>
      </c>
      <c r="AK133" s="49" t="str">
        <f t="shared" si="12"/>
        <v/>
      </c>
      <c r="AL133" s="49" t="e">
        <f t="shared" si="13"/>
        <v>#VALUE!</v>
      </c>
      <c r="AM133" s="49"/>
      <c r="AN133" s="67" t="str">
        <f t="shared" si="14"/>
        <v/>
      </c>
      <c r="AO133" s="39"/>
      <c r="AP133" s="40"/>
      <c r="AQ133" s="41"/>
      <c r="AR133" s="33"/>
      <c r="AS133" s="33"/>
      <c r="AT133" s="35"/>
      <c r="AU133" s="35"/>
      <c r="AV133" s="35"/>
      <c r="AW133" s="35"/>
      <c r="AX133" s="35"/>
      <c r="AY133" s="42"/>
      <c r="AZ133" s="35"/>
    </row>
    <row r="134" spans="1:52" x14ac:dyDescent="0.25">
      <c r="A134" s="66"/>
      <c r="B134" s="33"/>
      <c r="C134" s="85"/>
      <c r="D134" s="85"/>
      <c r="E134" s="34"/>
      <c r="F134" s="35"/>
      <c r="G134" s="35"/>
      <c r="H134" s="33"/>
      <c r="I134" s="35"/>
      <c r="J134" s="35"/>
      <c r="K134" s="49">
        <f t="shared" si="10"/>
        <v>0</v>
      </c>
      <c r="L134" s="67" t="str">
        <f t="shared" si="15"/>
        <v/>
      </c>
      <c r="M134" s="33"/>
      <c r="N134" s="35"/>
      <c r="O134" s="36">
        <v>100</v>
      </c>
      <c r="P134" s="36"/>
      <c r="Q134" s="36"/>
      <c r="R134" s="36"/>
      <c r="S134" s="33"/>
      <c r="T134" s="35"/>
      <c r="U134" s="36"/>
      <c r="V134" s="36"/>
      <c r="W134" s="36"/>
      <c r="X134" s="36"/>
      <c r="Y134" s="33"/>
      <c r="Z134" s="35"/>
      <c r="AA134" s="36"/>
      <c r="AB134" s="36"/>
      <c r="AC134" s="36"/>
      <c r="AD134" s="36"/>
      <c r="AE134" s="68">
        <f t="shared" si="9"/>
        <v>100</v>
      </c>
      <c r="AF134" s="37"/>
      <c r="AG134" s="37"/>
      <c r="AH134" s="37"/>
      <c r="AI134" s="38"/>
      <c r="AJ134" s="49" t="str">
        <f t="shared" ref="AJ134:AJ197" si="16">IF($G134="RIESGO",IF(AE134&lt;=50,I134,(IF(AND(AE134&gt;=51,AF134="IMPACTO"),I134,(IF(AND(AE134&gt;=51,AE134&lt;=75,AF134="PROBABILIDAD"),(IF(I134-1&lt;=0,1,I134-1)),(IF(AND(AE134&gt;=76,AE134&lt;=100,AF134="PROBABILIDAD"),(IF(I134-2&lt;=0,1,I134-2)),1))))))), IF($G134="RIESGO_CORRUPCIÓN",IF(AE134&lt;=50,I134,(IF(AND(AE134&gt;=51,AF134="IMPACTO"),I134,(IF(AND(AE134&gt;=51,AE134&lt;=75,AF134="PROBABILIDAD"),(IF(I134-1&lt;=0,1,I134-1)),(IF(AND(AE134&gt;=76,AE134&lt;=100,AF134="PROBABILIDAD"),(IF(I134-2&lt;=0,1,I134-2)),1))))))),IF($G134="OPORTUNIDAD",$I134,"")))</f>
        <v/>
      </c>
      <c r="AK134" s="49" t="str">
        <f t="shared" si="12"/>
        <v/>
      </c>
      <c r="AL134" s="49" t="e">
        <f t="shared" si="13"/>
        <v>#VALUE!</v>
      </c>
      <c r="AM134" s="49"/>
      <c r="AN134" s="67" t="str">
        <f t="shared" si="14"/>
        <v/>
      </c>
      <c r="AO134" s="39"/>
      <c r="AP134" s="40"/>
      <c r="AQ134" s="41"/>
      <c r="AR134" s="33"/>
      <c r="AS134" s="33"/>
      <c r="AT134" s="35"/>
      <c r="AU134" s="35"/>
      <c r="AV134" s="35"/>
      <c r="AW134" s="35"/>
      <c r="AX134" s="35"/>
      <c r="AY134" s="42"/>
      <c r="AZ134" s="35"/>
    </row>
    <row r="135" spans="1:52" x14ac:dyDescent="0.25">
      <c r="A135" s="66"/>
      <c r="B135" s="33"/>
      <c r="C135" s="85"/>
      <c r="D135" s="85"/>
      <c r="E135" s="34"/>
      <c r="F135" s="35"/>
      <c r="G135" s="35"/>
      <c r="H135" s="33"/>
      <c r="I135" s="35"/>
      <c r="J135" s="35"/>
      <c r="K135" s="49">
        <f t="shared" si="10"/>
        <v>0</v>
      </c>
      <c r="L135" s="67" t="str">
        <f t="shared" si="15"/>
        <v/>
      </c>
      <c r="M135" s="33"/>
      <c r="N135" s="35"/>
      <c r="O135" s="36">
        <v>100</v>
      </c>
      <c r="P135" s="36"/>
      <c r="Q135" s="36"/>
      <c r="R135" s="36"/>
      <c r="S135" s="33"/>
      <c r="T135" s="35"/>
      <c r="U135" s="36"/>
      <c r="V135" s="36"/>
      <c r="W135" s="36"/>
      <c r="X135" s="36"/>
      <c r="Y135" s="33"/>
      <c r="Z135" s="35"/>
      <c r="AA135" s="36"/>
      <c r="AB135" s="36"/>
      <c r="AC135" s="36"/>
      <c r="AD135" s="36"/>
      <c r="AE135" s="68">
        <f t="shared" si="9"/>
        <v>100</v>
      </c>
      <c r="AF135" s="37"/>
      <c r="AG135" s="37"/>
      <c r="AH135" s="37"/>
      <c r="AI135" s="38"/>
      <c r="AJ135" s="49" t="str">
        <f t="shared" si="16"/>
        <v/>
      </c>
      <c r="AK135" s="49" t="str">
        <f t="shared" si="12"/>
        <v/>
      </c>
      <c r="AL135" s="49" t="e">
        <f t="shared" si="13"/>
        <v>#VALUE!</v>
      </c>
      <c r="AM135" s="49"/>
      <c r="AN135" s="67" t="str">
        <f t="shared" si="14"/>
        <v/>
      </c>
      <c r="AO135" s="39"/>
      <c r="AP135" s="40"/>
      <c r="AQ135" s="41"/>
      <c r="AR135" s="33"/>
      <c r="AS135" s="33"/>
      <c r="AT135" s="35"/>
      <c r="AU135" s="35"/>
      <c r="AV135" s="35"/>
      <c r="AW135" s="35"/>
      <c r="AX135" s="35"/>
      <c r="AY135" s="42"/>
      <c r="AZ135" s="35"/>
    </row>
    <row r="136" spans="1:52" x14ac:dyDescent="0.25">
      <c r="A136" s="66"/>
      <c r="B136" s="33"/>
      <c r="C136" s="85"/>
      <c r="D136" s="85"/>
      <c r="E136" s="34"/>
      <c r="F136" s="35"/>
      <c r="G136" s="35"/>
      <c r="H136" s="33"/>
      <c r="I136" s="35"/>
      <c r="J136" s="35"/>
      <c r="K136" s="49">
        <f t="shared" si="10"/>
        <v>0</v>
      </c>
      <c r="L136" s="67" t="str">
        <f t="shared" si="15"/>
        <v/>
      </c>
      <c r="M136" s="33"/>
      <c r="N136" s="35"/>
      <c r="O136" s="36">
        <v>100</v>
      </c>
      <c r="P136" s="36"/>
      <c r="Q136" s="36"/>
      <c r="R136" s="36"/>
      <c r="S136" s="33"/>
      <c r="T136" s="35"/>
      <c r="U136" s="36"/>
      <c r="V136" s="36"/>
      <c r="W136" s="36"/>
      <c r="X136" s="36"/>
      <c r="Y136" s="33"/>
      <c r="Z136" s="35"/>
      <c r="AA136" s="36"/>
      <c r="AB136" s="36"/>
      <c r="AC136" s="36"/>
      <c r="AD136" s="36"/>
      <c r="AE136" s="68">
        <f t="shared" si="9"/>
        <v>100</v>
      </c>
      <c r="AF136" s="37"/>
      <c r="AG136" s="37"/>
      <c r="AH136" s="37"/>
      <c r="AI136" s="38"/>
      <c r="AJ136" s="49" t="str">
        <f t="shared" si="16"/>
        <v/>
      </c>
      <c r="AK136" s="49" t="str">
        <f t="shared" si="12"/>
        <v/>
      </c>
      <c r="AL136" s="49" t="e">
        <f t="shared" si="13"/>
        <v>#VALUE!</v>
      </c>
      <c r="AM136" s="49"/>
      <c r="AN136" s="67" t="str">
        <f t="shared" si="14"/>
        <v/>
      </c>
      <c r="AO136" s="39"/>
      <c r="AP136" s="40"/>
      <c r="AQ136" s="41"/>
      <c r="AR136" s="33"/>
      <c r="AS136" s="33"/>
      <c r="AT136" s="35"/>
      <c r="AU136" s="35"/>
      <c r="AV136" s="35"/>
      <c r="AW136" s="35"/>
      <c r="AX136" s="35"/>
      <c r="AY136" s="42"/>
      <c r="AZ136" s="35"/>
    </row>
    <row r="137" spans="1:52" x14ac:dyDescent="0.25">
      <c r="A137" s="66"/>
      <c r="B137" s="33"/>
      <c r="C137" s="85"/>
      <c r="D137" s="85"/>
      <c r="E137" s="34"/>
      <c r="F137" s="35"/>
      <c r="G137" s="35"/>
      <c r="H137" s="33"/>
      <c r="I137" s="35"/>
      <c r="J137" s="35"/>
      <c r="K137" s="49">
        <f t="shared" si="10"/>
        <v>0</v>
      </c>
      <c r="L137" s="67" t="str">
        <f t="shared" si="15"/>
        <v/>
      </c>
      <c r="M137" s="33"/>
      <c r="N137" s="35"/>
      <c r="O137" s="36">
        <v>100</v>
      </c>
      <c r="P137" s="36"/>
      <c r="Q137" s="36"/>
      <c r="R137" s="36"/>
      <c r="S137" s="33"/>
      <c r="T137" s="35"/>
      <c r="U137" s="36"/>
      <c r="V137" s="36"/>
      <c r="W137" s="36"/>
      <c r="X137" s="36"/>
      <c r="Y137" s="33"/>
      <c r="Z137" s="35"/>
      <c r="AA137" s="36"/>
      <c r="AB137" s="36"/>
      <c r="AC137" s="36"/>
      <c r="AD137" s="36"/>
      <c r="AE137" s="68">
        <f t="shared" si="9"/>
        <v>100</v>
      </c>
      <c r="AF137" s="37"/>
      <c r="AG137" s="37"/>
      <c r="AH137" s="37"/>
      <c r="AI137" s="38"/>
      <c r="AJ137" s="49" t="str">
        <f t="shared" si="16"/>
        <v/>
      </c>
      <c r="AK137" s="49" t="str">
        <f t="shared" si="12"/>
        <v/>
      </c>
      <c r="AL137" s="49" t="e">
        <f t="shared" si="13"/>
        <v>#VALUE!</v>
      </c>
      <c r="AM137" s="49"/>
      <c r="AN137" s="67" t="str">
        <f t="shared" si="14"/>
        <v/>
      </c>
      <c r="AO137" s="39"/>
      <c r="AP137" s="40"/>
      <c r="AQ137" s="41"/>
      <c r="AR137" s="33"/>
      <c r="AS137" s="33"/>
      <c r="AT137" s="35"/>
      <c r="AU137" s="35"/>
      <c r="AV137" s="35"/>
      <c r="AW137" s="35"/>
      <c r="AX137" s="35"/>
      <c r="AY137" s="42"/>
      <c r="AZ137" s="35"/>
    </row>
    <row r="138" spans="1:52" x14ac:dyDescent="0.25">
      <c r="A138" s="66"/>
      <c r="B138" s="33"/>
      <c r="C138" s="85"/>
      <c r="D138" s="85"/>
      <c r="E138" s="34"/>
      <c r="F138" s="35"/>
      <c r="G138" s="35"/>
      <c r="H138" s="33"/>
      <c r="I138" s="35"/>
      <c r="J138" s="35"/>
      <c r="K138" s="49">
        <f t="shared" si="10"/>
        <v>0</v>
      </c>
      <c r="L138" s="67" t="str">
        <f t="shared" si="15"/>
        <v/>
      </c>
      <c r="M138" s="33"/>
      <c r="N138" s="35"/>
      <c r="O138" s="36">
        <v>100</v>
      </c>
      <c r="P138" s="36"/>
      <c r="Q138" s="36"/>
      <c r="R138" s="36"/>
      <c r="S138" s="33"/>
      <c r="T138" s="35"/>
      <c r="U138" s="36"/>
      <c r="V138" s="36"/>
      <c r="W138" s="36"/>
      <c r="X138" s="36"/>
      <c r="Y138" s="33"/>
      <c r="Z138" s="35"/>
      <c r="AA138" s="36"/>
      <c r="AB138" s="36"/>
      <c r="AC138" s="36"/>
      <c r="AD138" s="36"/>
      <c r="AE138" s="68">
        <f t="shared" ref="AE138:AE201" si="17">AVERAGE(AA138,U138,O138)</f>
        <v>100</v>
      </c>
      <c r="AF138" s="37"/>
      <c r="AG138" s="37"/>
      <c r="AH138" s="37"/>
      <c r="AI138" s="38"/>
      <c r="AJ138" s="49" t="str">
        <f t="shared" si="16"/>
        <v/>
      </c>
      <c r="AK138" s="49" t="str">
        <f t="shared" si="12"/>
        <v/>
      </c>
      <c r="AL138" s="49" t="e">
        <f t="shared" si="13"/>
        <v>#VALUE!</v>
      </c>
      <c r="AM138" s="49"/>
      <c r="AN138" s="67" t="str">
        <f t="shared" si="14"/>
        <v/>
      </c>
      <c r="AO138" s="39"/>
      <c r="AP138" s="40"/>
      <c r="AQ138" s="41"/>
      <c r="AR138" s="33"/>
      <c r="AS138" s="33"/>
      <c r="AT138" s="35"/>
      <c r="AU138" s="35"/>
      <c r="AV138" s="35"/>
      <c r="AW138" s="35"/>
      <c r="AX138" s="35"/>
      <c r="AY138" s="42"/>
      <c r="AZ138" s="35"/>
    </row>
    <row r="139" spans="1:52" x14ac:dyDescent="0.25">
      <c r="A139" s="66"/>
      <c r="B139" s="33"/>
      <c r="C139" s="85"/>
      <c r="D139" s="85"/>
      <c r="E139" s="34"/>
      <c r="F139" s="35"/>
      <c r="G139" s="35"/>
      <c r="H139" s="33"/>
      <c r="I139" s="35"/>
      <c r="J139" s="35"/>
      <c r="K139" s="49">
        <f t="shared" ref="K139:K202" si="18">IF($G139="RIESGO_CORRUPCIÓN",$I139*$J139*4,$I139*$J139)</f>
        <v>0</v>
      </c>
      <c r="L139" s="67" t="str">
        <f t="shared" si="15"/>
        <v/>
      </c>
      <c r="M139" s="33"/>
      <c r="N139" s="35"/>
      <c r="O139" s="36">
        <v>100</v>
      </c>
      <c r="P139" s="36"/>
      <c r="Q139" s="36"/>
      <c r="R139" s="36"/>
      <c r="S139" s="33"/>
      <c r="T139" s="35"/>
      <c r="U139" s="36"/>
      <c r="V139" s="36"/>
      <c r="W139" s="36"/>
      <c r="X139" s="36"/>
      <c r="Y139" s="33"/>
      <c r="Z139" s="35"/>
      <c r="AA139" s="36"/>
      <c r="AB139" s="36"/>
      <c r="AC139" s="36"/>
      <c r="AD139" s="36"/>
      <c r="AE139" s="68">
        <f t="shared" si="17"/>
        <v>100</v>
      </c>
      <c r="AF139" s="37"/>
      <c r="AG139" s="37"/>
      <c r="AH139" s="37"/>
      <c r="AI139" s="38"/>
      <c r="AJ139" s="49" t="str">
        <f t="shared" si="16"/>
        <v/>
      </c>
      <c r="AK139" s="49" t="str">
        <f t="shared" ref="AK139:AK202" si="19">IF($G139="RIESGO",IF(AE139&lt;=50,J139,(IF(AND(AE139&gt;=51,AF139="PROBABILIDAD"),J139,(IF(AND(AE139&gt;=51,AE139&lt;=85,AF139="IMPACTO"),(IF(J139-1&lt;=0,1,J139-1)),(IF(AND(AE139&gt;=86,AE139&lt;=100,AF139="PROBABILIDAD"),(IF(J139-2&lt;=0,1,J139-2)),1))))))),IF($G139="RIESGO_CORRUPCIÓN",IF(AE139&lt;=50,J139,(IF(AND(AE139&gt;=51,AF139="PROBABILIDAD"),J139,(IF(AND(AE139&gt;=51,AE139&lt;=85,AF139="IMPACTO"),(IF(J139-5&lt;=0,5,J139-5)),(IF(AND(AE139&gt;=86,AE139&lt;=100,AF139="IMPACTO"),(IF(J139-15&lt;=0,5,J139-15)),"#"))))))),IF($G139="OPORTUNIDAD",$J139,"")))</f>
        <v/>
      </c>
      <c r="AL139" s="49" t="e">
        <f t="shared" ref="AL139:AL202" si="20">IF($G139="RIESGO_CORRUPCIÓN",$AJ139*$AK139*4,$AJ139*$AK139)</f>
        <v>#VALUE!</v>
      </c>
      <c r="AM139" s="49"/>
      <c r="AN139" s="67" t="str">
        <f t="shared" si="14"/>
        <v/>
      </c>
      <c r="AO139" s="39"/>
      <c r="AP139" s="40"/>
      <c r="AQ139" s="41"/>
      <c r="AR139" s="33"/>
      <c r="AS139" s="33"/>
      <c r="AT139" s="35"/>
      <c r="AU139" s="35"/>
      <c r="AV139" s="35"/>
      <c r="AW139" s="35"/>
      <c r="AX139" s="35"/>
      <c r="AY139" s="42"/>
      <c r="AZ139" s="35"/>
    </row>
    <row r="140" spans="1:52" x14ac:dyDescent="0.25">
      <c r="A140" s="66"/>
      <c r="B140" s="33"/>
      <c r="C140" s="85"/>
      <c r="D140" s="85"/>
      <c r="E140" s="34"/>
      <c r="F140" s="35"/>
      <c r="G140" s="35"/>
      <c r="H140" s="33"/>
      <c r="I140" s="35"/>
      <c r="J140" s="35"/>
      <c r="K140" s="49">
        <f t="shared" si="18"/>
        <v>0</v>
      </c>
      <c r="L140" s="67" t="str">
        <f t="shared" si="15"/>
        <v/>
      </c>
      <c r="M140" s="33"/>
      <c r="N140" s="35"/>
      <c r="O140" s="36">
        <v>100</v>
      </c>
      <c r="P140" s="36"/>
      <c r="Q140" s="36"/>
      <c r="R140" s="36"/>
      <c r="S140" s="33"/>
      <c r="T140" s="35"/>
      <c r="U140" s="36"/>
      <c r="V140" s="36"/>
      <c r="W140" s="36"/>
      <c r="X140" s="36"/>
      <c r="Y140" s="33"/>
      <c r="Z140" s="35"/>
      <c r="AA140" s="36"/>
      <c r="AB140" s="36"/>
      <c r="AC140" s="36"/>
      <c r="AD140" s="36"/>
      <c r="AE140" s="68">
        <f t="shared" si="17"/>
        <v>100</v>
      </c>
      <c r="AF140" s="37"/>
      <c r="AG140" s="37"/>
      <c r="AH140" s="37"/>
      <c r="AI140" s="38"/>
      <c r="AJ140" s="49" t="str">
        <f t="shared" si="16"/>
        <v/>
      </c>
      <c r="AK140" s="49" t="str">
        <f t="shared" si="19"/>
        <v/>
      </c>
      <c r="AL140" s="49" t="e">
        <f t="shared" si="20"/>
        <v>#VALUE!</v>
      </c>
      <c r="AM140" s="49"/>
      <c r="AN140" s="67" t="str">
        <f t="shared" ref="AN140:AN203" si="21">IF(G140="RIESGO",IF(OR(AND(AJ140=4,AK140=4),AND(AJ140=4,AK140=5),AND(AL140&gt;=16,AL140&lt;=25)),"ZONA RIESGO EXTREMA",IF(OR(AND(AJ140=5,AK140=3),AND(AJ140=4,AK140=3),AND(AJ140=3,AK140=4),AND(AJ140=3,AK140=5),AND(AL140&gt;=12,AL140&lt;=15)),"ZONA RIESGO ALTA",IF(OR(AND(AJ140=3,AK140=3),AND(AJ140=2,AK140=3),AND(AJ140=3,AK140=2),AND(AJ140=4,AK140=2)),"ZONA RIESGO MODERADA",IF(AND(AL140&gt;=1,AL140&lt;=5),"ZONA RIESGO BAJA"," ")))),IF(G140="OPORTUNIDAD",IF(OR(AND(AJ140=3,AK140=4),AND(AJ140=2,AK140=5),AND(AL140&gt;=52,AL140&lt;=100)),"ZONA OPORTUNIDAD EXTREMA",IF(OR(AND(AJ140=5,AK140=2),AND(AJ140=4,AK140=3),AND(AJ140=1,AK140=4),AND(AL140=20),AND(AL140&gt;=28,AL140&lt;=48)),"ZONA OPORTUNIDAD ALTA",IF(OR(AND(AJ140=1,AK140=3),AND(AJ140=4,AK140=1),AND(AL140=24)),"ZONA OPORTUNIDAD MODERADA",IF(AND(AL140&gt;=4,AL140&lt;=16),"ZONA OPORTUNIDAD BAJA"," ")))),IF(G140="RIESGO_CORRUPCIÓN",IF(OR(AND(AL140&gt;=60,AL140&lt;=100)),"ZONA RIESGO EXTREMA",IF(OR(AND(AL140&gt;=30,AL140&lt;=50)),"ZONA RIESGO ALTA",IF(OR(AND(AL140&gt;=15,AL140&lt;=25)),"ZONA RIESGO MODERADA",IF(AND(AL140&gt;=4,AL140&lt;=10),"ZONA RIESGO BAJA"," ")))),"")))</f>
        <v/>
      </c>
      <c r="AO140" s="39"/>
      <c r="AP140" s="40"/>
      <c r="AQ140" s="41"/>
      <c r="AR140" s="33"/>
      <c r="AS140" s="33"/>
      <c r="AT140" s="35"/>
      <c r="AU140" s="35"/>
      <c r="AV140" s="35"/>
      <c r="AW140" s="35"/>
      <c r="AX140" s="35"/>
      <c r="AY140" s="42"/>
      <c r="AZ140" s="35"/>
    </row>
    <row r="141" spans="1:52" x14ac:dyDescent="0.25">
      <c r="A141" s="66"/>
      <c r="B141" s="33"/>
      <c r="C141" s="85"/>
      <c r="D141" s="85"/>
      <c r="E141" s="34"/>
      <c r="F141" s="35"/>
      <c r="G141" s="35"/>
      <c r="H141" s="33"/>
      <c r="I141" s="35"/>
      <c r="J141" s="35"/>
      <c r="K141" s="49">
        <f t="shared" si="18"/>
        <v>0</v>
      </c>
      <c r="L141" s="67" t="str">
        <f t="shared" ref="L141:L204" si="22">IF(G141="RIESGO",IF(OR(AND(I141=4,J141=4),AND(I141=4,J141=5),AND(K141&gt;=16,K141&lt;=25)),"ZONA RIESGO EXTREMA",IF(OR(AND(I141=5,J141=3),AND(I141=4,J141=3),AND(I141=3,J141=4),AND(I141=3,J141=5),AND(K141&gt;=12,K141&lt;=15)),"ZONA RIESGO ALTA",IF(OR(AND(I141=3,J141=3),AND(I141=2,J141=3),AND(I141=3,J141=2),AND(I141=4,J141=2)),"ZONA RIESGO MODERADA",IF(AND(K141&gt;=1,K141&lt;=5),"ZONA RIESGO BAJA"," ")))),IF(G141="OPORTUNIDAD",IF(OR(AND(I141=3,J141=4),AND(I141=2,J141=5),AND(K141&gt;=52,K141&lt;=100)),"ZONA OPORTUNIDAD EXTREMA",IF(OR(AND(I141=5,J141=2),AND(I141=4,J141=3),AND(I141=1,J141=4),AND(K141=20),AND(K141&gt;=28,K141&lt;=48)),"ZONA OPORTUNIDAD ALTA",IF(OR(AND(I141=1,J141=3),AND(I141=4,J141=1),AND(K141=24)),"ZONA OPORTUNIDAD MODERADA",IF(AND(K141&gt;=4,K141&lt;=16),"ZONA OPORTUNIDAD BAJA"," ")))),IF(G141="RIESGO_CORRUPCIÓN",IF(OR(AND(K141&gt;=60,K141&lt;=120)),"ZONA RIESGO EXTREMA",IF(OR(AND(K141&gt;=30,K141&lt;=50)),"ZONA RIESGO ALTA",IF(OR(AND(K141&gt;=15,K141&lt;=25)),"ZONA RIESGO MODERADA",IF(AND(K141&gt;=4,K141&lt;=10),"ZONA RIESGO BAJA"," ")))),"")))</f>
        <v/>
      </c>
      <c r="M141" s="33"/>
      <c r="N141" s="35"/>
      <c r="O141" s="36">
        <v>100</v>
      </c>
      <c r="P141" s="36"/>
      <c r="Q141" s="36"/>
      <c r="R141" s="36"/>
      <c r="S141" s="33"/>
      <c r="T141" s="35"/>
      <c r="U141" s="36"/>
      <c r="V141" s="36"/>
      <c r="W141" s="36"/>
      <c r="X141" s="36"/>
      <c r="Y141" s="33"/>
      <c r="Z141" s="35"/>
      <c r="AA141" s="36"/>
      <c r="AB141" s="36"/>
      <c r="AC141" s="36"/>
      <c r="AD141" s="36"/>
      <c r="AE141" s="68">
        <f t="shared" si="17"/>
        <v>100</v>
      </c>
      <c r="AF141" s="37"/>
      <c r="AG141" s="37"/>
      <c r="AH141" s="37"/>
      <c r="AI141" s="38"/>
      <c r="AJ141" s="49" t="str">
        <f t="shared" si="16"/>
        <v/>
      </c>
      <c r="AK141" s="49" t="str">
        <f t="shared" si="19"/>
        <v/>
      </c>
      <c r="AL141" s="49" t="e">
        <f t="shared" si="20"/>
        <v>#VALUE!</v>
      </c>
      <c r="AM141" s="49"/>
      <c r="AN141" s="67" t="str">
        <f t="shared" si="21"/>
        <v/>
      </c>
      <c r="AO141" s="39"/>
      <c r="AP141" s="40"/>
      <c r="AQ141" s="41"/>
      <c r="AR141" s="33"/>
      <c r="AS141" s="33"/>
      <c r="AT141" s="35"/>
      <c r="AU141" s="35"/>
      <c r="AV141" s="35"/>
      <c r="AW141" s="35"/>
      <c r="AX141" s="35"/>
      <c r="AY141" s="42"/>
      <c r="AZ141" s="35"/>
    </row>
    <row r="142" spans="1:52" x14ac:dyDescent="0.25">
      <c r="A142" s="66"/>
      <c r="B142" s="33"/>
      <c r="C142" s="85"/>
      <c r="D142" s="85"/>
      <c r="E142" s="34"/>
      <c r="F142" s="35"/>
      <c r="G142" s="35"/>
      <c r="H142" s="33"/>
      <c r="I142" s="35"/>
      <c r="J142" s="35"/>
      <c r="K142" s="49">
        <f t="shared" si="18"/>
        <v>0</v>
      </c>
      <c r="L142" s="67" t="str">
        <f t="shared" si="22"/>
        <v/>
      </c>
      <c r="M142" s="33"/>
      <c r="N142" s="35"/>
      <c r="O142" s="36">
        <v>100</v>
      </c>
      <c r="P142" s="36"/>
      <c r="Q142" s="36"/>
      <c r="R142" s="36"/>
      <c r="S142" s="33"/>
      <c r="T142" s="35"/>
      <c r="U142" s="36"/>
      <c r="V142" s="36"/>
      <c r="W142" s="36"/>
      <c r="X142" s="36"/>
      <c r="Y142" s="33"/>
      <c r="Z142" s="35"/>
      <c r="AA142" s="36"/>
      <c r="AB142" s="36"/>
      <c r="AC142" s="36"/>
      <c r="AD142" s="36"/>
      <c r="AE142" s="68">
        <f t="shared" si="17"/>
        <v>100</v>
      </c>
      <c r="AF142" s="37"/>
      <c r="AG142" s="37"/>
      <c r="AH142" s="37"/>
      <c r="AI142" s="38"/>
      <c r="AJ142" s="49" t="str">
        <f t="shared" si="16"/>
        <v/>
      </c>
      <c r="AK142" s="49" t="str">
        <f t="shared" si="19"/>
        <v/>
      </c>
      <c r="AL142" s="49" t="e">
        <f t="shared" si="20"/>
        <v>#VALUE!</v>
      </c>
      <c r="AM142" s="49"/>
      <c r="AN142" s="67" t="str">
        <f t="shared" si="21"/>
        <v/>
      </c>
      <c r="AO142" s="39"/>
      <c r="AP142" s="40"/>
      <c r="AQ142" s="41"/>
      <c r="AR142" s="33"/>
      <c r="AS142" s="33"/>
      <c r="AT142" s="35"/>
      <c r="AU142" s="35"/>
      <c r="AV142" s="35"/>
      <c r="AW142" s="35"/>
      <c r="AX142" s="35"/>
      <c r="AY142" s="42"/>
      <c r="AZ142" s="35"/>
    </row>
    <row r="143" spans="1:52" x14ac:dyDescent="0.25">
      <c r="A143" s="66"/>
      <c r="B143" s="33"/>
      <c r="C143" s="85"/>
      <c r="D143" s="85"/>
      <c r="E143" s="34"/>
      <c r="F143" s="35"/>
      <c r="G143" s="35"/>
      <c r="H143" s="33"/>
      <c r="I143" s="35"/>
      <c r="J143" s="35"/>
      <c r="K143" s="49">
        <f t="shared" si="18"/>
        <v>0</v>
      </c>
      <c r="L143" s="67" t="str">
        <f t="shared" si="22"/>
        <v/>
      </c>
      <c r="M143" s="33"/>
      <c r="N143" s="35"/>
      <c r="O143" s="36">
        <v>100</v>
      </c>
      <c r="P143" s="36"/>
      <c r="Q143" s="36"/>
      <c r="R143" s="36"/>
      <c r="S143" s="33"/>
      <c r="T143" s="35"/>
      <c r="U143" s="36"/>
      <c r="V143" s="36"/>
      <c r="W143" s="36"/>
      <c r="X143" s="36"/>
      <c r="Y143" s="33"/>
      <c r="Z143" s="35"/>
      <c r="AA143" s="36"/>
      <c r="AB143" s="36"/>
      <c r="AC143" s="36"/>
      <c r="AD143" s="36"/>
      <c r="AE143" s="68">
        <f t="shared" si="17"/>
        <v>100</v>
      </c>
      <c r="AF143" s="37"/>
      <c r="AG143" s="37"/>
      <c r="AH143" s="37"/>
      <c r="AI143" s="38"/>
      <c r="AJ143" s="49" t="str">
        <f t="shared" si="16"/>
        <v/>
      </c>
      <c r="AK143" s="49" t="str">
        <f t="shared" si="19"/>
        <v/>
      </c>
      <c r="AL143" s="49" t="e">
        <f t="shared" si="20"/>
        <v>#VALUE!</v>
      </c>
      <c r="AM143" s="49"/>
      <c r="AN143" s="67" t="str">
        <f t="shared" si="21"/>
        <v/>
      </c>
      <c r="AO143" s="39"/>
      <c r="AP143" s="40"/>
      <c r="AQ143" s="41"/>
      <c r="AR143" s="33"/>
      <c r="AS143" s="33"/>
      <c r="AT143" s="35"/>
      <c r="AU143" s="35"/>
      <c r="AV143" s="35"/>
      <c r="AW143" s="35"/>
      <c r="AX143" s="35"/>
      <c r="AY143" s="42"/>
      <c r="AZ143" s="35"/>
    </row>
    <row r="144" spans="1:52" x14ac:dyDescent="0.25">
      <c r="A144" s="66"/>
      <c r="B144" s="33"/>
      <c r="C144" s="85"/>
      <c r="D144" s="85"/>
      <c r="E144" s="34"/>
      <c r="F144" s="35"/>
      <c r="G144" s="35"/>
      <c r="H144" s="33"/>
      <c r="I144" s="35"/>
      <c r="J144" s="35"/>
      <c r="K144" s="49">
        <f t="shared" si="18"/>
        <v>0</v>
      </c>
      <c r="L144" s="67" t="str">
        <f t="shared" si="22"/>
        <v/>
      </c>
      <c r="M144" s="33"/>
      <c r="N144" s="35"/>
      <c r="O144" s="36">
        <v>100</v>
      </c>
      <c r="P144" s="36"/>
      <c r="Q144" s="36"/>
      <c r="R144" s="36"/>
      <c r="S144" s="33"/>
      <c r="T144" s="35"/>
      <c r="U144" s="36"/>
      <c r="V144" s="36"/>
      <c r="W144" s="36"/>
      <c r="X144" s="36"/>
      <c r="Y144" s="33"/>
      <c r="Z144" s="35"/>
      <c r="AA144" s="36"/>
      <c r="AB144" s="36"/>
      <c r="AC144" s="36"/>
      <c r="AD144" s="36"/>
      <c r="AE144" s="68">
        <f t="shared" si="17"/>
        <v>100</v>
      </c>
      <c r="AF144" s="37"/>
      <c r="AG144" s="37"/>
      <c r="AH144" s="37"/>
      <c r="AI144" s="38"/>
      <c r="AJ144" s="49" t="str">
        <f t="shared" si="16"/>
        <v/>
      </c>
      <c r="AK144" s="49" t="str">
        <f t="shared" si="19"/>
        <v/>
      </c>
      <c r="AL144" s="49" t="e">
        <f t="shared" si="20"/>
        <v>#VALUE!</v>
      </c>
      <c r="AM144" s="49"/>
      <c r="AN144" s="67" t="str">
        <f t="shared" si="21"/>
        <v/>
      </c>
      <c r="AO144" s="39"/>
      <c r="AP144" s="40"/>
      <c r="AQ144" s="41"/>
      <c r="AR144" s="33"/>
      <c r="AS144" s="33"/>
      <c r="AT144" s="35"/>
      <c r="AU144" s="35"/>
      <c r="AV144" s="35"/>
      <c r="AW144" s="35"/>
      <c r="AX144" s="35"/>
      <c r="AY144" s="42"/>
      <c r="AZ144" s="35"/>
    </row>
    <row r="145" spans="1:52" x14ac:dyDescent="0.25">
      <c r="A145" s="66"/>
      <c r="B145" s="33"/>
      <c r="C145" s="85"/>
      <c r="D145" s="85"/>
      <c r="E145" s="34"/>
      <c r="F145" s="35"/>
      <c r="G145" s="35"/>
      <c r="H145" s="33"/>
      <c r="I145" s="35"/>
      <c r="J145" s="35"/>
      <c r="K145" s="49">
        <f t="shared" si="18"/>
        <v>0</v>
      </c>
      <c r="L145" s="67" t="str">
        <f t="shared" si="22"/>
        <v/>
      </c>
      <c r="M145" s="33"/>
      <c r="N145" s="35"/>
      <c r="O145" s="36">
        <v>100</v>
      </c>
      <c r="P145" s="36"/>
      <c r="Q145" s="36"/>
      <c r="R145" s="36"/>
      <c r="S145" s="33"/>
      <c r="T145" s="35"/>
      <c r="U145" s="36"/>
      <c r="V145" s="36"/>
      <c r="W145" s="36"/>
      <c r="X145" s="36"/>
      <c r="Y145" s="33"/>
      <c r="Z145" s="35"/>
      <c r="AA145" s="36"/>
      <c r="AB145" s="36"/>
      <c r="AC145" s="36"/>
      <c r="AD145" s="36"/>
      <c r="AE145" s="68">
        <f t="shared" si="17"/>
        <v>100</v>
      </c>
      <c r="AF145" s="37"/>
      <c r="AG145" s="37"/>
      <c r="AH145" s="37"/>
      <c r="AI145" s="38"/>
      <c r="AJ145" s="49" t="str">
        <f t="shared" si="16"/>
        <v/>
      </c>
      <c r="AK145" s="49" t="str">
        <f t="shared" si="19"/>
        <v/>
      </c>
      <c r="AL145" s="49" t="e">
        <f t="shared" si="20"/>
        <v>#VALUE!</v>
      </c>
      <c r="AM145" s="49"/>
      <c r="AN145" s="67" t="str">
        <f t="shared" si="21"/>
        <v/>
      </c>
      <c r="AO145" s="39"/>
      <c r="AP145" s="40"/>
      <c r="AQ145" s="41"/>
      <c r="AR145" s="33"/>
      <c r="AS145" s="33"/>
      <c r="AT145" s="35"/>
      <c r="AU145" s="35"/>
      <c r="AV145" s="35"/>
      <c r="AW145" s="35"/>
      <c r="AX145" s="35"/>
      <c r="AY145" s="42"/>
      <c r="AZ145" s="35"/>
    </row>
    <row r="146" spans="1:52" x14ac:dyDescent="0.25">
      <c r="A146" s="66"/>
      <c r="B146" s="33"/>
      <c r="C146" s="85"/>
      <c r="D146" s="85"/>
      <c r="E146" s="34"/>
      <c r="F146" s="35"/>
      <c r="G146" s="35"/>
      <c r="H146" s="33"/>
      <c r="I146" s="35"/>
      <c r="J146" s="35"/>
      <c r="K146" s="49">
        <f t="shared" si="18"/>
        <v>0</v>
      </c>
      <c r="L146" s="67" t="str">
        <f t="shared" si="22"/>
        <v/>
      </c>
      <c r="M146" s="33"/>
      <c r="N146" s="35"/>
      <c r="O146" s="36">
        <v>100</v>
      </c>
      <c r="P146" s="36"/>
      <c r="Q146" s="36"/>
      <c r="R146" s="36"/>
      <c r="S146" s="33"/>
      <c r="T146" s="35"/>
      <c r="U146" s="36"/>
      <c r="V146" s="36"/>
      <c r="W146" s="36"/>
      <c r="X146" s="36"/>
      <c r="Y146" s="33"/>
      <c r="Z146" s="35"/>
      <c r="AA146" s="36"/>
      <c r="AB146" s="36"/>
      <c r="AC146" s="36"/>
      <c r="AD146" s="36"/>
      <c r="AE146" s="68">
        <f t="shared" si="17"/>
        <v>100</v>
      </c>
      <c r="AF146" s="37"/>
      <c r="AG146" s="37"/>
      <c r="AH146" s="37"/>
      <c r="AI146" s="38"/>
      <c r="AJ146" s="49" t="str">
        <f t="shared" si="16"/>
        <v/>
      </c>
      <c r="AK146" s="49" t="str">
        <f t="shared" si="19"/>
        <v/>
      </c>
      <c r="AL146" s="49" t="e">
        <f t="shared" si="20"/>
        <v>#VALUE!</v>
      </c>
      <c r="AM146" s="49"/>
      <c r="AN146" s="67" t="str">
        <f t="shared" si="21"/>
        <v/>
      </c>
      <c r="AO146" s="39"/>
      <c r="AP146" s="40"/>
      <c r="AQ146" s="41"/>
      <c r="AR146" s="33"/>
      <c r="AS146" s="33"/>
      <c r="AT146" s="35"/>
      <c r="AU146" s="35"/>
      <c r="AV146" s="35"/>
      <c r="AW146" s="35"/>
      <c r="AX146" s="35"/>
      <c r="AY146" s="42"/>
      <c r="AZ146" s="35"/>
    </row>
    <row r="147" spans="1:52" x14ac:dyDescent="0.25">
      <c r="A147" s="66"/>
      <c r="B147" s="33"/>
      <c r="C147" s="85"/>
      <c r="D147" s="85"/>
      <c r="E147" s="34"/>
      <c r="F147" s="35"/>
      <c r="G147" s="35"/>
      <c r="H147" s="33"/>
      <c r="I147" s="35"/>
      <c r="J147" s="35"/>
      <c r="K147" s="49">
        <f t="shared" si="18"/>
        <v>0</v>
      </c>
      <c r="L147" s="67" t="str">
        <f t="shared" si="22"/>
        <v/>
      </c>
      <c r="M147" s="33"/>
      <c r="N147" s="35"/>
      <c r="O147" s="36">
        <v>100</v>
      </c>
      <c r="P147" s="36"/>
      <c r="Q147" s="36"/>
      <c r="R147" s="36"/>
      <c r="S147" s="33"/>
      <c r="T147" s="35"/>
      <c r="U147" s="36"/>
      <c r="V147" s="36"/>
      <c r="W147" s="36"/>
      <c r="X147" s="36"/>
      <c r="Y147" s="33"/>
      <c r="Z147" s="35"/>
      <c r="AA147" s="36"/>
      <c r="AB147" s="36"/>
      <c r="AC147" s="36"/>
      <c r="AD147" s="36"/>
      <c r="AE147" s="68">
        <f t="shared" si="17"/>
        <v>100</v>
      </c>
      <c r="AF147" s="37"/>
      <c r="AG147" s="37"/>
      <c r="AH147" s="37"/>
      <c r="AI147" s="38"/>
      <c r="AJ147" s="49" t="str">
        <f t="shared" si="16"/>
        <v/>
      </c>
      <c r="AK147" s="49" t="str">
        <f t="shared" si="19"/>
        <v/>
      </c>
      <c r="AL147" s="49" t="e">
        <f t="shared" si="20"/>
        <v>#VALUE!</v>
      </c>
      <c r="AM147" s="49"/>
      <c r="AN147" s="67" t="str">
        <f t="shared" si="21"/>
        <v/>
      </c>
      <c r="AO147" s="39"/>
      <c r="AP147" s="40"/>
      <c r="AQ147" s="41"/>
      <c r="AR147" s="33"/>
      <c r="AS147" s="33"/>
      <c r="AT147" s="35"/>
      <c r="AU147" s="35"/>
      <c r="AV147" s="35"/>
      <c r="AW147" s="35"/>
      <c r="AX147" s="35"/>
      <c r="AY147" s="42"/>
      <c r="AZ147" s="35"/>
    </row>
    <row r="148" spans="1:52" x14ac:dyDescent="0.25">
      <c r="A148" s="66"/>
      <c r="B148" s="33"/>
      <c r="C148" s="85"/>
      <c r="D148" s="85"/>
      <c r="E148" s="34"/>
      <c r="F148" s="35"/>
      <c r="G148" s="35"/>
      <c r="H148" s="33"/>
      <c r="I148" s="35"/>
      <c r="J148" s="35"/>
      <c r="K148" s="49">
        <f t="shared" si="18"/>
        <v>0</v>
      </c>
      <c r="L148" s="67" t="str">
        <f t="shared" si="22"/>
        <v/>
      </c>
      <c r="M148" s="33"/>
      <c r="N148" s="35"/>
      <c r="O148" s="36">
        <v>100</v>
      </c>
      <c r="P148" s="36"/>
      <c r="Q148" s="36"/>
      <c r="R148" s="36"/>
      <c r="S148" s="33"/>
      <c r="T148" s="35"/>
      <c r="U148" s="36"/>
      <c r="V148" s="36"/>
      <c r="W148" s="36"/>
      <c r="X148" s="36"/>
      <c r="Y148" s="33"/>
      <c r="Z148" s="35"/>
      <c r="AA148" s="36"/>
      <c r="AB148" s="36"/>
      <c r="AC148" s="36"/>
      <c r="AD148" s="36"/>
      <c r="AE148" s="68">
        <f t="shared" si="17"/>
        <v>100</v>
      </c>
      <c r="AF148" s="37"/>
      <c r="AG148" s="37"/>
      <c r="AH148" s="37"/>
      <c r="AI148" s="38"/>
      <c r="AJ148" s="49" t="str">
        <f t="shared" si="16"/>
        <v/>
      </c>
      <c r="AK148" s="49" t="str">
        <f t="shared" si="19"/>
        <v/>
      </c>
      <c r="AL148" s="49" t="e">
        <f t="shared" si="20"/>
        <v>#VALUE!</v>
      </c>
      <c r="AM148" s="49"/>
      <c r="AN148" s="67" t="str">
        <f t="shared" si="21"/>
        <v/>
      </c>
      <c r="AO148" s="39"/>
      <c r="AP148" s="40"/>
      <c r="AQ148" s="41"/>
      <c r="AR148" s="33"/>
      <c r="AS148" s="33"/>
      <c r="AT148" s="35"/>
      <c r="AU148" s="35"/>
      <c r="AV148" s="35"/>
      <c r="AW148" s="35"/>
      <c r="AX148" s="35"/>
      <c r="AY148" s="42"/>
      <c r="AZ148" s="35"/>
    </row>
    <row r="149" spans="1:52" x14ac:dyDescent="0.25">
      <c r="A149" s="66"/>
      <c r="B149" s="33"/>
      <c r="C149" s="85"/>
      <c r="D149" s="85"/>
      <c r="E149" s="34"/>
      <c r="F149" s="35"/>
      <c r="G149" s="35"/>
      <c r="H149" s="33"/>
      <c r="I149" s="35"/>
      <c r="J149" s="35"/>
      <c r="K149" s="49">
        <f t="shared" si="18"/>
        <v>0</v>
      </c>
      <c r="L149" s="67" t="str">
        <f t="shared" si="22"/>
        <v/>
      </c>
      <c r="M149" s="33"/>
      <c r="N149" s="35"/>
      <c r="O149" s="36">
        <v>100</v>
      </c>
      <c r="P149" s="36"/>
      <c r="Q149" s="36"/>
      <c r="R149" s="36"/>
      <c r="S149" s="33"/>
      <c r="T149" s="35"/>
      <c r="U149" s="36"/>
      <c r="V149" s="36"/>
      <c r="W149" s="36"/>
      <c r="X149" s="36"/>
      <c r="Y149" s="33"/>
      <c r="Z149" s="35"/>
      <c r="AA149" s="36"/>
      <c r="AB149" s="36"/>
      <c r="AC149" s="36"/>
      <c r="AD149" s="36"/>
      <c r="AE149" s="68">
        <f t="shared" si="17"/>
        <v>100</v>
      </c>
      <c r="AF149" s="37"/>
      <c r="AG149" s="37"/>
      <c r="AH149" s="37"/>
      <c r="AI149" s="38"/>
      <c r="AJ149" s="49" t="str">
        <f t="shared" si="16"/>
        <v/>
      </c>
      <c r="AK149" s="49" t="str">
        <f t="shared" si="19"/>
        <v/>
      </c>
      <c r="AL149" s="49" t="e">
        <f t="shared" si="20"/>
        <v>#VALUE!</v>
      </c>
      <c r="AM149" s="49"/>
      <c r="AN149" s="67" t="str">
        <f t="shared" si="21"/>
        <v/>
      </c>
      <c r="AO149" s="39"/>
      <c r="AP149" s="40"/>
      <c r="AQ149" s="41"/>
      <c r="AR149" s="33"/>
      <c r="AS149" s="33"/>
      <c r="AT149" s="35"/>
      <c r="AU149" s="35"/>
      <c r="AV149" s="35"/>
      <c r="AW149" s="35"/>
      <c r="AX149" s="35"/>
      <c r="AY149" s="42"/>
      <c r="AZ149" s="35"/>
    </row>
    <row r="150" spans="1:52" x14ac:dyDescent="0.25">
      <c r="A150" s="66"/>
      <c r="B150" s="33"/>
      <c r="C150" s="85"/>
      <c r="D150" s="85"/>
      <c r="E150" s="34"/>
      <c r="F150" s="35"/>
      <c r="G150" s="35"/>
      <c r="H150" s="33"/>
      <c r="I150" s="35"/>
      <c r="J150" s="35"/>
      <c r="K150" s="49">
        <f t="shared" si="18"/>
        <v>0</v>
      </c>
      <c r="L150" s="67" t="str">
        <f t="shared" si="22"/>
        <v/>
      </c>
      <c r="M150" s="33"/>
      <c r="N150" s="35"/>
      <c r="O150" s="36">
        <v>100</v>
      </c>
      <c r="P150" s="36"/>
      <c r="Q150" s="36"/>
      <c r="R150" s="36"/>
      <c r="S150" s="33"/>
      <c r="T150" s="35"/>
      <c r="U150" s="36"/>
      <c r="V150" s="36"/>
      <c r="W150" s="36"/>
      <c r="X150" s="36"/>
      <c r="Y150" s="33"/>
      <c r="Z150" s="35"/>
      <c r="AA150" s="36"/>
      <c r="AB150" s="36"/>
      <c r="AC150" s="36"/>
      <c r="AD150" s="36"/>
      <c r="AE150" s="68">
        <f t="shared" si="17"/>
        <v>100</v>
      </c>
      <c r="AF150" s="37"/>
      <c r="AG150" s="37"/>
      <c r="AH150" s="37"/>
      <c r="AI150" s="38"/>
      <c r="AJ150" s="49" t="str">
        <f t="shared" si="16"/>
        <v/>
      </c>
      <c r="AK150" s="49" t="str">
        <f t="shared" si="19"/>
        <v/>
      </c>
      <c r="AL150" s="49" t="e">
        <f t="shared" si="20"/>
        <v>#VALUE!</v>
      </c>
      <c r="AM150" s="49"/>
      <c r="AN150" s="67" t="str">
        <f t="shared" si="21"/>
        <v/>
      </c>
      <c r="AO150" s="39"/>
      <c r="AP150" s="40"/>
      <c r="AQ150" s="41"/>
      <c r="AR150" s="33"/>
      <c r="AS150" s="33"/>
      <c r="AT150" s="35"/>
      <c r="AU150" s="35"/>
      <c r="AV150" s="35"/>
      <c r="AW150" s="35"/>
      <c r="AX150" s="35"/>
      <c r="AY150" s="42"/>
      <c r="AZ150" s="35"/>
    </row>
    <row r="151" spans="1:52" x14ac:dyDescent="0.25">
      <c r="A151" s="66"/>
      <c r="B151" s="33"/>
      <c r="C151" s="85"/>
      <c r="D151" s="85"/>
      <c r="E151" s="34"/>
      <c r="F151" s="35"/>
      <c r="G151" s="35"/>
      <c r="H151" s="33"/>
      <c r="I151" s="35"/>
      <c r="J151" s="35"/>
      <c r="K151" s="49">
        <f t="shared" si="18"/>
        <v>0</v>
      </c>
      <c r="L151" s="67" t="str">
        <f t="shared" si="22"/>
        <v/>
      </c>
      <c r="M151" s="33"/>
      <c r="N151" s="35"/>
      <c r="O151" s="36">
        <v>100</v>
      </c>
      <c r="P151" s="36"/>
      <c r="Q151" s="36"/>
      <c r="R151" s="36"/>
      <c r="S151" s="33"/>
      <c r="T151" s="35"/>
      <c r="U151" s="36"/>
      <c r="V151" s="36"/>
      <c r="W151" s="36"/>
      <c r="X151" s="36"/>
      <c r="Y151" s="33"/>
      <c r="Z151" s="35"/>
      <c r="AA151" s="36"/>
      <c r="AB151" s="36"/>
      <c r="AC151" s="36"/>
      <c r="AD151" s="36"/>
      <c r="AE151" s="68">
        <f t="shared" si="17"/>
        <v>100</v>
      </c>
      <c r="AF151" s="37"/>
      <c r="AG151" s="37"/>
      <c r="AH151" s="37"/>
      <c r="AI151" s="38"/>
      <c r="AJ151" s="49" t="str">
        <f t="shared" si="16"/>
        <v/>
      </c>
      <c r="AK151" s="49" t="str">
        <f t="shared" si="19"/>
        <v/>
      </c>
      <c r="AL151" s="49" t="e">
        <f t="shared" si="20"/>
        <v>#VALUE!</v>
      </c>
      <c r="AM151" s="49"/>
      <c r="AN151" s="67" t="str">
        <f t="shared" si="21"/>
        <v/>
      </c>
      <c r="AO151" s="39"/>
      <c r="AP151" s="40"/>
      <c r="AQ151" s="41"/>
      <c r="AR151" s="33"/>
      <c r="AS151" s="33"/>
      <c r="AT151" s="35"/>
      <c r="AU151" s="35"/>
      <c r="AV151" s="35"/>
      <c r="AW151" s="35"/>
      <c r="AX151" s="35"/>
      <c r="AY151" s="42"/>
      <c r="AZ151" s="35"/>
    </row>
    <row r="152" spans="1:52" x14ac:dyDescent="0.25">
      <c r="A152" s="66"/>
      <c r="B152" s="33"/>
      <c r="C152" s="85"/>
      <c r="D152" s="85"/>
      <c r="E152" s="34"/>
      <c r="F152" s="35"/>
      <c r="G152" s="35"/>
      <c r="H152" s="33"/>
      <c r="I152" s="35"/>
      <c r="J152" s="35"/>
      <c r="K152" s="49">
        <f t="shared" si="18"/>
        <v>0</v>
      </c>
      <c r="L152" s="67" t="str">
        <f t="shared" si="22"/>
        <v/>
      </c>
      <c r="M152" s="33"/>
      <c r="N152" s="35"/>
      <c r="O152" s="36">
        <v>100</v>
      </c>
      <c r="P152" s="36"/>
      <c r="Q152" s="36"/>
      <c r="R152" s="36"/>
      <c r="S152" s="33"/>
      <c r="T152" s="35"/>
      <c r="U152" s="36"/>
      <c r="V152" s="36"/>
      <c r="W152" s="36"/>
      <c r="X152" s="36"/>
      <c r="Y152" s="33"/>
      <c r="Z152" s="35"/>
      <c r="AA152" s="36"/>
      <c r="AB152" s="36"/>
      <c r="AC152" s="36"/>
      <c r="AD152" s="36"/>
      <c r="AE152" s="68">
        <f t="shared" si="17"/>
        <v>100</v>
      </c>
      <c r="AF152" s="37"/>
      <c r="AG152" s="37"/>
      <c r="AH152" s="37"/>
      <c r="AI152" s="38"/>
      <c r="AJ152" s="49" t="str">
        <f t="shared" si="16"/>
        <v/>
      </c>
      <c r="AK152" s="49" t="str">
        <f t="shared" si="19"/>
        <v/>
      </c>
      <c r="AL152" s="49" t="e">
        <f t="shared" si="20"/>
        <v>#VALUE!</v>
      </c>
      <c r="AM152" s="49"/>
      <c r="AN152" s="67" t="str">
        <f t="shared" si="21"/>
        <v/>
      </c>
      <c r="AO152" s="39"/>
      <c r="AP152" s="40"/>
      <c r="AQ152" s="41"/>
      <c r="AR152" s="33"/>
      <c r="AS152" s="33"/>
      <c r="AT152" s="35"/>
      <c r="AU152" s="35"/>
      <c r="AV152" s="35"/>
      <c r="AW152" s="35"/>
      <c r="AX152" s="35"/>
      <c r="AY152" s="42"/>
      <c r="AZ152" s="35"/>
    </row>
    <row r="153" spans="1:52" x14ac:dyDescent="0.25">
      <c r="A153" s="66"/>
      <c r="B153" s="33"/>
      <c r="C153" s="85"/>
      <c r="D153" s="85"/>
      <c r="E153" s="34"/>
      <c r="F153" s="35"/>
      <c r="G153" s="35"/>
      <c r="H153" s="33"/>
      <c r="I153" s="35"/>
      <c r="J153" s="35"/>
      <c r="K153" s="49">
        <f t="shared" si="18"/>
        <v>0</v>
      </c>
      <c r="L153" s="67" t="str">
        <f t="shared" si="22"/>
        <v/>
      </c>
      <c r="M153" s="33"/>
      <c r="N153" s="35"/>
      <c r="O153" s="36">
        <v>100</v>
      </c>
      <c r="P153" s="36"/>
      <c r="Q153" s="36"/>
      <c r="R153" s="36"/>
      <c r="S153" s="33"/>
      <c r="T153" s="35"/>
      <c r="U153" s="36"/>
      <c r="V153" s="36"/>
      <c r="W153" s="36"/>
      <c r="X153" s="36"/>
      <c r="Y153" s="33"/>
      <c r="Z153" s="35"/>
      <c r="AA153" s="36"/>
      <c r="AB153" s="36"/>
      <c r="AC153" s="36"/>
      <c r="AD153" s="36"/>
      <c r="AE153" s="68">
        <f t="shared" si="17"/>
        <v>100</v>
      </c>
      <c r="AF153" s="37"/>
      <c r="AG153" s="37"/>
      <c r="AH153" s="37"/>
      <c r="AI153" s="38"/>
      <c r="AJ153" s="49" t="str">
        <f t="shared" si="16"/>
        <v/>
      </c>
      <c r="AK153" s="49" t="str">
        <f t="shared" si="19"/>
        <v/>
      </c>
      <c r="AL153" s="49" t="e">
        <f t="shared" si="20"/>
        <v>#VALUE!</v>
      </c>
      <c r="AM153" s="49"/>
      <c r="AN153" s="67" t="str">
        <f t="shared" si="21"/>
        <v/>
      </c>
      <c r="AO153" s="39"/>
      <c r="AP153" s="40"/>
      <c r="AQ153" s="41"/>
      <c r="AR153" s="33"/>
      <c r="AS153" s="33"/>
      <c r="AT153" s="35"/>
      <c r="AU153" s="35"/>
      <c r="AV153" s="35"/>
      <c r="AW153" s="35"/>
      <c r="AX153" s="35"/>
      <c r="AY153" s="42"/>
      <c r="AZ153" s="35"/>
    </row>
    <row r="154" spans="1:52" x14ac:dyDescent="0.25">
      <c r="A154" s="66"/>
      <c r="B154" s="33"/>
      <c r="C154" s="85"/>
      <c r="D154" s="85"/>
      <c r="E154" s="34"/>
      <c r="F154" s="35"/>
      <c r="G154" s="35"/>
      <c r="H154" s="33"/>
      <c r="I154" s="35"/>
      <c r="J154" s="35"/>
      <c r="K154" s="49">
        <f t="shared" si="18"/>
        <v>0</v>
      </c>
      <c r="L154" s="67" t="str">
        <f t="shared" si="22"/>
        <v/>
      </c>
      <c r="M154" s="33"/>
      <c r="N154" s="35"/>
      <c r="O154" s="36">
        <v>100</v>
      </c>
      <c r="P154" s="36"/>
      <c r="Q154" s="36"/>
      <c r="R154" s="36"/>
      <c r="S154" s="33"/>
      <c r="T154" s="35"/>
      <c r="U154" s="36"/>
      <c r="V154" s="36"/>
      <c r="W154" s="36"/>
      <c r="X154" s="36"/>
      <c r="Y154" s="33"/>
      <c r="Z154" s="35"/>
      <c r="AA154" s="36"/>
      <c r="AB154" s="36"/>
      <c r="AC154" s="36"/>
      <c r="AD154" s="36"/>
      <c r="AE154" s="68">
        <f t="shared" si="17"/>
        <v>100</v>
      </c>
      <c r="AF154" s="37"/>
      <c r="AG154" s="37"/>
      <c r="AH154" s="37"/>
      <c r="AI154" s="38"/>
      <c r="AJ154" s="49" t="str">
        <f t="shared" si="16"/>
        <v/>
      </c>
      <c r="AK154" s="49" t="str">
        <f t="shared" si="19"/>
        <v/>
      </c>
      <c r="AL154" s="49" t="e">
        <f t="shared" si="20"/>
        <v>#VALUE!</v>
      </c>
      <c r="AM154" s="49"/>
      <c r="AN154" s="67" t="str">
        <f t="shared" si="21"/>
        <v/>
      </c>
      <c r="AO154" s="39"/>
      <c r="AP154" s="40"/>
      <c r="AQ154" s="41"/>
      <c r="AR154" s="33"/>
      <c r="AS154" s="33"/>
      <c r="AT154" s="35"/>
      <c r="AU154" s="35"/>
      <c r="AV154" s="35"/>
      <c r="AW154" s="35"/>
      <c r="AX154" s="35"/>
      <c r="AY154" s="42"/>
      <c r="AZ154" s="35"/>
    </row>
    <row r="155" spans="1:52" x14ac:dyDescent="0.25">
      <c r="A155" s="66"/>
      <c r="B155" s="33"/>
      <c r="C155" s="85"/>
      <c r="D155" s="85"/>
      <c r="E155" s="34"/>
      <c r="F155" s="35"/>
      <c r="G155" s="35"/>
      <c r="H155" s="33"/>
      <c r="I155" s="35"/>
      <c r="J155" s="35"/>
      <c r="K155" s="49">
        <f t="shared" si="18"/>
        <v>0</v>
      </c>
      <c r="L155" s="67" t="str">
        <f t="shared" si="22"/>
        <v/>
      </c>
      <c r="M155" s="33"/>
      <c r="N155" s="35"/>
      <c r="O155" s="36">
        <v>100</v>
      </c>
      <c r="P155" s="36"/>
      <c r="Q155" s="36"/>
      <c r="R155" s="36"/>
      <c r="S155" s="33"/>
      <c r="T155" s="35"/>
      <c r="U155" s="36"/>
      <c r="V155" s="36"/>
      <c r="W155" s="36"/>
      <c r="X155" s="36"/>
      <c r="Y155" s="33"/>
      <c r="Z155" s="35"/>
      <c r="AA155" s="36"/>
      <c r="AB155" s="36"/>
      <c r="AC155" s="36"/>
      <c r="AD155" s="36"/>
      <c r="AE155" s="68">
        <f t="shared" si="17"/>
        <v>100</v>
      </c>
      <c r="AF155" s="37"/>
      <c r="AG155" s="37"/>
      <c r="AH155" s="37"/>
      <c r="AI155" s="38"/>
      <c r="AJ155" s="49" t="str">
        <f t="shared" si="16"/>
        <v/>
      </c>
      <c r="AK155" s="49" t="str">
        <f t="shared" si="19"/>
        <v/>
      </c>
      <c r="AL155" s="49" t="e">
        <f t="shared" si="20"/>
        <v>#VALUE!</v>
      </c>
      <c r="AM155" s="49"/>
      <c r="AN155" s="67" t="str">
        <f t="shared" si="21"/>
        <v/>
      </c>
      <c r="AO155" s="39"/>
      <c r="AP155" s="40"/>
      <c r="AQ155" s="41"/>
      <c r="AR155" s="33"/>
      <c r="AS155" s="33"/>
      <c r="AT155" s="35"/>
      <c r="AU155" s="35"/>
      <c r="AV155" s="35"/>
      <c r="AW155" s="35"/>
      <c r="AX155" s="35"/>
      <c r="AY155" s="42"/>
      <c r="AZ155" s="35"/>
    </row>
    <row r="156" spans="1:52" x14ac:dyDescent="0.25">
      <c r="A156" s="66"/>
      <c r="B156" s="33"/>
      <c r="C156" s="85"/>
      <c r="D156" s="85"/>
      <c r="E156" s="34"/>
      <c r="F156" s="35"/>
      <c r="G156" s="35"/>
      <c r="H156" s="33"/>
      <c r="I156" s="35"/>
      <c r="J156" s="35"/>
      <c r="K156" s="49">
        <f t="shared" si="18"/>
        <v>0</v>
      </c>
      <c r="L156" s="67" t="str">
        <f t="shared" si="22"/>
        <v/>
      </c>
      <c r="M156" s="33"/>
      <c r="N156" s="35"/>
      <c r="O156" s="36">
        <v>100</v>
      </c>
      <c r="P156" s="36"/>
      <c r="Q156" s="36"/>
      <c r="R156" s="36"/>
      <c r="S156" s="33"/>
      <c r="T156" s="35"/>
      <c r="U156" s="36"/>
      <c r="V156" s="36"/>
      <c r="W156" s="36"/>
      <c r="X156" s="36"/>
      <c r="Y156" s="33"/>
      <c r="Z156" s="35"/>
      <c r="AA156" s="36"/>
      <c r="AB156" s="36"/>
      <c r="AC156" s="36"/>
      <c r="AD156" s="36"/>
      <c r="AE156" s="68">
        <f t="shared" si="17"/>
        <v>100</v>
      </c>
      <c r="AF156" s="37"/>
      <c r="AG156" s="37"/>
      <c r="AH156" s="37"/>
      <c r="AI156" s="38"/>
      <c r="AJ156" s="49" t="str">
        <f t="shared" si="16"/>
        <v/>
      </c>
      <c r="AK156" s="49" t="str">
        <f t="shared" si="19"/>
        <v/>
      </c>
      <c r="AL156" s="49" t="e">
        <f t="shared" si="20"/>
        <v>#VALUE!</v>
      </c>
      <c r="AM156" s="49"/>
      <c r="AN156" s="67" t="str">
        <f t="shared" si="21"/>
        <v/>
      </c>
      <c r="AO156" s="39"/>
      <c r="AP156" s="40"/>
      <c r="AQ156" s="41"/>
      <c r="AR156" s="33"/>
      <c r="AS156" s="33"/>
      <c r="AT156" s="35"/>
      <c r="AU156" s="35"/>
      <c r="AV156" s="35"/>
      <c r="AW156" s="35"/>
      <c r="AX156" s="35"/>
      <c r="AY156" s="42"/>
      <c r="AZ156" s="35"/>
    </row>
    <row r="157" spans="1:52" x14ac:dyDescent="0.25">
      <c r="A157" s="66"/>
      <c r="B157" s="33"/>
      <c r="C157" s="85"/>
      <c r="D157" s="85"/>
      <c r="E157" s="34"/>
      <c r="F157" s="35"/>
      <c r="G157" s="35"/>
      <c r="H157" s="33"/>
      <c r="I157" s="35"/>
      <c r="J157" s="35"/>
      <c r="K157" s="49">
        <f t="shared" si="18"/>
        <v>0</v>
      </c>
      <c r="L157" s="67" t="str">
        <f t="shared" si="22"/>
        <v/>
      </c>
      <c r="M157" s="33"/>
      <c r="N157" s="35"/>
      <c r="O157" s="36">
        <v>100</v>
      </c>
      <c r="P157" s="36"/>
      <c r="Q157" s="36"/>
      <c r="R157" s="36"/>
      <c r="S157" s="33"/>
      <c r="T157" s="35"/>
      <c r="U157" s="36"/>
      <c r="V157" s="36"/>
      <c r="W157" s="36"/>
      <c r="X157" s="36"/>
      <c r="Y157" s="33"/>
      <c r="Z157" s="35"/>
      <c r="AA157" s="36"/>
      <c r="AB157" s="36"/>
      <c r="AC157" s="36"/>
      <c r="AD157" s="36"/>
      <c r="AE157" s="68">
        <f t="shared" si="17"/>
        <v>100</v>
      </c>
      <c r="AF157" s="37"/>
      <c r="AG157" s="37"/>
      <c r="AH157" s="37"/>
      <c r="AI157" s="38"/>
      <c r="AJ157" s="49" t="str">
        <f t="shared" si="16"/>
        <v/>
      </c>
      <c r="AK157" s="49" t="str">
        <f t="shared" si="19"/>
        <v/>
      </c>
      <c r="AL157" s="49" t="e">
        <f t="shared" si="20"/>
        <v>#VALUE!</v>
      </c>
      <c r="AM157" s="49"/>
      <c r="AN157" s="67" t="str">
        <f t="shared" si="21"/>
        <v/>
      </c>
      <c r="AO157" s="39"/>
      <c r="AP157" s="40"/>
      <c r="AQ157" s="41"/>
      <c r="AR157" s="33"/>
      <c r="AS157" s="33"/>
      <c r="AT157" s="35"/>
      <c r="AU157" s="35"/>
      <c r="AV157" s="35"/>
      <c r="AW157" s="35"/>
      <c r="AX157" s="35"/>
      <c r="AY157" s="42"/>
      <c r="AZ157" s="35"/>
    </row>
    <row r="158" spans="1:52" x14ac:dyDescent="0.25">
      <c r="A158" s="66"/>
      <c r="B158" s="33"/>
      <c r="C158" s="85"/>
      <c r="D158" s="85"/>
      <c r="E158" s="34"/>
      <c r="F158" s="35"/>
      <c r="G158" s="35"/>
      <c r="H158" s="33"/>
      <c r="I158" s="35"/>
      <c r="J158" s="35"/>
      <c r="K158" s="49">
        <f t="shared" si="18"/>
        <v>0</v>
      </c>
      <c r="L158" s="67" t="str">
        <f t="shared" si="22"/>
        <v/>
      </c>
      <c r="M158" s="33"/>
      <c r="N158" s="35"/>
      <c r="O158" s="36">
        <v>100</v>
      </c>
      <c r="P158" s="36"/>
      <c r="Q158" s="36"/>
      <c r="R158" s="36"/>
      <c r="S158" s="33"/>
      <c r="T158" s="35"/>
      <c r="U158" s="36"/>
      <c r="V158" s="36"/>
      <c r="W158" s="36"/>
      <c r="X158" s="36"/>
      <c r="Y158" s="33"/>
      <c r="Z158" s="35"/>
      <c r="AA158" s="36"/>
      <c r="AB158" s="36"/>
      <c r="AC158" s="36"/>
      <c r="AD158" s="36"/>
      <c r="AE158" s="68">
        <f t="shared" si="17"/>
        <v>100</v>
      </c>
      <c r="AF158" s="37"/>
      <c r="AG158" s="37"/>
      <c r="AH158" s="37"/>
      <c r="AI158" s="38"/>
      <c r="AJ158" s="49" t="str">
        <f t="shared" si="16"/>
        <v/>
      </c>
      <c r="AK158" s="49" t="str">
        <f t="shared" si="19"/>
        <v/>
      </c>
      <c r="AL158" s="49" t="e">
        <f t="shared" si="20"/>
        <v>#VALUE!</v>
      </c>
      <c r="AM158" s="49"/>
      <c r="AN158" s="67" t="str">
        <f t="shared" si="21"/>
        <v/>
      </c>
      <c r="AO158" s="39"/>
      <c r="AP158" s="40"/>
      <c r="AQ158" s="41"/>
      <c r="AR158" s="33"/>
      <c r="AS158" s="33"/>
      <c r="AT158" s="35"/>
      <c r="AU158" s="35"/>
      <c r="AV158" s="35"/>
      <c r="AW158" s="35"/>
      <c r="AX158" s="35"/>
      <c r="AY158" s="42"/>
      <c r="AZ158" s="35"/>
    </row>
    <row r="159" spans="1:52" x14ac:dyDescent="0.25">
      <c r="A159" s="66"/>
      <c r="B159" s="33"/>
      <c r="C159" s="85"/>
      <c r="D159" s="85"/>
      <c r="E159" s="34"/>
      <c r="F159" s="35"/>
      <c r="G159" s="35"/>
      <c r="H159" s="33"/>
      <c r="I159" s="35"/>
      <c r="J159" s="35"/>
      <c r="K159" s="49">
        <f t="shared" si="18"/>
        <v>0</v>
      </c>
      <c r="L159" s="67" t="str">
        <f t="shared" si="22"/>
        <v/>
      </c>
      <c r="M159" s="33"/>
      <c r="N159" s="35"/>
      <c r="O159" s="36">
        <v>100</v>
      </c>
      <c r="P159" s="36"/>
      <c r="Q159" s="36"/>
      <c r="R159" s="36"/>
      <c r="S159" s="33"/>
      <c r="T159" s="35"/>
      <c r="U159" s="36"/>
      <c r="V159" s="36"/>
      <c r="W159" s="36"/>
      <c r="X159" s="36"/>
      <c r="Y159" s="33"/>
      <c r="Z159" s="35"/>
      <c r="AA159" s="36"/>
      <c r="AB159" s="36"/>
      <c r="AC159" s="36"/>
      <c r="AD159" s="36"/>
      <c r="AE159" s="68">
        <f t="shared" si="17"/>
        <v>100</v>
      </c>
      <c r="AF159" s="37"/>
      <c r="AG159" s="37"/>
      <c r="AH159" s="37"/>
      <c r="AI159" s="38"/>
      <c r="AJ159" s="49" t="str">
        <f t="shared" si="16"/>
        <v/>
      </c>
      <c r="AK159" s="49" t="str">
        <f t="shared" si="19"/>
        <v/>
      </c>
      <c r="AL159" s="49" t="e">
        <f t="shared" si="20"/>
        <v>#VALUE!</v>
      </c>
      <c r="AM159" s="49"/>
      <c r="AN159" s="67" t="str">
        <f t="shared" si="21"/>
        <v/>
      </c>
      <c r="AO159" s="39"/>
      <c r="AP159" s="40"/>
      <c r="AQ159" s="41"/>
      <c r="AR159" s="33"/>
      <c r="AS159" s="33"/>
      <c r="AT159" s="35"/>
      <c r="AU159" s="35"/>
      <c r="AV159" s="35"/>
      <c r="AW159" s="35"/>
      <c r="AX159" s="35"/>
      <c r="AY159" s="42"/>
      <c r="AZ159" s="35"/>
    </row>
    <row r="160" spans="1:52" x14ac:dyDescent="0.25">
      <c r="A160" s="66"/>
      <c r="B160" s="33"/>
      <c r="C160" s="85"/>
      <c r="D160" s="85"/>
      <c r="E160" s="34"/>
      <c r="F160" s="35"/>
      <c r="G160" s="35"/>
      <c r="H160" s="33"/>
      <c r="I160" s="35"/>
      <c r="J160" s="35"/>
      <c r="K160" s="49">
        <f t="shared" si="18"/>
        <v>0</v>
      </c>
      <c r="L160" s="67" t="str">
        <f t="shared" si="22"/>
        <v/>
      </c>
      <c r="M160" s="33"/>
      <c r="N160" s="35"/>
      <c r="O160" s="36">
        <v>100</v>
      </c>
      <c r="P160" s="36"/>
      <c r="Q160" s="36"/>
      <c r="R160" s="36"/>
      <c r="S160" s="33"/>
      <c r="T160" s="35"/>
      <c r="U160" s="36"/>
      <c r="V160" s="36"/>
      <c r="W160" s="36"/>
      <c r="X160" s="36"/>
      <c r="Y160" s="33"/>
      <c r="Z160" s="35"/>
      <c r="AA160" s="36"/>
      <c r="AB160" s="36"/>
      <c r="AC160" s="36"/>
      <c r="AD160" s="36"/>
      <c r="AE160" s="68">
        <f t="shared" si="17"/>
        <v>100</v>
      </c>
      <c r="AF160" s="37"/>
      <c r="AG160" s="37"/>
      <c r="AH160" s="37"/>
      <c r="AI160" s="38"/>
      <c r="AJ160" s="49" t="str">
        <f t="shared" si="16"/>
        <v/>
      </c>
      <c r="AK160" s="49" t="str">
        <f t="shared" si="19"/>
        <v/>
      </c>
      <c r="AL160" s="49" t="e">
        <f t="shared" si="20"/>
        <v>#VALUE!</v>
      </c>
      <c r="AM160" s="49"/>
      <c r="AN160" s="67" t="str">
        <f t="shared" si="21"/>
        <v/>
      </c>
      <c r="AO160" s="39"/>
      <c r="AP160" s="40"/>
      <c r="AQ160" s="41"/>
      <c r="AR160" s="33"/>
      <c r="AS160" s="33"/>
      <c r="AT160" s="35"/>
      <c r="AU160" s="35"/>
      <c r="AV160" s="35"/>
      <c r="AW160" s="35"/>
      <c r="AX160" s="35"/>
      <c r="AY160" s="42"/>
      <c r="AZ160" s="35"/>
    </row>
    <row r="161" spans="1:52" x14ac:dyDescent="0.25">
      <c r="A161" s="66"/>
      <c r="B161" s="33"/>
      <c r="C161" s="85"/>
      <c r="D161" s="85"/>
      <c r="E161" s="34"/>
      <c r="F161" s="35"/>
      <c r="G161" s="35"/>
      <c r="H161" s="33"/>
      <c r="I161" s="35"/>
      <c r="J161" s="35"/>
      <c r="K161" s="49">
        <f t="shared" si="18"/>
        <v>0</v>
      </c>
      <c r="L161" s="67" t="str">
        <f t="shared" si="22"/>
        <v/>
      </c>
      <c r="M161" s="33"/>
      <c r="N161" s="35"/>
      <c r="O161" s="36">
        <v>100</v>
      </c>
      <c r="P161" s="36"/>
      <c r="Q161" s="36"/>
      <c r="R161" s="36"/>
      <c r="S161" s="33"/>
      <c r="T161" s="35"/>
      <c r="U161" s="36"/>
      <c r="V161" s="36"/>
      <c r="W161" s="36"/>
      <c r="X161" s="36"/>
      <c r="Y161" s="33"/>
      <c r="Z161" s="35"/>
      <c r="AA161" s="36"/>
      <c r="AB161" s="36"/>
      <c r="AC161" s="36"/>
      <c r="AD161" s="36"/>
      <c r="AE161" s="68">
        <f t="shared" si="17"/>
        <v>100</v>
      </c>
      <c r="AF161" s="37"/>
      <c r="AG161" s="37"/>
      <c r="AH161" s="37"/>
      <c r="AI161" s="38"/>
      <c r="AJ161" s="49" t="str">
        <f t="shared" si="16"/>
        <v/>
      </c>
      <c r="AK161" s="49" t="str">
        <f t="shared" si="19"/>
        <v/>
      </c>
      <c r="AL161" s="49" t="e">
        <f t="shared" si="20"/>
        <v>#VALUE!</v>
      </c>
      <c r="AM161" s="49"/>
      <c r="AN161" s="67" t="str">
        <f t="shared" si="21"/>
        <v/>
      </c>
      <c r="AO161" s="39"/>
      <c r="AP161" s="40"/>
      <c r="AQ161" s="41"/>
      <c r="AR161" s="33"/>
      <c r="AS161" s="33"/>
      <c r="AT161" s="35"/>
      <c r="AU161" s="35"/>
      <c r="AV161" s="35"/>
      <c r="AW161" s="35"/>
      <c r="AX161" s="35"/>
      <c r="AY161" s="42"/>
      <c r="AZ161" s="35"/>
    </row>
    <row r="162" spans="1:52" x14ac:dyDescent="0.25">
      <c r="A162" s="66"/>
      <c r="B162" s="33"/>
      <c r="C162" s="85"/>
      <c r="D162" s="85"/>
      <c r="E162" s="34"/>
      <c r="F162" s="35"/>
      <c r="G162" s="35"/>
      <c r="H162" s="33"/>
      <c r="I162" s="35"/>
      <c r="J162" s="35"/>
      <c r="K162" s="49">
        <f t="shared" si="18"/>
        <v>0</v>
      </c>
      <c r="L162" s="67" t="str">
        <f t="shared" si="22"/>
        <v/>
      </c>
      <c r="M162" s="33"/>
      <c r="N162" s="35"/>
      <c r="O162" s="36">
        <v>100</v>
      </c>
      <c r="P162" s="36"/>
      <c r="Q162" s="36"/>
      <c r="R162" s="36"/>
      <c r="S162" s="33"/>
      <c r="T162" s="35"/>
      <c r="U162" s="36"/>
      <c r="V162" s="36"/>
      <c r="W162" s="36"/>
      <c r="X162" s="36"/>
      <c r="Y162" s="33"/>
      <c r="Z162" s="35"/>
      <c r="AA162" s="36"/>
      <c r="AB162" s="36"/>
      <c r="AC162" s="36"/>
      <c r="AD162" s="36"/>
      <c r="AE162" s="68">
        <f t="shared" si="17"/>
        <v>100</v>
      </c>
      <c r="AF162" s="37"/>
      <c r="AG162" s="37"/>
      <c r="AH162" s="37"/>
      <c r="AI162" s="38"/>
      <c r="AJ162" s="49" t="str">
        <f t="shared" si="16"/>
        <v/>
      </c>
      <c r="AK162" s="49" t="str">
        <f t="shared" si="19"/>
        <v/>
      </c>
      <c r="AL162" s="49" t="e">
        <f t="shared" si="20"/>
        <v>#VALUE!</v>
      </c>
      <c r="AM162" s="49"/>
      <c r="AN162" s="67" t="str">
        <f t="shared" si="21"/>
        <v/>
      </c>
      <c r="AO162" s="39"/>
      <c r="AP162" s="40"/>
      <c r="AQ162" s="41"/>
      <c r="AR162" s="33"/>
      <c r="AS162" s="33"/>
      <c r="AT162" s="35"/>
      <c r="AU162" s="35"/>
      <c r="AV162" s="35"/>
      <c r="AW162" s="35"/>
      <c r="AX162" s="35"/>
      <c r="AY162" s="42"/>
      <c r="AZ162" s="35"/>
    </row>
    <row r="163" spans="1:52" x14ac:dyDescent="0.25">
      <c r="A163" s="66"/>
      <c r="B163" s="33"/>
      <c r="C163" s="85"/>
      <c r="D163" s="85"/>
      <c r="E163" s="34"/>
      <c r="F163" s="35"/>
      <c r="G163" s="35"/>
      <c r="H163" s="33"/>
      <c r="I163" s="35"/>
      <c r="J163" s="35"/>
      <c r="K163" s="49">
        <f t="shared" si="18"/>
        <v>0</v>
      </c>
      <c r="L163" s="67" t="str">
        <f t="shared" si="22"/>
        <v/>
      </c>
      <c r="M163" s="33"/>
      <c r="N163" s="35"/>
      <c r="O163" s="36">
        <v>100</v>
      </c>
      <c r="P163" s="36"/>
      <c r="Q163" s="36"/>
      <c r="R163" s="36"/>
      <c r="S163" s="33"/>
      <c r="T163" s="35"/>
      <c r="U163" s="36"/>
      <c r="V163" s="36"/>
      <c r="W163" s="36"/>
      <c r="X163" s="36"/>
      <c r="Y163" s="33"/>
      <c r="Z163" s="35"/>
      <c r="AA163" s="36"/>
      <c r="AB163" s="36"/>
      <c r="AC163" s="36"/>
      <c r="AD163" s="36"/>
      <c r="AE163" s="68">
        <f t="shared" si="17"/>
        <v>100</v>
      </c>
      <c r="AF163" s="37"/>
      <c r="AG163" s="37"/>
      <c r="AH163" s="37"/>
      <c r="AI163" s="38"/>
      <c r="AJ163" s="49" t="str">
        <f t="shared" si="16"/>
        <v/>
      </c>
      <c r="AK163" s="49" t="str">
        <f t="shared" si="19"/>
        <v/>
      </c>
      <c r="AL163" s="49" t="e">
        <f t="shared" si="20"/>
        <v>#VALUE!</v>
      </c>
      <c r="AM163" s="49"/>
      <c r="AN163" s="67" t="str">
        <f t="shared" si="21"/>
        <v/>
      </c>
      <c r="AO163" s="39"/>
      <c r="AP163" s="40"/>
      <c r="AQ163" s="41"/>
      <c r="AR163" s="33"/>
      <c r="AS163" s="33"/>
      <c r="AT163" s="35"/>
      <c r="AU163" s="35"/>
      <c r="AV163" s="35"/>
      <c r="AW163" s="35"/>
      <c r="AX163" s="35"/>
      <c r="AY163" s="42"/>
      <c r="AZ163" s="35"/>
    </row>
    <row r="164" spans="1:52" x14ac:dyDescent="0.25">
      <c r="A164" s="66"/>
      <c r="B164" s="33"/>
      <c r="C164" s="85"/>
      <c r="D164" s="85"/>
      <c r="E164" s="34"/>
      <c r="F164" s="35"/>
      <c r="G164" s="35"/>
      <c r="H164" s="33"/>
      <c r="I164" s="35"/>
      <c r="J164" s="35"/>
      <c r="K164" s="49">
        <f t="shared" si="18"/>
        <v>0</v>
      </c>
      <c r="L164" s="67" t="str">
        <f t="shared" si="22"/>
        <v/>
      </c>
      <c r="M164" s="33"/>
      <c r="N164" s="35"/>
      <c r="O164" s="36">
        <v>100</v>
      </c>
      <c r="P164" s="36"/>
      <c r="Q164" s="36"/>
      <c r="R164" s="36"/>
      <c r="S164" s="33"/>
      <c r="T164" s="35"/>
      <c r="U164" s="36"/>
      <c r="V164" s="36"/>
      <c r="W164" s="36"/>
      <c r="X164" s="36"/>
      <c r="Y164" s="33"/>
      <c r="Z164" s="35"/>
      <c r="AA164" s="36"/>
      <c r="AB164" s="36"/>
      <c r="AC164" s="36"/>
      <c r="AD164" s="36"/>
      <c r="AE164" s="68">
        <f t="shared" si="17"/>
        <v>100</v>
      </c>
      <c r="AF164" s="37"/>
      <c r="AG164" s="37"/>
      <c r="AH164" s="37"/>
      <c r="AI164" s="38"/>
      <c r="AJ164" s="49" t="str">
        <f t="shared" si="16"/>
        <v/>
      </c>
      <c r="AK164" s="49" t="str">
        <f t="shared" si="19"/>
        <v/>
      </c>
      <c r="AL164" s="49" t="e">
        <f t="shared" si="20"/>
        <v>#VALUE!</v>
      </c>
      <c r="AM164" s="49"/>
      <c r="AN164" s="67" t="str">
        <f t="shared" si="21"/>
        <v/>
      </c>
      <c r="AO164" s="39"/>
      <c r="AP164" s="40"/>
      <c r="AQ164" s="41"/>
      <c r="AR164" s="33"/>
      <c r="AS164" s="33"/>
      <c r="AT164" s="35"/>
      <c r="AU164" s="35"/>
      <c r="AV164" s="35"/>
      <c r="AW164" s="35"/>
      <c r="AX164" s="35"/>
      <c r="AY164" s="42"/>
      <c r="AZ164" s="35"/>
    </row>
    <row r="165" spans="1:52" x14ac:dyDescent="0.25">
      <c r="A165" s="66"/>
      <c r="B165" s="33"/>
      <c r="C165" s="85"/>
      <c r="D165" s="85"/>
      <c r="E165" s="34"/>
      <c r="F165" s="35"/>
      <c r="G165" s="35"/>
      <c r="H165" s="33"/>
      <c r="I165" s="35"/>
      <c r="J165" s="35"/>
      <c r="K165" s="49">
        <f t="shared" si="18"/>
        <v>0</v>
      </c>
      <c r="L165" s="67" t="str">
        <f t="shared" si="22"/>
        <v/>
      </c>
      <c r="M165" s="33"/>
      <c r="N165" s="35"/>
      <c r="O165" s="36">
        <v>100</v>
      </c>
      <c r="P165" s="36"/>
      <c r="Q165" s="36"/>
      <c r="R165" s="36"/>
      <c r="S165" s="33"/>
      <c r="T165" s="35"/>
      <c r="U165" s="36"/>
      <c r="V165" s="36"/>
      <c r="W165" s="36"/>
      <c r="X165" s="36"/>
      <c r="Y165" s="33"/>
      <c r="Z165" s="35"/>
      <c r="AA165" s="36"/>
      <c r="AB165" s="36"/>
      <c r="AC165" s="36"/>
      <c r="AD165" s="36"/>
      <c r="AE165" s="68">
        <f t="shared" si="17"/>
        <v>100</v>
      </c>
      <c r="AF165" s="37"/>
      <c r="AG165" s="37"/>
      <c r="AH165" s="37"/>
      <c r="AI165" s="38"/>
      <c r="AJ165" s="49" t="str">
        <f t="shared" si="16"/>
        <v/>
      </c>
      <c r="AK165" s="49" t="str">
        <f t="shared" si="19"/>
        <v/>
      </c>
      <c r="AL165" s="49" t="e">
        <f t="shared" si="20"/>
        <v>#VALUE!</v>
      </c>
      <c r="AM165" s="49"/>
      <c r="AN165" s="67" t="str">
        <f t="shared" si="21"/>
        <v/>
      </c>
      <c r="AO165" s="39"/>
      <c r="AP165" s="40"/>
      <c r="AQ165" s="41"/>
      <c r="AR165" s="33"/>
      <c r="AS165" s="33"/>
      <c r="AT165" s="35"/>
      <c r="AU165" s="35"/>
      <c r="AV165" s="35"/>
      <c r="AW165" s="35"/>
      <c r="AX165" s="35"/>
      <c r="AY165" s="42"/>
      <c r="AZ165" s="35"/>
    </row>
    <row r="166" spans="1:52" x14ac:dyDescent="0.25">
      <c r="A166" s="66"/>
      <c r="B166" s="33"/>
      <c r="C166" s="85"/>
      <c r="D166" s="85"/>
      <c r="E166" s="34"/>
      <c r="F166" s="35"/>
      <c r="G166" s="35"/>
      <c r="H166" s="33"/>
      <c r="I166" s="35"/>
      <c r="J166" s="35"/>
      <c r="K166" s="49">
        <f t="shared" si="18"/>
        <v>0</v>
      </c>
      <c r="L166" s="67" t="str">
        <f t="shared" si="22"/>
        <v/>
      </c>
      <c r="M166" s="33"/>
      <c r="N166" s="35"/>
      <c r="O166" s="36">
        <v>100</v>
      </c>
      <c r="P166" s="36"/>
      <c r="Q166" s="36"/>
      <c r="R166" s="36"/>
      <c r="S166" s="33"/>
      <c r="T166" s="35"/>
      <c r="U166" s="36"/>
      <c r="V166" s="36"/>
      <c r="W166" s="36"/>
      <c r="X166" s="36"/>
      <c r="Y166" s="33"/>
      <c r="Z166" s="35"/>
      <c r="AA166" s="36"/>
      <c r="AB166" s="36"/>
      <c r="AC166" s="36"/>
      <c r="AD166" s="36"/>
      <c r="AE166" s="68">
        <f t="shared" si="17"/>
        <v>100</v>
      </c>
      <c r="AF166" s="37"/>
      <c r="AG166" s="37"/>
      <c r="AH166" s="37"/>
      <c r="AI166" s="38"/>
      <c r="AJ166" s="49" t="str">
        <f t="shared" si="16"/>
        <v/>
      </c>
      <c r="AK166" s="49" t="str">
        <f t="shared" si="19"/>
        <v/>
      </c>
      <c r="AL166" s="49" t="e">
        <f t="shared" si="20"/>
        <v>#VALUE!</v>
      </c>
      <c r="AM166" s="49"/>
      <c r="AN166" s="67" t="str">
        <f t="shared" si="21"/>
        <v/>
      </c>
      <c r="AO166" s="39"/>
      <c r="AP166" s="40"/>
      <c r="AQ166" s="41"/>
      <c r="AR166" s="33"/>
      <c r="AS166" s="33"/>
      <c r="AT166" s="35"/>
      <c r="AU166" s="35"/>
      <c r="AV166" s="35"/>
      <c r="AW166" s="35"/>
      <c r="AX166" s="35"/>
      <c r="AY166" s="42"/>
      <c r="AZ166" s="35"/>
    </row>
    <row r="167" spans="1:52" x14ac:dyDescent="0.25">
      <c r="A167" s="66"/>
      <c r="B167" s="33"/>
      <c r="C167" s="85"/>
      <c r="D167" s="85"/>
      <c r="E167" s="34"/>
      <c r="F167" s="35"/>
      <c r="G167" s="35"/>
      <c r="H167" s="33"/>
      <c r="I167" s="35"/>
      <c r="J167" s="35"/>
      <c r="K167" s="49">
        <f t="shared" si="18"/>
        <v>0</v>
      </c>
      <c r="L167" s="67" t="str">
        <f t="shared" si="22"/>
        <v/>
      </c>
      <c r="M167" s="33"/>
      <c r="N167" s="35"/>
      <c r="O167" s="36">
        <v>100</v>
      </c>
      <c r="P167" s="36"/>
      <c r="Q167" s="36"/>
      <c r="R167" s="36"/>
      <c r="S167" s="33"/>
      <c r="T167" s="35"/>
      <c r="U167" s="36"/>
      <c r="V167" s="36"/>
      <c r="W167" s="36"/>
      <c r="X167" s="36"/>
      <c r="Y167" s="33"/>
      <c r="Z167" s="35"/>
      <c r="AA167" s="36"/>
      <c r="AB167" s="36"/>
      <c r="AC167" s="36"/>
      <c r="AD167" s="36"/>
      <c r="AE167" s="68">
        <f t="shared" si="17"/>
        <v>100</v>
      </c>
      <c r="AF167" s="37"/>
      <c r="AG167" s="37"/>
      <c r="AH167" s="37"/>
      <c r="AI167" s="38"/>
      <c r="AJ167" s="49" t="str">
        <f t="shared" si="16"/>
        <v/>
      </c>
      <c r="AK167" s="49" t="str">
        <f t="shared" si="19"/>
        <v/>
      </c>
      <c r="AL167" s="49" t="e">
        <f t="shared" si="20"/>
        <v>#VALUE!</v>
      </c>
      <c r="AM167" s="49"/>
      <c r="AN167" s="67" t="str">
        <f t="shared" si="21"/>
        <v/>
      </c>
      <c r="AO167" s="39"/>
      <c r="AP167" s="40"/>
      <c r="AQ167" s="41"/>
      <c r="AR167" s="33"/>
      <c r="AS167" s="33"/>
      <c r="AT167" s="35"/>
      <c r="AU167" s="35"/>
      <c r="AV167" s="35"/>
      <c r="AW167" s="35"/>
      <c r="AX167" s="35"/>
      <c r="AY167" s="42"/>
      <c r="AZ167" s="35"/>
    </row>
    <row r="168" spans="1:52" x14ac:dyDescent="0.25">
      <c r="A168" s="66"/>
      <c r="B168" s="33"/>
      <c r="C168" s="85"/>
      <c r="D168" s="85"/>
      <c r="E168" s="34"/>
      <c r="F168" s="35"/>
      <c r="G168" s="35"/>
      <c r="H168" s="33"/>
      <c r="I168" s="35"/>
      <c r="J168" s="35"/>
      <c r="K168" s="49">
        <f t="shared" si="18"/>
        <v>0</v>
      </c>
      <c r="L168" s="67" t="str">
        <f t="shared" si="22"/>
        <v/>
      </c>
      <c r="M168" s="33"/>
      <c r="N168" s="35"/>
      <c r="O168" s="36">
        <v>100</v>
      </c>
      <c r="P168" s="36"/>
      <c r="Q168" s="36"/>
      <c r="R168" s="36"/>
      <c r="S168" s="33"/>
      <c r="T168" s="35"/>
      <c r="U168" s="36"/>
      <c r="V168" s="36"/>
      <c r="W168" s="36"/>
      <c r="X168" s="36"/>
      <c r="Y168" s="33"/>
      <c r="Z168" s="35"/>
      <c r="AA168" s="36"/>
      <c r="AB168" s="36"/>
      <c r="AC168" s="36"/>
      <c r="AD168" s="36"/>
      <c r="AE168" s="68">
        <f t="shared" si="17"/>
        <v>100</v>
      </c>
      <c r="AF168" s="37"/>
      <c r="AG168" s="37"/>
      <c r="AH168" s="37"/>
      <c r="AI168" s="38"/>
      <c r="AJ168" s="49" t="str">
        <f t="shared" si="16"/>
        <v/>
      </c>
      <c r="AK168" s="49" t="str">
        <f t="shared" si="19"/>
        <v/>
      </c>
      <c r="AL168" s="49" t="e">
        <f t="shared" si="20"/>
        <v>#VALUE!</v>
      </c>
      <c r="AM168" s="49"/>
      <c r="AN168" s="67" t="str">
        <f t="shared" si="21"/>
        <v/>
      </c>
      <c r="AO168" s="39"/>
      <c r="AP168" s="40"/>
      <c r="AQ168" s="41"/>
      <c r="AR168" s="33"/>
      <c r="AS168" s="33"/>
      <c r="AT168" s="35"/>
      <c r="AU168" s="35"/>
      <c r="AV168" s="35"/>
      <c r="AW168" s="35"/>
      <c r="AX168" s="35"/>
      <c r="AY168" s="42"/>
      <c r="AZ168" s="35"/>
    </row>
    <row r="169" spans="1:52" x14ac:dyDescent="0.25">
      <c r="A169" s="66"/>
      <c r="B169" s="33"/>
      <c r="C169" s="85"/>
      <c r="D169" s="85"/>
      <c r="E169" s="34"/>
      <c r="F169" s="35"/>
      <c r="G169" s="35"/>
      <c r="H169" s="33"/>
      <c r="I169" s="35"/>
      <c r="J169" s="35"/>
      <c r="K169" s="49">
        <f t="shared" si="18"/>
        <v>0</v>
      </c>
      <c r="L169" s="67" t="str">
        <f t="shared" si="22"/>
        <v/>
      </c>
      <c r="M169" s="33"/>
      <c r="N169" s="35"/>
      <c r="O169" s="36">
        <v>100</v>
      </c>
      <c r="P169" s="36"/>
      <c r="Q169" s="36"/>
      <c r="R169" s="36"/>
      <c r="S169" s="33"/>
      <c r="T169" s="35"/>
      <c r="U169" s="36"/>
      <c r="V169" s="36"/>
      <c r="W169" s="36"/>
      <c r="X169" s="36"/>
      <c r="Y169" s="33"/>
      <c r="Z169" s="35"/>
      <c r="AA169" s="36"/>
      <c r="AB169" s="36"/>
      <c r="AC169" s="36"/>
      <c r="AD169" s="36"/>
      <c r="AE169" s="68">
        <f t="shared" si="17"/>
        <v>100</v>
      </c>
      <c r="AF169" s="37"/>
      <c r="AG169" s="37"/>
      <c r="AH169" s="37"/>
      <c r="AI169" s="38"/>
      <c r="AJ169" s="49" t="str">
        <f t="shared" si="16"/>
        <v/>
      </c>
      <c r="AK169" s="49" t="str">
        <f t="shared" si="19"/>
        <v/>
      </c>
      <c r="AL169" s="49" t="e">
        <f t="shared" si="20"/>
        <v>#VALUE!</v>
      </c>
      <c r="AM169" s="49"/>
      <c r="AN169" s="67" t="str">
        <f t="shared" si="21"/>
        <v/>
      </c>
      <c r="AO169" s="39"/>
      <c r="AP169" s="40"/>
      <c r="AQ169" s="41"/>
      <c r="AR169" s="33"/>
      <c r="AS169" s="33"/>
      <c r="AT169" s="35"/>
      <c r="AU169" s="35"/>
      <c r="AV169" s="35"/>
      <c r="AW169" s="35"/>
      <c r="AX169" s="35"/>
      <c r="AY169" s="42"/>
      <c r="AZ169" s="35"/>
    </row>
    <row r="170" spans="1:52" x14ac:dyDescent="0.25">
      <c r="A170" s="66"/>
      <c r="B170" s="33"/>
      <c r="C170" s="85"/>
      <c r="D170" s="85"/>
      <c r="E170" s="34"/>
      <c r="F170" s="35"/>
      <c r="G170" s="35"/>
      <c r="H170" s="33"/>
      <c r="I170" s="35"/>
      <c r="J170" s="35"/>
      <c r="K170" s="49">
        <f t="shared" si="18"/>
        <v>0</v>
      </c>
      <c r="L170" s="67" t="str">
        <f t="shared" si="22"/>
        <v/>
      </c>
      <c r="M170" s="33"/>
      <c r="N170" s="35"/>
      <c r="O170" s="36">
        <v>100</v>
      </c>
      <c r="P170" s="36"/>
      <c r="Q170" s="36"/>
      <c r="R170" s="36"/>
      <c r="S170" s="33"/>
      <c r="T170" s="35"/>
      <c r="U170" s="36"/>
      <c r="V170" s="36"/>
      <c r="W170" s="36"/>
      <c r="X170" s="36"/>
      <c r="Y170" s="33"/>
      <c r="Z170" s="35"/>
      <c r="AA170" s="36"/>
      <c r="AB170" s="36"/>
      <c r="AC170" s="36"/>
      <c r="AD170" s="36"/>
      <c r="AE170" s="68">
        <f t="shared" si="17"/>
        <v>100</v>
      </c>
      <c r="AF170" s="37"/>
      <c r="AG170" s="37"/>
      <c r="AH170" s="37"/>
      <c r="AI170" s="38"/>
      <c r="AJ170" s="49" t="str">
        <f t="shared" si="16"/>
        <v/>
      </c>
      <c r="AK170" s="49" t="str">
        <f t="shared" si="19"/>
        <v/>
      </c>
      <c r="AL170" s="49" t="e">
        <f t="shared" si="20"/>
        <v>#VALUE!</v>
      </c>
      <c r="AM170" s="49"/>
      <c r="AN170" s="67" t="str">
        <f t="shared" si="21"/>
        <v/>
      </c>
      <c r="AO170" s="39"/>
      <c r="AP170" s="40"/>
      <c r="AQ170" s="41"/>
      <c r="AR170" s="33"/>
      <c r="AS170" s="33"/>
      <c r="AT170" s="35"/>
      <c r="AU170" s="35"/>
      <c r="AV170" s="35"/>
      <c r="AW170" s="35"/>
      <c r="AX170" s="35"/>
      <c r="AY170" s="42"/>
      <c r="AZ170" s="35"/>
    </row>
    <row r="171" spans="1:52" x14ac:dyDescent="0.25">
      <c r="A171" s="66"/>
      <c r="B171" s="33"/>
      <c r="C171" s="85"/>
      <c r="D171" s="85"/>
      <c r="E171" s="34"/>
      <c r="F171" s="35"/>
      <c r="G171" s="35"/>
      <c r="H171" s="33"/>
      <c r="I171" s="35"/>
      <c r="J171" s="35"/>
      <c r="K171" s="49">
        <f t="shared" si="18"/>
        <v>0</v>
      </c>
      <c r="L171" s="67" t="str">
        <f t="shared" si="22"/>
        <v/>
      </c>
      <c r="M171" s="33"/>
      <c r="N171" s="35"/>
      <c r="O171" s="36">
        <v>100</v>
      </c>
      <c r="P171" s="36"/>
      <c r="Q171" s="36"/>
      <c r="R171" s="36"/>
      <c r="S171" s="33"/>
      <c r="T171" s="35"/>
      <c r="U171" s="36"/>
      <c r="V171" s="36"/>
      <c r="W171" s="36"/>
      <c r="X171" s="36"/>
      <c r="Y171" s="33"/>
      <c r="Z171" s="35"/>
      <c r="AA171" s="36"/>
      <c r="AB171" s="36"/>
      <c r="AC171" s="36"/>
      <c r="AD171" s="36"/>
      <c r="AE171" s="68">
        <f t="shared" si="17"/>
        <v>100</v>
      </c>
      <c r="AF171" s="37"/>
      <c r="AG171" s="37"/>
      <c r="AH171" s="37"/>
      <c r="AI171" s="38"/>
      <c r="AJ171" s="49" t="str">
        <f t="shared" si="16"/>
        <v/>
      </c>
      <c r="AK171" s="49" t="str">
        <f t="shared" si="19"/>
        <v/>
      </c>
      <c r="AL171" s="49" t="e">
        <f t="shared" si="20"/>
        <v>#VALUE!</v>
      </c>
      <c r="AM171" s="49"/>
      <c r="AN171" s="67" t="str">
        <f t="shared" si="21"/>
        <v/>
      </c>
      <c r="AO171" s="39"/>
      <c r="AP171" s="40"/>
      <c r="AQ171" s="41"/>
      <c r="AR171" s="33"/>
      <c r="AS171" s="33"/>
      <c r="AT171" s="35"/>
      <c r="AU171" s="35"/>
      <c r="AV171" s="35"/>
      <c r="AW171" s="35"/>
      <c r="AX171" s="35"/>
      <c r="AY171" s="42"/>
      <c r="AZ171" s="35"/>
    </row>
    <row r="172" spans="1:52" x14ac:dyDescent="0.25">
      <c r="A172" s="66"/>
      <c r="B172" s="33"/>
      <c r="C172" s="85"/>
      <c r="D172" s="85"/>
      <c r="E172" s="34"/>
      <c r="F172" s="35"/>
      <c r="G172" s="35"/>
      <c r="H172" s="33"/>
      <c r="I172" s="35"/>
      <c r="J172" s="35"/>
      <c r="K172" s="49">
        <f t="shared" si="18"/>
        <v>0</v>
      </c>
      <c r="L172" s="67" t="str">
        <f t="shared" si="22"/>
        <v/>
      </c>
      <c r="M172" s="33"/>
      <c r="N172" s="35"/>
      <c r="O172" s="36">
        <v>100</v>
      </c>
      <c r="P172" s="36"/>
      <c r="Q172" s="36"/>
      <c r="R172" s="36"/>
      <c r="S172" s="33"/>
      <c r="T172" s="35"/>
      <c r="U172" s="36"/>
      <c r="V172" s="36"/>
      <c r="W172" s="36"/>
      <c r="X172" s="36"/>
      <c r="Y172" s="33"/>
      <c r="Z172" s="35"/>
      <c r="AA172" s="36"/>
      <c r="AB172" s="36"/>
      <c r="AC172" s="36"/>
      <c r="AD172" s="36"/>
      <c r="AE172" s="68">
        <f t="shared" si="17"/>
        <v>100</v>
      </c>
      <c r="AF172" s="37"/>
      <c r="AG172" s="37"/>
      <c r="AH172" s="37"/>
      <c r="AI172" s="38"/>
      <c r="AJ172" s="49" t="str">
        <f t="shared" si="16"/>
        <v/>
      </c>
      <c r="AK172" s="49" t="str">
        <f t="shared" si="19"/>
        <v/>
      </c>
      <c r="AL172" s="49" t="e">
        <f t="shared" si="20"/>
        <v>#VALUE!</v>
      </c>
      <c r="AM172" s="49"/>
      <c r="AN172" s="67" t="str">
        <f t="shared" si="21"/>
        <v/>
      </c>
      <c r="AO172" s="39"/>
      <c r="AP172" s="40"/>
      <c r="AQ172" s="41"/>
      <c r="AR172" s="33"/>
      <c r="AS172" s="33"/>
      <c r="AT172" s="35"/>
      <c r="AU172" s="35"/>
      <c r="AV172" s="35"/>
      <c r="AW172" s="35"/>
      <c r="AX172" s="35"/>
      <c r="AY172" s="42"/>
      <c r="AZ172" s="35"/>
    </row>
    <row r="173" spans="1:52" x14ac:dyDescent="0.25">
      <c r="A173" s="66"/>
      <c r="B173" s="33"/>
      <c r="C173" s="85"/>
      <c r="D173" s="85"/>
      <c r="E173" s="34"/>
      <c r="F173" s="35"/>
      <c r="G173" s="35"/>
      <c r="H173" s="33"/>
      <c r="I173" s="35"/>
      <c r="J173" s="35"/>
      <c r="K173" s="49">
        <f t="shared" si="18"/>
        <v>0</v>
      </c>
      <c r="L173" s="67" t="str">
        <f t="shared" si="22"/>
        <v/>
      </c>
      <c r="M173" s="33"/>
      <c r="N173" s="35"/>
      <c r="O173" s="36">
        <v>100</v>
      </c>
      <c r="P173" s="36"/>
      <c r="Q173" s="36"/>
      <c r="R173" s="36"/>
      <c r="S173" s="33"/>
      <c r="T173" s="35"/>
      <c r="U173" s="36"/>
      <c r="V173" s="36"/>
      <c r="W173" s="36"/>
      <c r="X173" s="36"/>
      <c r="Y173" s="33"/>
      <c r="Z173" s="35"/>
      <c r="AA173" s="36"/>
      <c r="AB173" s="36"/>
      <c r="AC173" s="36"/>
      <c r="AD173" s="36"/>
      <c r="AE173" s="68">
        <f t="shared" si="17"/>
        <v>100</v>
      </c>
      <c r="AF173" s="37"/>
      <c r="AG173" s="37"/>
      <c r="AH173" s="37"/>
      <c r="AI173" s="38"/>
      <c r="AJ173" s="49" t="str">
        <f t="shared" si="16"/>
        <v/>
      </c>
      <c r="AK173" s="49" t="str">
        <f t="shared" si="19"/>
        <v/>
      </c>
      <c r="AL173" s="49" t="e">
        <f t="shared" si="20"/>
        <v>#VALUE!</v>
      </c>
      <c r="AM173" s="49"/>
      <c r="AN173" s="67" t="str">
        <f t="shared" si="21"/>
        <v/>
      </c>
      <c r="AO173" s="39"/>
      <c r="AP173" s="40"/>
      <c r="AQ173" s="41"/>
      <c r="AR173" s="33"/>
      <c r="AS173" s="33"/>
      <c r="AT173" s="35"/>
      <c r="AU173" s="35"/>
      <c r="AV173" s="35"/>
      <c r="AW173" s="35"/>
      <c r="AX173" s="35"/>
      <c r="AY173" s="42"/>
      <c r="AZ173" s="35"/>
    </row>
    <row r="174" spans="1:52" x14ac:dyDescent="0.25">
      <c r="A174" s="66"/>
      <c r="B174" s="33"/>
      <c r="C174" s="85"/>
      <c r="D174" s="85"/>
      <c r="E174" s="34"/>
      <c r="F174" s="35"/>
      <c r="G174" s="35"/>
      <c r="H174" s="33"/>
      <c r="I174" s="35"/>
      <c r="J174" s="35"/>
      <c r="K174" s="49">
        <f t="shared" si="18"/>
        <v>0</v>
      </c>
      <c r="L174" s="67" t="str">
        <f t="shared" si="22"/>
        <v/>
      </c>
      <c r="M174" s="33"/>
      <c r="N174" s="35"/>
      <c r="O174" s="36">
        <v>100</v>
      </c>
      <c r="P174" s="36"/>
      <c r="Q174" s="36"/>
      <c r="R174" s="36"/>
      <c r="S174" s="33"/>
      <c r="T174" s="35"/>
      <c r="U174" s="36"/>
      <c r="V174" s="36"/>
      <c r="W174" s="36"/>
      <c r="X174" s="36"/>
      <c r="Y174" s="33"/>
      <c r="Z174" s="35"/>
      <c r="AA174" s="36"/>
      <c r="AB174" s="36"/>
      <c r="AC174" s="36"/>
      <c r="AD174" s="36"/>
      <c r="AE174" s="68">
        <f t="shared" si="17"/>
        <v>100</v>
      </c>
      <c r="AF174" s="37"/>
      <c r="AG174" s="37"/>
      <c r="AH174" s="37"/>
      <c r="AI174" s="38"/>
      <c r="AJ174" s="49" t="str">
        <f t="shared" si="16"/>
        <v/>
      </c>
      <c r="AK174" s="49" t="str">
        <f t="shared" si="19"/>
        <v/>
      </c>
      <c r="AL174" s="49" t="e">
        <f t="shared" si="20"/>
        <v>#VALUE!</v>
      </c>
      <c r="AM174" s="49"/>
      <c r="AN174" s="67" t="str">
        <f t="shared" si="21"/>
        <v/>
      </c>
      <c r="AO174" s="39"/>
      <c r="AP174" s="40"/>
      <c r="AQ174" s="41"/>
      <c r="AR174" s="33"/>
      <c r="AS174" s="33"/>
      <c r="AT174" s="35"/>
      <c r="AU174" s="35"/>
      <c r="AV174" s="35"/>
      <c r="AW174" s="35"/>
      <c r="AX174" s="35"/>
      <c r="AY174" s="42"/>
      <c r="AZ174" s="35"/>
    </row>
    <row r="175" spans="1:52" x14ac:dyDescent="0.25">
      <c r="A175" s="66"/>
      <c r="B175" s="33"/>
      <c r="C175" s="85"/>
      <c r="D175" s="85"/>
      <c r="E175" s="34"/>
      <c r="F175" s="35"/>
      <c r="G175" s="35"/>
      <c r="H175" s="33"/>
      <c r="I175" s="35"/>
      <c r="J175" s="35"/>
      <c r="K175" s="49">
        <f t="shared" si="18"/>
        <v>0</v>
      </c>
      <c r="L175" s="67" t="str">
        <f t="shared" si="22"/>
        <v/>
      </c>
      <c r="M175" s="33"/>
      <c r="N175" s="35"/>
      <c r="O175" s="36">
        <v>100</v>
      </c>
      <c r="P175" s="36"/>
      <c r="Q175" s="36"/>
      <c r="R175" s="36"/>
      <c r="S175" s="33"/>
      <c r="T175" s="35"/>
      <c r="U175" s="36"/>
      <c r="V175" s="36"/>
      <c r="W175" s="36"/>
      <c r="X175" s="36"/>
      <c r="Y175" s="33"/>
      <c r="Z175" s="35"/>
      <c r="AA175" s="36"/>
      <c r="AB175" s="36"/>
      <c r="AC175" s="36"/>
      <c r="AD175" s="36"/>
      <c r="AE175" s="68">
        <f t="shared" si="17"/>
        <v>100</v>
      </c>
      <c r="AF175" s="37"/>
      <c r="AG175" s="37"/>
      <c r="AH175" s="37"/>
      <c r="AI175" s="38"/>
      <c r="AJ175" s="49" t="str">
        <f t="shared" si="16"/>
        <v/>
      </c>
      <c r="AK175" s="49" t="str">
        <f t="shared" si="19"/>
        <v/>
      </c>
      <c r="AL175" s="49" t="e">
        <f t="shared" si="20"/>
        <v>#VALUE!</v>
      </c>
      <c r="AM175" s="49"/>
      <c r="AN175" s="67" t="str">
        <f t="shared" si="21"/>
        <v/>
      </c>
      <c r="AO175" s="39"/>
      <c r="AP175" s="40"/>
      <c r="AQ175" s="41"/>
      <c r="AR175" s="33"/>
      <c r="AS175" s="33"/>
      <c r="AT175" s="35"/>
      <c r="AU175" s="35"/>
      <c r="AV175" s="35"/>
      <c r="AW175" s="35"/>
      <c r="AX175" s="35"/>
      <c r="AY175" s="42"/>
      <c r="AZ175" s="35"/>
    </row>
    <row r="176" spans="1:52" x14ac:dyDescent="0.25">
      <c r="A176" s="66"/>
      <c r="B176" s="33"/>
      <c r="C176" s="85"/>
      <c r="D176" s="85"/>
      <c r="E176" s="34"/>
      <c r="F176" s="35"/>
      <c r="G176" s="35"/>
      <c r="H176" s="33"/>
      <c r="I176" s="35"/>
      <c r="J176" s="35"/>
      <c r="K176" s="49">
        <f t="shared" si="18"/>
        <v>0</v>
      </c>
      <c r="L176" s="67" t="str">
        <f t="shared" si="22"/>
        <v/>
      </c>
      <c r="M176" s="33"/>
      <c r="N176" s="35"/>
      <c r="O176" s="36">
        <v>100</v>
      </c>
      <c r="P176" s="36"/>
      <c r="Q176" s="36"/>
      <c r="R176" s="36"/>
      <c r="S176" s="33"/>
      <c r="T176" s="35"/>
      <c r="U176" s="36"/>
      <c r="V176" s="36"/>
      <c r="W176" s="36"/>
      <c r="X176" s="36"/>
      <c r="Y176" s="33"/>
      <c r="Z176" s="35"/>
      <c r="AA176" s="36"/>
      <c r="AB176" s="36"/>
      <c r="AC176" s="36"/>
      <c r="AD176" s="36"/>
      <c r="AE176" s="68">
        <f t="shared" si="17"/>
        <v>100</v>
      </c>
      <c r="AF176" s="37"/>
      <c r="AG176" s="37"/>
      <c r="AH176" s="37"/>
      <c r="AI176" s="38"/>
      <c r="AJ176" s="49" t="str">
        <f t="shared" si="16"/>
        <v/>
      </c>
      <c r="AK176" s="49" t="str">
        <f t="shared" si="19"/>
        <v/>
      </c>
      <c r="AL176" s="49" t="e">
        <f t="shared" si="20"/>
        <v>#VALUE!</v>
      </c>
      <c r="AM176" s="49"/>
      <c r="AN176" s="67" t="str">
        <f t="shared" si="21"/>
        <v/>
      </c>
      <c r="AO176" s="39"/>
      <c r="AP176" s="40"/>
      <c r="AQ176" s="41"/>
      <c r="AR176" s="33"/>
      <c r="AS176" s="33"/>
      <c r="AT176" s="35"/>
      <c r="AU176" s="35"/>
      <c r="AV176" s="35"/>
      <c r="AW176" s="35"/>
      <c r="AX176" s="35"/>
      <c r="AY176" s="42"/>
      <c r="AZ176" s="35"/>
    </row>
    <row r="177" spans="1:52" x14ac:dyDescent="0.25">
      <c r="A177" s="66"/>
      <c r="B177" s="33"/>
      <c r="C177" s="85"/>
      <c r="D177" s="85"/>
      <c r="E177" s="34"/>
      <c r="F177" s="35"/>
      <c r="G177" s="35"/>
      <c r="H177" s="33"/>
      <c r="I177" s="35"/>
      <c r="J177" s="35"/>
      <c r="K177" s="49">
        <f t="shared" si="18"/>
        <v>0</v>
      </c>
      <c r="L177" s="67" t="str">
        <f t="shared" si="22"/>
        <v/>
      </c>
      <c r="M177" s="33"/>
      <c r="N177" s="35"/>
      <c r="O177" s="36">
        <v>100</v>
      </c>
      <c r="P177" s="36"/>
      <c r="Q177" s="36"/>
      <c r="R177" s="36"/>
      <c r="S177" s="33"/>
      <c r="T177" s="35"/>
      <c r="U177" s="36"/>
      <c r="V177" s="36"/>
      <c r="W177" s="36"/>
      <c r="X177" s="36"/>
      <c r="Y177" s="33"/>
      <c r="Z177" s="35"/>
      <c r="AA177" s="36"/>
      <c r="AB177" s="36"/>
      <c r="AC177" s="36"/>
      <c r="AD177" s="36"/>
      <c r="AE177" s="68">
        <f t="shared" si="17"/>
        <v>100</v>
      </c>
      <c r="AF177" s="37"/>
      <c r="AG177" s="37"/>
      <c r="AH177" s="37"/>
      <c r="AI177" s="38"/>
      <c r="AJ177" s="49" t="str">
        <f t="shared" si="16"/>
        <v/>
      </c>
      <c r="AK177" s="49" t="str">
        <f t="shared" si="19"/>
        <v/>
      </c>
      <c r="AL177" s="49" t="e">
        <f t="shared" si="20"/>
        <v>#VALUE!</v>
      </c>
      <c r="AM177" s="49"/>
      <c r="AN177" s="67" t="str">
        <f t="shared" si="21"/>
        <v/>
      </c>
      <c r="AO177" s="39"/>
      <c r="AP177" s="40"/>
      <c r="AQ177" s="41"/>
      <c r="AR177" s="33"/>
      <c r="AS177" s="33"/>
      <c r="AT177" s="35"/>
      <c r="AU177" s="35"/>
      <c r="AV177" s="35"/>
      <c r="AW177" s="35"/>
      <c r="AX177" s="35"/>
      <c r="AY177" s="42"/>
      <c r="AZ177" s="35"/>
    </row>
    <row r="178" spans="1:52" x14ac:dyDescent="0.25">
      <c r="A178" s="66"/>
      <c r="B178" s="33"/>
      <c r="C178" s="85"/>
      <c r="D178" s="85"/>
      <c r="E178" s="34"/>
      <c r="F178" s="35"/>
      <c r="G178" s="35"/>
      <c r="H178" s="33"/>
      <c r="I178" s="35"/>
      <c r="J178" s="35"/>
      <c r="K178" s="49">
        <f t="shared" si="18"/>
        <v>0</v>
      </c>
      <c r="L178" s="67" t="str">
        <f t="shared" si="22"/>
        <v/>
      </c>
      <c r="M178" s="33"/>
      <c r="N178" s="35"/>
      <c r="O178" s="36">
        <v>100</v>
      </c>
      <c r="P178" s="36"/>
      <c r="Q178" s="36"/>
      <c r="R178" s="36"/>
      <c r="S178" s="33"/>
      <c r="T178" s="35"/>
      <c r="U178" s="36"/>
      <c r="V178" s="36"/>
      <c r="W178" s="36"/>
      <c r="X178" s="36"/>
      <c r="Y178" s="33"/>
      <c r="Z178" s="35"/>
      <c r="AA178" s="36"/>
      <c r="AB178" s="36"/>
      <c r="AC178" s="36"/>
      <c r="AD178" s="36"/>
      <c r="AE178" s="68">
        <f t="shared" si="17"/>
        <v>100</v>
      </c>
      <c r="AF178" s="37"/>
      <c r="AG178" s="37"/>
      <c r="AH178" s="37"/>
      <c r="AI178" s="38"/>
      <c r="AJ178" s="49" t="str">
        <f t="shared" si="16"/>
        <v/>
      </c>
      <c r="AK178" s="49" t="str">
        <f t="shared" si="19"/>
        <v/>
      </c>
      <c r="AL178" s="49" t="e">
        <f t="shared" si="20"/>
        <v>#VALUE!</v>
      </c>
      <c r="AM178" s="49"/>
      <c r="AN178" s="67" t="str">
        <f t="shared" si="21"/>
        <v/>
      </c>
      <c r="AO178" s="39"/>
      <c r="AP178" s="40"/>
      <c r="AQ178" s="41"/>
      <c r="AR178" s="33"/>
      <c r="AS178" s="33"/>
      <c r="AT178" s="35"/>
      <c r="AU178" s="35"/>
      <c r="AV178" s="35"/>
      <c r="AW178" s="35"/>
      <c r="AX178" s="35"/>
      <c r="AY178" s="42"/>
      <c r="AZ178" s="35"/>
    </row>
    <row r="179" spans="1:52" x14ac:dyDescent="0.25">
      <c r="A179" s="66"/>
      <c r="B179" s="33"/>
      <c r="C179" s="85"/>
      <c r="D179" s="85"/>
      <c r="E179" s="34"/>
      <c r="F179" s="35"/>
      <c r="G179" s="35"/>
      <c r="H179" s="33"/>
      <c r="I179" s="35"/>
      <c r="J179" s="35"/>
      <c r="K179" s="49">
        <f t="shared" si="18"/>
        <v>0</v>
      </c>
      <c r="L179" s="67" t="str">
        <f t="shared" si="22"/>
        <v/>
      </c>
      <c r="M179" s="33"/>
      <c r="N179" s="35"/>
      <c r="O179" s="36">
        <v>100</v>
      </c>
      <c r="P179" s="36"/>
      <c r="Q179" s="36"/>
      <c r="R179" s="36"/>
      <c r="S179" s="33"/>
      <c r="T179" s="35"/>
      <c r="U179" s="36"/>
      <c r="V179" s="36"/>
      <c r="W179" s="36"/>
      <c r="X179" s="36"/>
      <c r="Y179" s="33"/>
      <c r="Z179" s="35"/>
      <c r="AA179" s="36"/>
      <c r="AB179" s="36"/>
      <c r="AC179" s="36"/>
      <c r="AD179" s="36"/>
      <c r="AE179" s="68">
        <f t="shared" si="17"/>
        <v>100</v>
      </c>
      <c r="AF179" s="37"/>
      <c r="AG179" s="37"/>
      <c r="AH179" s="37"/>
      <c r="AI179" s="38"/>
      <c r="AJ179" s="49" t="str">
        <f t="shared" si="16"/>
        <v/>
      </c>
      <c r="AK179" s="49" t="str">
        <f t="shared" si="19"/>
        <v/>
      </c>
      <c r="AL179" s="49" t="e">
        <f t="shared" si="20"/>
        <v>#VALUE!</v>
      </c>
      <c r="AM179" s="49"/>
      <c r="AN179" s="67" t="str">
        <f t="shared" si="21"/>
        <v/>
      </c>
      <c r="AO179" s="39"/>
      <c r="AP179" s="40"/>
      <c r="AQ179" s="41"/>
      <c r="AR179" s="33"/>
      <c r="AS179" s="33"/>
      <c r="AT179" s="35"/>
      <c r="AU179" s="35"/>
      <c r="AV179" s="35"/>
      <c r="AW179" s="35"/>
      <c r="AX179" s="35"/>
      <c r="AY179" s="42"/>
      <c r="AZ179" s="35"/>
    </row>
    <row r="180" spans="1:52" x14ac:dyDescent="0.25">
      <c r="A180" s="66"/>
      <c r="B180" s="33"/>
      <c r="C180" s="85"/>
      <c r="D180" s="85"/>
      <c r="E180" s="34"/>
      <c r="F180" s="35"/>
      <c r="G180" s="35"/>
      <c r="H180" s="33"/>
      <c r="I180" s="35"/>
      <c r="J180" s="35"/>
      <c r="K180" s="49">
        <f t="shared" si="18"/>
        <v>0</v>
      </c>
      <c r="L180" s="67" t="str">
        <f t="shared" si="22"/>
        <v/>
      </c>
      <c r="M180" s="33"/>
      <c r="N180" s="35"/>
      <c r="O180" s="36">
        <v>100</v>
      </c>
      <c r="P180" s="36"/>
      <c r="Q180" s="36"/>
      <c r="R180" s="36"/>
      <c r="S180" s="33"/>
      <c r="T180" s="35"/>
      <c r="U180" s="36"/>
      <c r="V180" s="36"/>
      <c r="W180" s="36"/>
      <c r="X180" s="36"/>
      <c r="Y180" s="33"/>
      <c r="Z180" s="35"/>
      <c r="AA180" s="36"/>
      <c r="AB180" s="36"/>
      <c r="AC180" s="36"/>
      <c r="AD180" s="36"/>
      <c r="AE180" s="68">
        <f t="shared" si="17"/>
        <v>100</v>
      </c>
      <c r="AF180" s="37"/>
      <c r="AG180" s="37"/>
      <c r="AH180" s="37"/>
      <c r="AI180" s="38"/>
      <c r="AJ180" s="49" t="str">
        <f t="shared" si="16"/>
        <v/>
      </c>
      <c r="AK180" s="49" t="str">
        <f t="shared" si="19"/>
        <v/>
      </c>
      <c r="AL180" s="49" t="e">
        <f t="shared" si="20"/>
        <v>#VALUE!</v>
      </c>
      <c r="AM180" s="49"/>
      <c r="AN180" s="67" t="str">
        <f t="shared" si="21"/>
        <v/>
      </c>
      <c r="AO180" s="39"/>
      <c r="AP180" s="40"/>
      <c r="AQ180" s="41"/>
      <c r="AR180" s="33"/>
      <c r="AS180" s="33"/>
      <c r="AT180" s="35"/>
      <c r="AU180" s="35"/>
      <c r="AV180" s="35"/>
      <c r="AW180" s="35"/>
      <c r="AX180" s="35"/>
      <c r="AY180" s="42"/>
      <c r="AZ180" s="35"/>
    </row>
    <row r="181" spans="1:52" x14ac:dyDescent="0.25">
      <c r="A181" s="66"/>
      <c r="B181" s="33"/>
      <c r="C181" s="85"/>
      <c r="D181" s="85"/>
      <c r="E181" s="34"/>
      <c r="F181" s="35"/>
      <c r="G181" s="35"/>
      <c r="H181" s="33"/>
      <c r="I181" s="35"/>
      <c r="J181" s="35"/>
      <c r="K181" s="49">
        <f t="shared" si="18"/>
        <v>0</v>
      </c>
      <c r="L181" s="67" t="str">
        <f t="shared" si="22"/>
        <v/>
      </c>
      <c r="M181" s="33"/>
      <c r="N181" s="35"/>
      <c r="O181" s="36">
        <v>100</v>
      </c>
      <c r="P181" s="36"/>
      <c r="Q181" s="36"/>
      <c r="R181" s="36"/>
      <c r="S181" s="33"/>
      <c r="T181" s="35"/>
      <c r="U181" s="36"/>
      <c r="V181" s="36"/>
      <c r="W181" s="36"/>
      <c r="X181" s="36"/>
      <c r="Y181" s="33"/>
      <c r="Z181" s="35"/>
      <c r="AA181" s="36"/>
      <c r="AB181" s="36"/>
      <c r="AC181" s="36"/>
      <c r="AD181" s="36"/>
      <c r="AE181" s="68">
        <f t="shared" si="17"/>
        <v>100</v>
      </c>
      <c r="AF181" s="37"/>
      <c r="AG181" s="37"/>
      <c r="AH181" s="37"/>
      <c r="AI181" s="38"/>
      <c r="AJ181" s="49" t="str">
        <f t="shared" si="16"/>
        <v/>
      </c>
      <c r="AK181" s="49" t="str">
        <f t="shared" si="19"/>
        <v/>
      </c>
      <c r="AL181" s="49" t="e">
        <f t="shared" si="20"/>
        <v>#VALUE!</v>
      </c>
      <c r="AM181" s="49"/>
      <c r="AN181" s="67" t="str">
        <f t="shared" si="21"/>
        <v/>
      </c>
      <c r="AO181" s="39"/>
      <c r="AP181" s="40"/>
      <c r="AQ181" s="41"/>
      <c r="AR181" s="33"/>
      <c r="AS181" s="33"/>
      <c r="AT181" s="35"/>
      <c r="AU181" s="35"/>
      <c r="AV181" s="35"/>
      <c r="AW181" s="35"/>
      <c r="AX181" s="35"/>
      <c r="AY181" s="42"/>
      <c r="AZ181" s="35"/>
    </row>
    <row r="182" spans="1:52" x14ac:dyDescent="0.25">
      <c r="A182" s="66"/>
      <c r="B182" s="33"/>
      <c r="C182" s="85"/>
      <c r="D182" s="85"/>
      <c r="E182" s="34"/>
      <c r="F182" s="35"/>
      <c r="G182" s="35"/>
      <c r="H182" s="33"/>
      <c r="I182" s="35"/>
      <c r="J182" s="35"/>
      <c r="K182" s="49">
        <f t="shared" si="18"/>
        <v>0</v>
      </c>
      <c r="L182" s="67" t="str">
        <f t="shared" si="22"/>
        <v/>
      </c>
      <c r="M182" s="33"/>
      <c r="N182" s="35"/>
      <c r="O182" s="36">
        <v>100</v>
      </c>
      <c r="P182" s="36"/>
      <c r="Q182" s="36"/>
      <c r="R182" s="36"/>
      <c r="S182" s="33"/>
      <c r="T182" s="35"/>
      <c r="U182" s="36"/>
      <c r="V182" s="36"/>
      <c r="W182" s="36"/>
      <c r="X182" s="36"/>
      <c r="Y182" s="33"/>
      <c r="Z182" s="35"/>
      <c r="AA182" s="36"/>
      <c r="AB182" s="36"/>
      <c r="AC182" s="36"/>
      <c r="AD182" s="36"/>
      <c r="AE182" s="68">
        <f t="shared" si="17"/>
        <v>100</v>
      </c>
      <c r="AF182" s="37"/>
      <c r="AG182" s="37"/>
      <c r="AH182" s="37"/>
      <c r="AI182" s="38"/>
      <c r="AJ182" s="49" t="str">
        <f t="shared" si="16"/>
        <v/>
      </c>
      <c r="AK182" s="49" t="str">
        <f t="shared" si="19"/>
        <v/>
      </c>
      <c r="AL182" s="49" t="e">
        <f t="shared" si="20"/>
        <v>#VALUE!</v>
      </c>
      <c r="AM182" s="49"/>
      <c r="AN182" s="67" t="str">
        <f t="shared" si="21"/>
        <v/>
      </c>
      <c r="AO182" s="39"/>
      <c r="AP182" s="40"/>
      <c r="AQ182" s="41"/>
      <c r="AR182" s="33"/>
      <c r="AS182" s="33"/>
      <c r="AT182" s="35"/>
      <c r="AU182" s="35"/>
      <c r="AV182" s="35"/>
      <c r="AW182" s="35"/>
      <c r="AX182" s="35"/>
      <c r="AY182" s="42"/>
      <c r="AZ182" s="35"/>
    </row>
    <row r="183" spans="1:52" x14ac:dyDescent="0.25">
      <c r="A183" s="66"/>
      <c r="B183" s="33"/>
      <c r="C183" s="85"/>
      <c r="D183" s="85"/>
      <c r="E183" s="34"/>
      <c r="F183" s="35"/>
      <c r="G183" s="35"/>
      <c r="H183" s="33"/>
      <c r="I183" s="35"/>
      <c r="J183" s="35"/>
      <c r="K183" s="49">
        <f t="shared" si="18"/>
        <v>0</v>
      </c>
      <c r="L183" s="67" t="str">
        <f t="shared" si="22"/>
        <v/>
      </c>
      <c r="M183" s="33"/>
      <c r="N183" s="35"/>
      <c r="O183" s="36">
        <v>100</v>
      </c>
      <c r="P183" s="36"/>
      <c r="Q183" s="36"/>
      <c r="R183" s="36"/>
      <c r="S183" s="33"/>
      <c r="T183" s="35"/>
      <c r="U183" s="36"/>
      <c r="V183" s="36"/>
      <c r="W183" s="36"/>
      <c r="X183" s="36"/>
      <c r="Y183" s="33"/>
      <c r="Z183" s="35"/>
      <c r="AA183" s="36"/>
      <c r="AB183" s="36"/>
      <c r="AC183" s="36"/>
      <c r="AD183" s="36"/>
      <c r="AE183" s="68">
        <f t="shared" si="17"/>
        <v>100</v>
      </c>
      <c r="AF183" s="37"/>
      <c r="AG183" s="37"/>
      <c r="AH183" s="37"/>
      <c r="AI183" s="38"/>
      <c r="AJ183" s="49" t="str">
        <f t="shared" si="16"/>
        <v/>
      </c>
      <c r="AK183" s="49" t="str">
        <f t="shared" si="19"/>
        <v/>
      </c>
      <c r="AL183" s="49" t="e">
        <f t="shared" si="20"/>
        <v>#VALUE!</v>
      </c>
      <c r="AM183" s="49"/>
      <c r="AN183" s="67" t="str">
        <f t="shared" si="21"/>
        <v/>
      </c>
      <c r="AO183" s="39"/>
      <c r="AP183" s="40"/>
      <c r="AQ183" s="41"/>
      <c r="AR183" s="33"/>
      <c r="AS183" s="33"/>
      <c r="AT183" s="35"/>
      <c r="AU183" s="35"/>
      <c r="AV183" s="35"/>
      <c r="AW183" s="35"/>
      <c r="AX183" s="35"/>
      <c r="AY183" s="42"/>
      <c r="AZ183" s="35"/>
    </row>
    <row r="184" spans="1:52" x14ac:dyDescent="0.25">
      <c r="A184" s="66"/>
      <c r="B184" s="33"/>
      <c r="C184" s="85"/>
      <c r="D184" s="85"/>
      <c r="E184" s="34"/>
      <c r="F184" s="35"/>
      <c r="G184" s="35"/>
      <c r="H184" s="33"/>
      <c r="I184" s="35"/>
      <c r="J184" s="35"/>
      <c r="K184" s="49">
        <f t="shared" si="18"/>
        <v>0</v>
      </c>
      <c r="L184" s="67" t="str">
        <f t="shared" si="22"/>
        <v/>
      </c>
      <c r="M184" s="33"/>
      <c r="N184" s="35"/>
      <c r="O184" s="36">
        <v>100</v>
      </c>
      <c r="P184" s="36"/>
      <c r="Q184" s="36"/>
      <c r="R184" s="36"/>
      <c r="S184" s="33"/>
      <c r="T184" s="35"/>
      <c r="U184" s="36"/>
      <c r="V184" s="36"/>
      <c r="W184" s="36"/>
      <c r="X184" s="36"/>
      <c r="Y184" s="33"/>
      <c r="Z184" s="35"/>
      <c r="AA184" s="36"/>
      <c r="AB184" s="36"/>
      <c r="AC184" s="36"/>
      <c r="AD184" s="36"/>
      <c r="AE184" s="68">
        <f t="shared" si="17"/>
        <v>100</v>
      </c>
      <c r="AF184" s="37"/>
      <c r="AG184" s="37"/>
      <c r="AH184" s="37"/>
      <c r="AI184" s="38"/>
      <c r="AJ184" s="49" t="str">
        <f t="shared" si="16"/>
        <v/>
      </c>
      <c r="AK184" s="49" t="str">
        <f t="shared" si="19"/>
        <v/>
      </c>
      <c r="AL184" s="49" t="e">
        <f t="shared" si="20"/>
        <v>#VALUE!</v>
      </c>
      <c r="AM184" s="49"/>
      <c r="AN184" s="67" t="str">
        <f t="shared" si="21"/>
        <v/>
      </c>
      <c r="AO184" s="39"/>
      <c r="AP184" s="40"/>
      <c r="AQ184" s="41"/>
      <c r="AR184" s="33"/>
      <c r="AS184" s="33"/>
      <c r="AT184" s="35"/>
      <c r="AU184" s="35"/>
      <c r="AV184" s="35"/>
      <c r="AW184" s="35"/>
      <c r="AX184" s="35"/>
      <c r="AY184" s="42"/>
      <c r="AZ184" s="35"/>
    </row>
    <row r="185" spans="1:52" x14ac:dyDescent="0.25">
      <c r="A185" s="66"/>
      <c r="B185" s="33"/>
      <c r="C185" s="85"/>
      <c r="D185" s="85"/>
      <c r="E185" s="34"/>
      <c r="F185" s="35"/>
      <c r="G185" s="35"/>
      <c r="H185" s="33"/>
      <c r="I185" s="35"/>
      <c r="J185" s="35"/>
      <c r="K185" s="49">
        <f t="shared" si="18"/>
        <v>0</v>
      </c>
      <c r="L185" s="67" t="str">
        <f t="shared" si="22"/>
        <v/>
      </c>
      <c r="M185" s="33"/>
      <c r="N185" s="35"/>
      <c r="O185" s="36">
        <v>100</v>
      </c>
      <c r="P185" s="36"/>
      <c r="Q185" s="36"/>
      <c r="R185" s="36"/>
      <c r="S185" s="33"/>
      <c r="T185" s="35"/>
      <c r="U185" s="36"/>
      <c r="V185" s="36"/>
      <c r="W185" s="36"/>
      <c r="X185" s="36"/>
      <c r="Y185" s="33"/>
      <c r="Z185" s="35"/>
      <c r="AA185" s="36"/>
      <c r="AB185" s="36"/>
      <c r="AC185" s="36"/>
      <c r="AD185" s="36"/>
      <c r="AE185" s="68">
        <f t="shared" si="17"/>
        <v>100</v>
      </c>
      <c r="AF185" s="37"/>
      <c r="AG185" s="37"/>
      <c r="AH185" s="37"/>
      <c r="AI185" s="38"/>
      <c r="AJ185" s="49" t="str">
        <f t="shared" si="16"/>
        <v/>
      </c>
      <c r="AK185" s="49" t="str">
        <f t="shared" si="19"/>
        <v/>
      </c>
      <c r="AL185" s="49" t="e">
        <f t="shared" si="20"/>
        <v>#VALUE!</v>
      </c>
      <c r="AM185" s="49"/>
      <c r="AN185" s="67" t="str">
        <f t="shared" si="21"/>
        <v/>
      </c>
      <c r="AO185" s="39"/>
      <c r="AP185" s="40"/>
      <c r="AQ185" s="41"/>
      <c r="AR185" s="33"/>
      <c r="AS185" s="33"/>
      <c r="AT185" s="35"/>
      <c r="AU185" s="35"/>
      <c r="AV185" s="35"/>
      <c r="AW185" s="35"/>
      <c r="AX185" s="35"/>
      <c r="AY185" s="42"/>
      <c r="AZ185" s="35"/>
    </row>
    <row r="186" spans="1:52" x14ac:dyDescent="0.25">
      <c r="A186" s="66"/>
      <c r="B186" s="33"/>
      <c r="C186" s="85"/>
      <c r="D186" s="85"/>
      <c r="E186" s="34"/>
      <c r="F186" s="35"/>
      <c r="G186" s="35"/>
      <c r="H186" s="33"/>
      <c r="I186" s="35"/>
      <c r="J186" s="35"/>
      <c r="K186" s="49">
        <f t="shared" si="18"/>
        <v>0</v>
      </c>
      <c r="L186" s="67" t="str">
        <f t="shared" si="22"/>
        <v/>
      </c>
      <c r="M186" s="33"/>
      <c r="N186" s="35"/>
      <c r="O186" s="36">
        <v>100</v>
      </c>
      <c r="P186" s="36"/>
      <c r="Q186" s="36"/>
      <c r="R186" s="36"/>
      <c r="S186" s="33"/>
      <c r="T186" s="35"/>
      <c r="U186" s="36"/>
      <c r="V186" s="36"/>
      <c r="W186" s="36"/>
      <c r="X186" s="36"/>
      <c r="Y186" s="33"/>
      <c r="Z186" s="35"/>
      <c r="AA186" s="36"/>
      <c r="AB186" s="36"/>
      <c r="AC186" s="36"/>
      <c r="AD186" s="36"/>
      <c r="AE186" s="68">
        <f t="shared" si="17"/>
        <v>100</v>
      </c>
      <c r="AF186" s="37"/>
      <c r="AG186" s="37"/>
      <c r="AH186" s="37"/>
      <c r="AI186" s="38"/>
      <c r="AJ186" s="49" t="str">
        <f t="shared" si="16"/>
        <v/>
      </c>
      <c r="AK186" s="49" t="str">
        <f t="shared" si="19"/>
        <v/>
      </c>
      <c r="AL186" s="49" t="e">
        <f t="shared" si="20"/>
        <v>#VALUE!</v>
      </c>
      <c r="AM186" s="49"/>
      <c r="AN186" s="67" t="str">
        <f t="shared" si="21"/>
        <v/>
      </c>
      <c r="AO186" s="39"/>
      <c r="AP186" s="40"/>
      <c r="AQ186" s="41"/>
      <c r="AR186" s="33"/>
      <c r="AS186" s="33"/>
      <c r="AT186" s="35"/>
      <c r="AU186" s="35"/>
      <c r="AV186" s="35"/>
      <c r="AW186" s="35"/>
      <c r="AX186" s="35"/>
      <c r="AY186" s="42"/>
      <c r="AZ186" s="35"/>
    </row>
    <row r="187" spans="1:52" x14ac:dyDescent="0.25">
      <c r="A187" s="66"/>
      <c r="B187" s="33"/>
      <c r="C187" s="85"/>
      <c r="D187" s="85"/>
      <c r="E187" s="34"/>
      <c r="F187" s="35"/>
      <c r="G187" s="35"/>
      <c r="H187" s="33"/>
      <c r="I187" s="35"/>
      <c r="J187" s="35"/>
      <c r="K187" s="49">
        <f t="shared" si="18"/>
        <v>0</v>
      </c>
      <c r="L187" s="67" t="str">
        <f t="shared" si="22"/>
        <v/>
      </c>
      <c r="M187" s="33"/>
      <c r="N187" s="35"/>
      <c r="O187" s="36">
        <v>100</v>
      </c>
      <c r="P187" s="36"/>
      <c r="Q187" s="36"/>
      <c r="R187" s="36"/>
      <c r="S187" s="33"/>
      <c r="T187" s="35"/>
      <c r="U187" s="36"/>
      <c r="V187" s="36"/>
      <c r="W187" s="36"/>
      <c r="X187" s="36"/>
      <c r="Y187" s="33"/>
      <c r="Z187" s="35"/>
      <c r="AA187" s="36"/>
      <c r="AB187" s="36"/>
      <c r="AC187" s="36"/>
      <c r="AD187" s="36"/>
      <c r="AE187" s="68">
        <f t="shared" si="17"/>
        <v>100</v>
      </c>
      <c r="AF187" s="37"/>
      <c r="AG187" s="37"/>
      <c r="AH187" s="37"/>
      <c r="AI187" s="38"/>
      <c r="AJ187" s="49" t="str">
        <f t="shared" si="16"/>
        <v/>
      </c>
      <c r="AK187" s="49" t="str">
        <f t="shared" si="19"/>
        <v/>
      </c>
      <c r="AL187" s="49" t="e">
        <f t="shared" si="20"/>
        <v>#VALUE!</v>
      </c>
      <c r="AM187" s="49"/>
      <c r="AN187" s="67" t="str">
        <f t="shared" si="21"/>
        <v/>
      </c>
      <c r="AO187" s="39"/>
      <c r="AP187" s="40"/>
      <c r="AQ187" s="41"/>
      <c r="AR187" s="33"/>
      <c r="AS187" s="33"/>
      <c r="AT187" s="35"/>
      <c r="AU187" s="35"/>
      <c r="AV187" s="35"/>
      <c r="AW187" s="35"/>
      <c r="AX187" s="35"/>
      <c r="AY187" s="42"/>
      <c r="AZ187" s="35"/>
    </row>
    <row r="188" spans="1:52" x14ac:dyDescent="0.25">
      <c r="A188" s="66"/>
      <c r="B188" s="33"/>
      <c r="C188" s="85"/>
      <c r="D188" s="85"/>
      <c r="E188" s="34"/>
      <c r="F188" s="35"/>
      <c r="G188" s="35"/>
      <c r="H188" s="33"/>
      <c r="I188" s="35"/>
      <c r="J188" s="35"/>
      <c r="K188" s="49">
        <f t="shared" si="18"/>
        <v>0</v>
      </c>
      <c r="L188" s="67" t="str">
        <f t="shared" si="22"/>
        <v/>
      </c>
      <c r="M188" s="33"/>
      <c r="N188" s="35"/>
      <c r="O188" s="36">
        <v>100</v>
      </c>
      <c r="P188" s="36"/>
      <c r="Q188" s="36"/>
      <c r="R188" s="36"/>
      <c r="S188" s="33"/>
      <c r="T188" s="35"/>
      <c r="U188" s="36"/>
      <c r="V188" s="36"/>
      <c r="W188" s="36"/>
      <c r="X188" s="36"/>
      <c r="Y188" s="33"/>
      <c r="Z188" s="35"/>
      <c r="AA188" s="36"/>
      <c r="AB188" s="36"/>
      <c r="AC188" s="36"/>
      <c r="AD188" s="36"/>
      <c r="AE188" s="68">
        <f t="shared" si="17"/>
        <v>100</v>
      </c>
      <c r="AF188" s="37"/>
      <c r="AG188" s="37"/>
      <c r="AH188" s="37"/>
      <c r="AI188" s="38"/>
      <c r="AJ188" s="49" t="str">
        <f t="shared" si="16"/>
        <v/>
      </c>
      <c r="AK188" s="49" t="str">
        <f t="shared" si="19"/>
        <v/>
      </c>
      <c r="AL188" s="49" t="e">
        <f t="shared" si="20"/>
        <v>#VALUE!</v>
      </c>
      <c r="AM188" s="49"/>
      <c r="AN188" s="67" t="str">
        <f t="shared" si="21"/>
        <v/>
      </c>
      <c r="AO188" s="39"/>
      <c r="AP188" s="40"/>
      <c r="AQ188" s="41"/>
      <c r="AR188" s="33"/>
      <c r="AS188" s="33"/>
      <c r="AT188" s="35"/>
      <c r="AU188" s="35"/>
      <c r="AV188" s="35"/>
      <c r="AW188" s="35"/>
      <c r="AX188" s="35"/>
      <c r="AY188" s="42"/>
      <c r="AZ188" s="35"/>
    </row>
    <row r="189" spans="1:52" x14ac:dyDescent="0.25">
      <c r="A189" s="66"/>
      <c r="B189" s="33"/>
      <c r="C189" s="85"/>
      <c r="D189" s="85"/>
      <c r="E189" s="34"/>
      <c r="F189" s="35"/>
      <c r="G189" s="35"/>
      <c r="H189" s="33"/>
      <c r="I189" s="35"/>
      <c r="J189" s="35"/>
      <c r="K189" s="49">
        <f t="shared" si="18"/>
        <v>0</v>
      </c>
      <c r="L189" s="67" t="str">
        <f t="shared" si="22"/>
        <v/>
      </c>
      <c r="M189" s="33"/>
      <c r="N189" s="35"/>
      <c r="O189" s="36">
        <v>100</v>
      </c>
      <c r="P189" s="36"/>
      <c r="Q189" s="36"/>
      <c r="R189" s="36"/>
      <c r="S189" s="33"/>
      <c r="T189" s="35"/>
      <c r="U189" s="36"/>
      <c r="V189" s="36"/>
      <c r="W189" s="36"/>
      <c r="X189" s="36"/>
      <c r="Y189" s="33"/>
      <c r="Z189" s="35"/>
      <c r="AA189" s="36"/>
      <c r="AB189" s="36"/>
      <c r="AC189" s="36"/>
      <c r="AD189" s="36"/>
      <c r="AE189" s="68">
        <f t="shared" si="17"/>
        <v>100</v>
      </c>
      <c r="AF189" s="37"/>
      <c r="AG189" s="37"/>
      <c r="AH189" s="37"/>
      <c r="AI189" s="38"/>
      <c r="AJ189" s="49" t="str">
        <f t="shared" si="16"/>
        <v/>
      </c>
      <c r="AK189" s="49" t="str">
        <f t="shared" si="19"/>
        <v/>
      </c>
      <c r="AL189" s="49" t="e">
        <f t="shared" si="20"/>
        <v>#VALUE!</v>
      </c>
      <c r="AM189" s="49"/>
      <c r="AN189" s="67" t="str">
        <f t="shared" si="21"/>
        <v/>
      </c>
      <c r="AO189" s="39"/>
      <c r="AP189" s="40"/>
      <c r="AQ189" s="41"/>
      <c r="AR189" s="33"/>
      <c r="AS189" s="33"/>
      <c r="AT189" s="35"/>
      <c r="AU189" s="35"/>
      <c r="AV189" s="35"/>
      <c r="AW189" s="35"/>
      <c r="AX189" s="35"/>
      <c r="AY189" s="42"/>
      <c r="AZ189" s="35"/>
    </row>
    <row r="190" spans="1:52" x14ac:dyDescent="0.25">
      <c r="A190" s="66"/>
      <c r="B190" s="33"/>
      <c r="C190" s="85"/>
      <c r="D190" s="85"/>
      <c r="E190" s="34"/>
      <c r="F190" s="35"/>
      <c r="G190" s="35"/>
      <c r="H190" s="33"/>
      <c r="I190" s="35"/>
      <c r="J190" s="35"/>
      <c r="K190" s="49">
        <f t="shared" si="18"/>
        <v>0</v>
      </c>
      <c r="L190" s="67" t="str">
        <f t="shared" si="22"/>
        <v/>
      </c>
      <c r="M190" s="33"/>
      <c r="N190" s="35"/>
      <c r="O190" s="36">
        <v>100</v>
      </c>
      <c r="P190" s="36"/>
      <c r="Q190" s="36"/>
      <c r="R190" s="36"/>
      <c r="S190" s="33"/>
      <c r="T190" s="35"/>
      <c r="U190" s="36"/>
      <c r="V190" s="36"/>
      <c r="W190" s="36"/>
      <c r="X190" s="36"/>
      <c r="Y190" s="33"/>
      <c r="Z190" s="35"/>
      <c r="AA190" s="36"/>
      <c r="AB190" s="36"/>
      <c r="AC190" s="36"/>
      <c r="AD190" s="36"/>
      <c r="AE190" s="68">
        <f t="shared" si="17"/>
        <v>100</v>
      </c>
      <c r="AF190" s="37"/>
      <c r="AG190" s="37"/>
      <c r="AH190" s="37"/>
      <c r="AI190" s="38"/>
      <c r="AJ190" s="49" t="str">
        <f t="shared" si="16"/>
        <v/>
      </c>
      <c r="AK190" s="49" t="str">
        <f t="shared" si="19"/>
        <v/>
      </c>
      <c r="AL190" s="49" t="e">
        <f t="shared" si="20"/>
        <v>#VALUE!</v>
      </c>
      <c r="AM190" s="49"/>
      <c r="AN190" s="67" t="str">
        <f t="shared" si="21"/>
        <v/>
      </c>
      <c r="AO190" s="39"/>
      <c r="AP190" s="40"/>
      <c r="AQ190" s="41"/>
      <c r="AR190" s="33"/>
      <c r="AS190" s="33"/>
      <c r="AT190" s="35"/>
      <c r="AU190" s="35"/>
      <c r="AV190" s="35"/>
      <c r="AW190" s="35"/>
      <c r="AX190" s="35"/>
      <c r="AY190" s="42"/>
      <c r="AZ190" s="35"/>
    </row>
    <row r="191" spans="1:52" x14ac:dyDescent="0.25">
      <c r="A191" s="66"/>
      <c r="B191" s="33"/>
      <c r="C191" s="85"/>
      <c r="D191" s="85"/>
      <c r="E191" s="34"/>
      <c r="F191" s="35"/>
      <c r="G191" s="35"/>
      <c r="H191" s="33"/>
      <c r="I191" s="35"/>
      <c r="J191" s="35"/>
      <c r="K191" s="49">
        <f t="shared" si="18"/>
        <v>0</v>
      </c>
      <c r="L191" s="67" t="str">
        <f t="shared" si="22"/>
        <v/>
      </c>
      <c r="M191" s="33"/>
      <c r="N191" s="35"/>
      <c r="O191" s="36">
        <v>100</v>
      </c>
      <c r="P191" s="36"/>
      <c r="Q191" s="36"/>
      <c r="R191" s="36"/>
      <c r="S191" s="33"/>
      <c r="T191" s="35"/>
      <c r="U191" s="36"/>
      <c r="V191" s="36"/>
      <c r="W191" s="36"/>
      <c r="X191" s="36"/>
      <c r="Y191" s="33"/>
      <c r="Z191" s="35"/>
      <c r="AA191" s="36"/>
      <c r="AB191" s="36"/>
      <c r="AC191" s="36"/>
      <c r="AD191" s="36"/>
      <c r="AE191" s="68">
        <f t="shared" si="17"/>
        <v>100</v>
      </c>
      <c r="AF191" s="37"/>
      <c r="AG191" s="37"/>
      <c r="AH191" s="37"/>
      <c r="AI191" s="38"/>
      <c r="AJ191" s="49" t="str">
        <f t="shared" si="16"/>
        <v/>
      </c>
      <c r="AK191" s="49" t="str">
        <f t="shared" si="19"/>
        <v/>
      </c>
      <c r="AL191" s="49" t="e">
        <f t="shared" si="20"/>
        <v>#VALUE!</v>
      </c>
      <c r="AM191" s="49"/>
      <c r="AN191" s="67" t="str">
        <f t="shared" si="21"/>
        <v/>
      </c>
      <c r="AO191" s="39"/>
      <c r="AP191" s="40"/>
      <c r="AQ191" s="41"/>
      <c r="AR191" s="33"/>
      <c r="AS191" s="33"/>
      <c r="AT191" s="35"/>
      <c r="AU191" s="35"/>
      <c r="AV191" s="35"/>
      <c r="AW191" s="35"/>
      <c r="AX191" s="35"/>
      <c r="AY191" s="42"/>
      <c r="AZ191" s="35"/>
    </row>
    <row r="192" spans="1:52" x14ac:dyDescent="0.25">
      <c r="A192" s="66"/>
      <c r="B192" s="33"/>
      <c r="C192" s="85"/>
      <c r="D192" s="85"/>
      <c r="E192" s="34"/>
      <c r="F192" s="35"/>
      <c r="G192" s="35"/>
      <c r="H192" s="33"/>
      <c r="I192" s="35"/>
      <c r="J192" s="35"/>
      <c r="K192" s="49">
        <f t="shared" si="18"/>
        <v>0</v>
      </c>
      <c r="L192" s="67" t="str">
        <f t="shared" si="22"/>
        <v/>
      </c>
      <c r="M192" s="33"/>
      <c r="N192" s="35"/>
      <c r="O192" s="36">
        <v>100</v>
      </c>
      <c r="P192" s="36"/>
      <c r="Q192" s="36"/>
      <c r="R192" s="36"/>
      <c r="S192" s="33"/>
      <c r="T192" s="35"/>
      <c r="U192" s="36"/>
      <c r="V192" s="36"/>
      <c r="W192" s="36"/>
      <c r="X192" s="36"/>
      <c r="Y192" s="33"/>
      <c r="Z192" s="35"/>
      <c r="AA192" s="36"/>
      <c r="AB192" s="36"/>
      <c r="AC192" s="36"/>
      <c r="AD192" s="36"/>
      <c r="AE192" s="68">
        <f t="shared" si="17"/>
        <v>100</v>
      </c>
      <c r="AF192" s="37"/>
      <c r="AG192" s="37"/>
      <c r="AH192" s="37"/>
      <c r="AI192" s="38"/>
      <c r="AJ192" s="49" t="str">
        <f t="shared" si="16"/>
        <v/>
      </c>
      <c r="AK192" s="49" t="str">
        <f t="shared" si="19"/>
        <v/>
      </c>
      <c r="AL192" s="49" t="e">
        <f t="shared" si="20"/>
        <v>#VALUE!</v>
      </c>
      <c r="AM192" s="49"/>
      <c r="AN192" s="67" t="str">
        <f t="shared" si="21"/>
        <v/>
      </c>
      <c r="AO192" s="39"/>
      <c r="AP192" s="40"/>
      <c r="AQ192" s="41"/>
      <c r="AR192" s="33"/>
      <c r="AS192" s="33"/>
      <c r="AT192" s="35"/>
      <c r="AU192" s="35"/>
      <c r="AV192" s="35"/>
      <c r="AW192" s="35"/>
      <c r="AX192" s="35"/>
      <c r="AY192" s="42"/>
      <c r="AZ192" s="35"/>
    </row>
    <row r="193" spans="1:52" x14ac:dyDescent="0.25">
      <c r="A193" s="66"/>
      <c r="B193" s="33"/>
      <c r="C193" s="85"/>
      <c r="D193" s="85"/>
      <c r="E193" s="34"/>
      <c r="F193" s="35"/>
      <c r="G193" s="35"/>
      <c r="H193" s="33"/>
      <c r="I193" s="35"/>
      <c r="J193" s="35"/>
      <c r="K193" s="49">
        <f t="shared" si="18"/>
        <v>0</v>
      </c>
      <c r="L193" s="67" t="str">
        <f t="shared" si="22"/>
        <v/>
      </c>
      <c r="M193" s="33"/>
      <c r="N193" s="35"/>
      <c r="O193" s="36">
        <v>100</v>
      </c>
      <c r="P193" s="36"/>
      <c r="Q193" s="36"/>
      <c r="R193" s="36"/>
      <c r="S193" s="33"/>
      <c r="T193" s="35"/>
      <c r="U193" s="36"/>
      <c r="V193" s="36"/>
      <c r="W193" s="36"/>
      <c r="X193" s="36"/>
      <c r="Y193" s="33"/>
      <c r="Z193" s="35"/>
      <c r="AA193" s="36"/>
      <c r="AB193" s="36"/>
      <c r="AC193" s="36"/>
      <c r="AD193" s="36"/>
      <c r="AE193" s="68">
        <f t="shared" si="17"/>
        <v>100</v>
      </c>
      <c r="AF193" s="37"/>
      <c r="AG193" s="37"/>
      <c r="AH193" s="37"/>
      <c r="AI193" s="38"/>
      <c r="AJ193" s="49" t="str">
        <f t="shared" si="16"/>
        <v/>
      </c>
      <c r="AK193" s="49" t="str">
        <f t="shared" si="19"/>
        <v/>
      </c>
      <c r="AL193" s="49" t="e">
        <f t="shared" si="20"/>
        <v>#VALUE!</v>
      </c>
      <c r="AM193" s="49"/>
      <c r="AN193" s="67" t="str">
        <f t="shared" si="21"/>
        <v/>
      </c>
      <c r="AO193" s="39"/>
      <c r="AP193" s="40"/>
      <c r="AQ193" s="41"/>
      <c r="AR193" s="33"/>
      <c r="AS193" s="33"/>
      <c r="AT193" s="35"/>
      <c r="AU193" s="35"/>
      <c r="AV193" s="35"/>
      <c r="AW193" s="35"/>
      <c r="AX193" s="35"/>
      <c r="AY193" s="42"/>
      <c r="AZ193" s="35"/>
    </row>
    <row r="194" spans="1:52" x14ac:dyDescent="0.25">
      <c r="A194" s="66"/>
      <c r="B194" s="33"/>
      <c r="C194" s="85"/>
      <c r="D194" s="85"/>
      <c r="E194" s="34"/>
      <c r="F194" s="35"/>
      <c r="G194" s="35"/>
      <c r="H194" s="33"/>
      <c r="I194" s="35"/>
      <c r="J194" s="35"/>
      <c r="K194" s="49">
        <f t="shared" si="18"/>
        <v>0</v>
      </c>
      <c r="L194" s="67" t="str">
        <f t="shared" si="22"/>
        <v/>
      </c>
      <c r="M194" s="33"/>
      <c r="N194" s="35"/>
      <c r="O194" s="36">
        <v>100</v>
      </c>
      <c r="P194" s="36"/>
      <c r="Q194" s="36"/>
      <c r="R194" s="36"/>
      <c r="S194" s="33"/>
      <c r="T194" s="35"/>
      <c r="U194" s="36"/>
      <c r="V194" s="36"/>
      <c r="W194" s="36"/>
      <c r="X194" s="36"/>
      <c r="Y194" s="33"/>
      <c r="Z194" s="35"/>
      <c r="AA194" s="36"/>
      <c r="AB194" s="36"/>
      <c r="AC194" s="36"/>
      <c r="AD194" s="36"/>
      <c r="AE194" s="68">
        <f t="shared" si="17"/>
        <v>100</v>
      </c>
      <c r="AF194" s="37"/>
      <c r="AG194" s="37"/>
      <c r="AH194" s="37"/>
      <c r="AI194" s="38"/>
      <c r="AJ194" s="49" t="str">
        <f t="shared" si="16"/>
        <v/>
      </c>
      <c r="AK194" s="49" t="str">
        <f t="shared" si="19"/>
        <v/>
      </c>
      <c r="AL194" s="49" t="e">
        <f t="shared" si="20"/>
        <v>#VALUE!</v>
      </c>
      <c r="AM194" s="49"/>
      <c r="AN194" s="67" t="str">
        <f t="shared" si="21"/>
        <v/>
      </c>
      <c r="AO194" s="39"/>
      <c r="AP194" s="40"/>
      <c r="AQ194" s="41"/>
      <c r="AR194" s="33"/>
      <c r="AS194" s="33"/>
      <c r="AT194" s="35"/>
      <c r="AU194" s="35"/>
      <c r="AV194" s="35"/>
      <c r="AW194" s="35"/>
      <c r="AX194" s="35"/>
      <c r="AY194" s="42"/>
      <c r="AZ194" s="35"/>
    </row>
    <row r="195" spans="1:52" x14ac:dyDescent="0.25">
      <c r="A195" s="66"/>
      <c r="B195" s="33"/>
      <c r="C195" s="85"/>
      <c r="D195" s="85"/>
      <c r="E195" s="34"/>
      <c r="F195" s="35"/>
      <c r="G195" s="35"/>
      <c r="H195" s="33"/>
      <c r="I195" s="35"/>
      <c r="J195" s="35"/>
      <c r="K195" s="49">
        <f t="shared" si="18"/>
        <v>0</v>
      </c>
      <c r="L195" s="67" t="str">
        <f t="shared" si="22"/>
        <v/>
      </c>
      <c r="M195" s="33"/>
      <c r="N195" s="35"/>
      <c r="O195" s="36">
        <v>100</v>
      </c>
      <c r="P195" s="36"/>
      <c r="Q195" s="36"/>
      <c r="R195" s="36"/>
      <c r="S195" s="33"/>
      <c r="T195" s="35"/>
      <c r="U195" s="36"/>
      <c r="V195" s="36"/>
      <c r="W195" s="36"/>
      <c r="X195" s="36"/>
      <c r="Y195" s="33"/>
      <c r="Z195" s="35"/>
      <c r="AA195" s="36"/>
      <c r="AB195" s="36"/>
      <c r="AC195" s="36"/>
      <c r="AD195" s="36"/>
      <c r="AE195" s="68">
        <f t="shared" si="17"/>
        <v>100</v>
      </c>
      <c r="AF195" s="37"/>
      <c r="AG195" s="37"/>
      <c r="AH195" s="37"/>
      <c r="AI195" s="38"/>
      <c r="AJ195" s="49" t="str">
        <f t="shared" si="16"/>
        <v/>
      </c>
      <c r="AK195" s="49" t="str">
        <f t="shared" si="19"/>
        <v/>
      </c>
      <c r="AL195" s="49" t="e">
        <f t="shared" si="20"/>
        <v>#VALUE!</v>
      </c>
      <c r="AM195" s="49"/>
      <c r="AN195" s="67" t="str">
        <f t="shared" si="21"/>
        <v/>
      </c>
      <c r="AO195" s="39"/>
      <c r="AP195" s="40"/>
      <c r="AQ195" s="41"/>
      <c r="AR195" s="33"/>
      <c r="AS195" s="33"/>
      <c r="AT195" s="35"/>
      <c r="AU195" s="35"/>
      <c r="AV195" s="35"/>
      <c r="AW195" s="35"/>
      <c r="AX195" s="35"/>
      <c r="AY195" s="42"/>
      <c r="AZ195" s="35"/>
    </row>
    <row r="196" spans="1:52" x14ac:dyDescent="0.25">
      <c r="A196" s="66"/>
      <c r="B196" s="33"/>
      <c r="C196" s="85"/>
      <c r="D196" s="85"/>
      <c r="E196" s="34"/>
      <c r="F196" s="35"/>
      <c r="G196" s="35"/>
      <c r="H196" s="33"/>
      <c r="I196" s="35"/>
      <c r="J196" s="35"/>
      <c r="K196" s="49">
        <f t="shared" si="18"/>
        <v>0</v>
      </c>
      <c r="L196" s="67" t="str">
        <f t="shared" si="22"/>
        <v/>
      </c>
      <c r="M196" s="33"/>
      <c r="N196" s="35"/>
      <c r="O196" s="36">
        <v>100</v>
      </c>
      <c r="P196" s="36"/>
      <c r="Q196" s="36"/>
      <c r="R196" s="36"/>
      <c r="S196" s="33"/>
      <c r="T196" s="35"/>
      <c r="U196" s="36"/>
      <c r="V196" s="36"/>
      <c r="W196" s="36"/>
      <c r="X196" s="36"/>
      <c r="Y196" s="33"/>
      <c r="Z196" s="35"/>
      <c r="AA196" s="36"/>
      <c r="AB196" s="36"/>
      <c r="AC196" s="36"/>
      <c r="AD196" s="36"/>
      <c r="AE196" s="68">
        <f t="shared" si="17"/>
        <v>100</v>
      </c>
      <c r="AF196" s="37"/>
      <c r="AG196" s="37"/>
      <c r="AH196" s="37"/>
      <c r="AI196" s="38"/>
      <c r="AJ196" s="49" t="str">
        <f t="shared" si="16"/>
        <v/>
      </c>
      <c r="AK196" s="49" t="str">
        <f t="shared" si="19"/>
        <v/>
      </c>
      <c r="AL196" s="49" t="e">
        <f t="shared" si="20"/>
        <v>#VALUE!</v>
      </c>
      <c r="AM196" s="49"/>
      <c r="AN196" s="67" t="str">
        <f t="shared" si="21"/>
        <v/>
      </c>
      <c r="AO196" s="39"/>
      <c r="AP196" s="40"/>
      <c r="AQ196" s="41"/>
      <c r="AR196" s="33"/>
      <c r="AS196" s="33"/>
      <c r="AT196" s="35"/>
      <c r="AU196" s="35"/>
      <c r="AV196" s="35"/>
      <c r="AW196" s="35"/>
      <c r="AX196" s="35"/>
      <c r="AY196" s="42"/>
      <c r="AZ196" s="35"/>
    </row>
    <row r="197" spans="1:52" x14ac:dyDescent="0.25">
      <c r="A197" s="66"/>
      <c r="B197" s="33"/>
      <c r="C197" s="85"/>
      <c r="D197" s="85"/>
      <c r="E197" s="34"/>
      <c r="F197" s="35"/>
      <c r="G197" s="35"/>
      <c r="H197" s="33"/>
      <c r="I197" s="35"/>
      <c r="J197" s="35"/>
      <c r="K197" s="49">
        <f t="shared" si="18"/>
        <v>0</v>
      </c>
      <c r="L197" s="67" t="str">
        <f t="shared" si="22"/>
        <v/>
      </c>
      <c r="M197" s="33"/>
      <c r="N197" s="35"/>
      <c r="O197" s="36">
        <v>100</v>
      </c>
      <c r="P197" s="36"/>
      <c r="Q197" s="36"/>
      <c r="R197" s="36"/>
      <c r="S197" s="33"/>
      <c r="T197" s="35"/>
      <c r="U197" s="36"/>
      <c r="V197" s="36"/>
      <c r="W197" s="36"/>
      <c r="X197" s="36"/>
      <c r="Y197" s="33"/>
      <c r="Z197" s="35"/>
      <c r="AA197" s="36"/>
      <c r="AB197" s="36"/>
      <c r="AC197" s="36"/>
      <c r="AD197" s="36"/>
      <c r="AE197" s="68">
        <f t="shared" si="17"/>
        <v>100</v>
      </c>
      <c r="AF197" s="37"/>
      <c r="AG197" s="37"/>
      <c r="AH197" s="37"/>
      <c r="AI197" s="38"/>
      <c r="AJ197" s="49" t="str">
        <f t="shared" si="16"/>
        <v/>
      </c>
      <c r="AK197" s="49" t="str">
        <f t="shared" si="19"/>
        <v/>
      </c>
      <c r="AL197" s="49" t="e">
        <f t="shared" si="20"/>
        <v>#VALUE!</v>
      </c>
      <c r="AM197" s="49"/>
      <c r="AN197" s="67" t="str">
        <f t="shared" si="21"/>
        <v/>
      </c>
      <c r="AO197" s="39"/>
      <c r="AP197" s="40"/>
      <c r="AQ197" s="41"/>
      <c r="AR197" s="33"/>
      <c r="AS197" s="33"/>
      <c r="AT197" s="35"/>
      <c r="AU197" s="35"/>
      <c r="AV197" s="35"/>
      <c r="AW197" s="35"/>
      <c r="AX197" s="35"/>
      <c r="AY197" s="42"/>
      <c r="AZ197" s="35"/>
    </row>
    <row r="198" spans="1:52" x14ac:dyDescent="0.25">
      <c r="A198" s="66"/>
      <c r="B198" s="33"/>
      <c r="C198" s="85"/>
      <c r="D198" s="85"/>
      <c r="E198" s="34"/>
      <c r="F198" s="35"/>
      <c r="G198" s="35"/>
      <c r="H198" s="33"/>
      <c r="I198" s="35"/>
      <c r="J198" s="35"/>
      <c r="K198" s="49">
        <f t="shared" si="18"/>
        <v>0</v>
      </c>
      <c r="L198" s="67" t="str">
        <f t="shared" si="22"/>
        <v/>
      </c>
      <c r="M198" s="33"/>
      <c r="N198" s="35"/>
      <c r="O198" s="36">
        <v>100</v>
      </c>
      <c r="P198" s="36"/>
      <c r="Q198" s="36"/>
      <c r="R198" s="36"/>
      <c r="S198" s="33"/>
      <c r="T198" s="35"/>
      <c r="U198" s="36"/>
      <c r="V198" s="36"/>
      <c r="W198" s="36"/>
      <c r="X198" s="36"/>
      <c r="Y198" s="33"/>
      <c r="Z198" s="35"/>
      <c r="AA198" s="36"/>
      <c r="AB198" s="36"/>
      <c r="AC198" s="36"/>
      <c r="AD198" s="36"/>
      <c r="AE198" s="68">
        <f t="shared" si="17"/>
        <v>100</v>
      </c>
      <c r="AF198" s="37"/>
      <c r="AG198" s="37"/>
      <c r="AH198" s="37"/>
      <c r="AI198" s="38"/>
      <c r="AJ198" s="49" t="str">
        <f t="shared" ref="AJ198:AJ261" si="23">IF($G198="RIESGO",IF(AE198&lt;=50,I198,(IF(AND(AE198&gt;=51,AF198="IMPACTO"),I198,(IF(AND(AE198&gt;=51,AE198&lt;=75,AF198="PROBABILIDAD"),(IF(I198-1&lt;=0,1,I198-1)),(IF(AND(AE198&gt;=76,AE198&lt;=100,AF198="PROBABILIDAD"),(IF(I198-2&lt;=0,1,I198-2)),1))))))), IF($G198="RIESGO_CORRUPCIÓN",IF(AE198&lt;=50,I198,(IF(AND(AE198&gt;=51,AF198="IMPACTO"),I198,(IF(AND(AE198&gt;=51,AE198&lt;=75,AF198="PROBABILIDAD"),(IF(I198-1&lt;=0,1,I198-1)),(IF(AND(AE198&gt;=76,AE198&lt;=100,AF198="PROBABILIDAD"),(IF(I198-2&lt;=0,1,I198-2)),1))))))),IF($G198="OPORTUNIDAD",$I198,"")))</f>
        <v/>
      </c>
      <c r="AK198" s="49" t="str">
        <f t="shared" si="19"/>
        <v/>
      </c>
      <c r="AL198" s="49" t="e">
        <f t="shared" si="20"/>
        <v>#VALUE!</v>
      </c>
      <c r="AM198" s="49"/>
      <c r="AN198" s="67" t="str">
        <f t="shared" si="21"/>
        <v/>
      </c>
      <c r="AO198" s="39"/>
      <c r="AP198" s="40"/>
      <c r="AQ198" s="41"/>
      <c r="AR198" s="33"/>
      <c r="AS198" s="33"/>
      <c r="AT198" s="35"/>
      <c r="AU198" s="35"/>
      <c r="AV198" s="35"/>
      <c r="AW198" s="35"/>
      <c r="AX198" s="35"/>
      <c r="AY198" s="42"/>
      <c r="AZ198" s="35"/>
    </row>
    <row r="199" spans="1:52" x14ac:dyDescent="0.25">
      <c r="A199" s="66"/>
      <c r="B199" s="33"/>
      <c r="C199" s="85"/>
      <c r="D199" s="85"/>
      <c r="E199" s="34"/>
      <c r="F199" s="35"/>
      <c r="G199" s="35"/>
      <c r="H199" s="33"/>
      <c r="I199" s="35"/>
      <c r="J199" s="35"/>
      <c r="K199" s="49">
        <f t="shared" si="18"/>
        <v>0</v>
      </c>
      <c r="L199" s="67" t="str">
        <f t="shared" si="22"/>
        <v/>
      </c>
      <c r="M199" s="33"/>
      <c r="N199" s="35"/>
      <c r="O199" s="36">
        <v>100</v>
      </c>
      <c r="P199" s="36"/>
      <c r="Q199" s="36"/>
      <c r="R199" s="36"/>
      <c r="S199" s="33"/>
      <c r="T199" s="35"/>
      <c r="U199" s="36"/>
      <c r="V199" s="36"/>
      <c r="W199" s="36"/>
      <c r="X199" s="36"/>
      <c r="Y199" s="33"/>
      <c r="Z199" s="35"/>
      <c r="AA199" s="36"/>
      <c r="AB199" s="36"/>
      <c r="AC199" s="36"/>
      <c r="AD199" s="36"/>
      <c r="AE199" s="68">
        <f t="shared" si="17"/>
        <v>100</v>
      </c>
      <c r="AF199" s="37"/>
      <c r="AG199" s="37"/>
      <c r="AH199" s="37"/>
      <c r="AI199" s="38"/>
      <c r="AJ199" s="49" t="str">
        <f t="shared" si="23"/>
        <v/>
      </c>
      <c r="AK199" s="49" t="str">
        <f t="shared" si="19"/>
        <v/>
      </c>
      <c r="AL199" s="49" t="e">
        <f t="shared" si="20"/>
        <v>#VALUE!</v>
      </c>
      <c r="AM199" s="49"/>
      <c r="AN199" s="67" t="str">
        <f t="shared" si="21"/>
        <v/>
      </c>
      <c r="AO199" s="39"/>
      <c r="AP199" s="40"/>
      <c r="AQ199" s="41"/>
      <c r="AR199" s="33"/>
      <c r="AS199" s="33"/>
      <c r="AT199" s="35"/>
      <c r="AU199" s="35"/>
      <c r="AV199" s="35"/>
      <c r="AW199" s="35"/>
      <c r="AX199" s="35"/>
      <c r="AY199" s="42"/>
      <c r="AZ199" s="35"/>
    </row>
    <row r="200" spans="1:52" x14ac:dyDescent="0.25">
      <c r="A200" s="66"/>
      <c r="B200" s="33"/>
      <c r="C200" s="85"/>
      <c r="D200" s="85"/>
      <c r="E200" s="34"/>
      <c r="F200" s="35"/>
      <c r="G200" s="35"/>
      <c r="H200" s="33"/>
      <c r="I200" s="35"/>
      <c r="J200" s="35"/>
      <c r="K200" s="49">
        <f t="shared" si="18"/>
        <v>0</v>
      </c>
      <c r="L200" s="67" t="str">
        <f t="shared" si="22"/>
        <v/>
      </c>
      <c r="M200" s="33"/>
      <c r="N200" s="35"/>
      <c r="O200" s="36">
        <v>100</v>
      </c>
      <c r="P200" s="36"/>
      <c r="Q200" s="36"/>
      <c r="R200" s="36"/>
      <c r="S200" s="33"/>
      <c r="T200" s="35"/>
      <c r="U200" s="36"/>
      <c r="V200" s="36"/>
      <c r="W200" s="36"/>
      <c r="X200" s="36"/>
      <c r="Y200" s="33"/>
      <c r="Z200" s="35"/>
      <c r="AA200" s="36"/>
      <c r="AB200" s="36"/>
      <c r="AC200" s="36"/>
      <c r="AD200" s="36"/>
      <c r="AE200" s="68">
        <f t="shared" si="17"/>
        <v>100</v>
      </c>
      <c r="AF200" s="37"/>
      <c r="AG200" s="37"/>
      <c r="AH200" s="37"/>
      <c r="AI200" s="38"/>
      <c r="AJ200" s="49" t="str">
        <f t="shared" si="23"/>
        <v/>
      </c>
      <c r="AK200" s="49" t="str">
        <f t="shared" si="19"/>
        <v/>
      </c>
      <c r="AL200" s="49" t="e">
        <f t="shared" si="20"/>
        <v>#VALUE!</v>
      </c>
      <c r="AM200" s="49"/>
      <c r="AN200" s="67" t="str">
        <f t="shared" si="21"/>
        <v/>
      </c>
      <c r="AO200" s="39"/>
      <c r="AP200" s="40"/>
      <c r="AQ200" s="41"/>
      <c r="AR200" s="33"/>
      <c r="AS200" s="33"/>
      <c r="AT200" s="35"/>
      <c r="AU200" s="35"/>
      <c r="AV200" s="35"/>
      <c r="AW200" s="35"/>
      <c r="AX200" s="35"/>
      <c r="AY200" s="42"/>
      <c r="AZ200" s="35"/>
    </row>
    <row r="201" spans="1:52" x14ac:dyDescent="0.25">
      <c r="A201" s="66"/>
      <c r="B201" s="33"/>
      <c r="C201" s="85"/>
      <c r="D201" s="85"/>
      <c r="E201" s="34"/>
      <c r="F201" s="35"/>
      <c r="G201" s="35"/>
      <c r="H201" s="33"/>
      <c r="I201" s="35"/>
      <c r="J201" s="35"/>
      <c r="K201" s="49">
        <f t="shared" si="18"/>
        <v>0</v>
      </c>
      <c r="L201" s="67" t="str">
        <f t="shared" si="22"/>
        <v/>
      </c>
      <c r="M201" s="33"/>
      <c r="N201" s="35"/>
      <c r="O201" s="36">
        <v>100</v>
      </c>
      <c r="P201" s="36"/>
      <c r="Q201" s="36"/>
      <c r="R201" s="36"/>
      <c r="S201" s="33"/>
      <c r="T201" s="35"/>
      <c r="U201" s="36"/>
      <c r="V201" s="36"/>
      <c r="W201" s="36"/>
      <c r="X201" s="36"/>
      <c r="Y201" s="33"/>
      <c r="Z201" s="35"/>
      <c r="AA201" s="36"/>
      <c r="AB201" s="36"/>
      <c r="AC201" s="36"/>
      <c r="AD201" s="36"/>
      <c r="AE201" s="68">
        <f t="shared" si="17"/>
        <v>100</v>
      </c>
      <c r="AF201" s="37"/>
      <c r="AG201" s="37"/>
      <c r="AH201" s="37"/>
      <c r="AI201" s="38"/>
      <c r="AJ201" s="49" t="str">
        <f t="shared" si="23"/>
        <v/>
      </c>
      <c r="AK201" s="49" t="str">
        <f t="shared" si="19"/>
        <v/>
      </c>
      <c r="AL201" s="49" t="e">
        <f t="shared" si="20"/>
        <v>#VALUE!</v>
      </c>
      <c r="AM201" s="49"/>
      <c r="AN201" s="67" t="str">
        <f t="shared" si="21"/>
        <v/>
      </c>
      <c r="AO201" s="39"/>
      <c r="AP201" s="40"/>
      <c r="AQ201" s="41"/>
      <c r="AR201" s="33"/>
      <c r="AS201" s="33"/>
      <c r="AT201" s="35"/>
      <c r="AU201" s="35"/>
      <c r="AV201" s="35"/>
      <c r="AW201" s="35"/>
      <c r="AX201" s="35"/>
      <c r="AY201" s="42"/>
      <c r="AZ201" s="35"/>
    </row>
    <row r="202" spans="1:52" x14ac:dyDescent="0.25">
      <c r="A202" s="66"/>
      <c r="B202" s="33"/>
      <c r="C202" s="85"/>
      <c r="D202" s="85"/>
      <c r="E202" s="34"/>
      <c r="F202" s="35"/>
      <c r="G202" s="35"/>
      <c r="H202" s="33"/>
      <c r="I202" s="35"/>
      <c r="J202" s="35"/>
      <c r="K202" s="49">
        <f t="shared" si="18"/>
        <v>0</v>
      </c>
      <c r="L202" s="67" t="str">
        <f t="shared" si="22"/>
        <v/>
      </c>
      <c r="M202" s="33"/>
      <c r="N202" s="35"/>
      <c r="O202" s="36">
        <v>100</v>
      </c>
      <c r="P202" s="36"/>
      <c r="Q202" s="36"/>
      <c r="R202" s="36"/>
      <c r="S202" s="33"/>
      <c r="T202" s="35"/>
      <c r="U202" s="36"/>
      <c r="V202" s="36"/>
      <c r="W202" s="36"/>
      <c r="X202" s="36"/>
      <c r="Y202" s="33"/>
      <c r="Z202" s="35"/>
      <c r="AA202" s="36"/>
      <c r="AB202" s="36"/>
      <c r="AC202" s="36"/>
      <c r="AD202" s="36"/>
      <c r="AE202" s="68">
        <f t="shared" ref="AE202:AE265" si="24">AVERAGE(AA202,U202,O202)</f>
        <v>100</v>
      </c>
      <c r="AF202" s="37"/>
      <c r="AG202" s="37"/>
      <c r="AH202" s="37"/>
      <c r="AI202" s="38"/>
      <c r="AJ202" s="49" t="str">
        <f t="shared" si="23"/>
        <v/>
      </c>
      <c r="AK202" s="49" t="str">
        <f t="shared" si="19"/>
        <v/>
      </c>
      <c r="AL202" s="49" t="e">
        <f t="shared" si="20"/>
        <v>#VALUE!</v>
      </c>
      <c r="AM202" s="49"/>
      <c r="AN202" s="67" t="str">
        <f t="shared" si="21"/>
        <v/>
      </c>
      <c r="AO202" s="39"/>
      <c r="AP202" s="40"/>
      <c r="AQ202" s="41"/>
      <c r="AR202" s="33"/>
      <c r="AS202" s="33"/>
      <c r="AT202" s="35"/>
      <c r="AU202" s="35"/>
      <c r="AV202" s="35"/>
      <c r="AW202" s="35"/>
      <c r="AX202" s="35"/>
      <c r="AY202" s="42"/>
      <c r="AZ202" s="35"/>
    </row>
    <row r="203" spans="1:52" x14ac:dyDescent="0.25">
      <c r="A203" s="66"/>
      <c r="B203" s="33"/>
      <c r="C203" s="85"/>
      <c r="D203" s="85"/>
      <c r="E203" s="34"/>
      <c r="F203" s="35"/>
      <c r="G203" s="35"/>
      <c r="H203" s="33"/>
      <c r="I203" s="35"/>
      <c r="J203" s="35"/>
      <c r="K203" s="49">
        <f t="shared" ref="K203:K266" si="25">IF($G203="RIESGO_CORRUPCIÓN",$I203*$J203*4,$I203*$J203)</f>
        <v>0</v>
      </c>
      <c r="L203" s="67" t="str">
        <f t="shared" si="22"/>
        <v/>
      </c>
      <c r="M203" s="33"/>
      <c r="N203" s="35"/>
      <c r="O203" s="36">
        <v>100</v>
      </c>
      <c r="P203" s="36"/>
      <c r="Q203" s="36"/>
      <c r="R203" s="36"/>
      <c r="S203" s="33"/>
      <c r="T203" s="35"/>
      <c r="U203" s="36"/>
      <c r="V203" s="36"/>
      <c r="W203" s="36"/>
      <c r="X203" s="36"/>
      <c r="Y203" s="33"/>
      <c r="Z203" s="35"/>
      <c r="AA203" s="36"/>
      <c r="AB203" s="36"/>
      <c r="AC203" s="36"/>
      <c r="AD203" s="36"/>
      <c r="AE203" s="68">
        <f t="shared" si="24"/>
        <v>100</v>
      </c>
      <c r="AF203" s="37"/>
      <c r="AG203" s="37"/>
      <c r="AH203" s="37"/>
      <c r="AI203" s="38"/>
      <c r="AJ203" s="49" t="str">
        <f t="shared" si="23"/>
        <v/>
      </c>
      <c r="AK203" s="49" t="str">
        <f t="shared" ref="AK203:AK266" si="26">IF($G203="RIESGO",IF(AE203&lt;=50,J203,(IF(AND(AE203&gt;=51,AF203="PROBABILIDAD"),J203,(IF(AND(AE203&gt;=51,AE203&lt;=85,AF203="IMPACTO"),(IF(J203-1&lt;=0,1,J203-1)),(IF(AND(AE203&gt;=86,AE203&lt;=100,AF203="PROBABILIDAD"),(IF(J203-2&lt;=0,1,J203-2)),1))))))),IF($G203="RIESGO_CORRUPCIÓN",IF(AE203&lt;=50,J203,(IF(AND(AE203&gt;=51,AF203="PROBABILIDAD"),J203,(IF(AND(AE203&gt;=51,AE203&lt;=85,AF203="IMPACTO"),(IF(J203-5&lt;=0,5,J203-5)),(IF(AND(AE203&gt;=86,AE203&lt;=100,AF203="IMPACTO"),(IF(J203-15&lt;=0,5,J203-15)),"#"))))))),IF($G203="OPORTUNIDAD",$J203,"")))</f>
        <v/>
      </c>
      <c r="AL203" s="49" t="e">
        <f t="shared" ref="AL203:AL266" si="27">IF($G203="RIESGO_CORRUPCIÓN",$AJ203*$AK203*4,$AJ203*$AK203)</f>
        <v>#VALUE!</v>
      </c>
      <c r="AM203" s="49"/>
      <c r="AN203" s="67" t="str">
        <f t="shared" si="21"/>
        <v/>
      </c>
      <c r="AO203" s="39"/>
      <c r="AP203" s="40"/>
      <c r="AQ203" s="41"/>
      <c r="AR203" s="33"/>
      <c r="AS203" s="33"/>
      <c r="AT203" s="35"/>
      <c r="AU203" s="35"/>
      <c r="AV203" s="35"/>
      <c r="AW203" s="35"/>
      <c r="AX203" s="35"/>
      <c r="AY203" s="42"/>
      <c r="AZ203" s="35"/>
    </row>
    <row r="204" spans="1:52" x14ac:dyDescent="0.25">
      <c r="A204" s="66"/>
      <c r="B204" s="33"/>
      <c r="C204" s="85"/>
      <c r="D204" s="85"/>
      <c r="E204" s="34"/>
      <c r="F204" s="35"/>
      <c r="G204" s="35"/>
      <c r="H204" s="33"/>
      <c r="I204" s="35"/>
      <c r="J204" s="35"/>
      <c r="K204" s="49">
        <f t="shared" si="25"/>
        <v>0</v>
      </c>
      <c r="L204" s="67" t="str">
        <f t="shared" si="22"/>
        <v/>
      </c>
      <c r="M204" s="33"/>
      <c r="N204" s="35"/>
      <c r="O204" s="36">
        <v>100</v>
      </c>
      <c r="P204" s="36"/>
      <c r="Q204" s="36"/>
      <c r="R204" s="36"/>
      <c r="S204" s="33"/>
      <c r="T204" s="35"/>
      <c r="U204" s="36"/>
      <c r="V204" s="36"/>
      <c r="W204" s="36"/>
      <c r="X204" s="36"/>
      <c r="Y204" s="33"/>
      <c r="Z204" s="35"/>
      <c r="AA204" s="36"/>
      <c r="AB204" s="36"/>
      <c r="AC204" s="36"/>
      <c r="AD204" s="36"/>
      <c r="AE204" s="68">
        <f t="shared" si="24"/>
        <v>100</v>
      </c>
      <c r="AF204" s="37"/>
      <c r="AG204" s="37"/>
      <c r="AH204" s="37"/>
      <c r="AI204" s="38"/>
      <c r="AJ204" s="49" t="str">
        <f t="shared" si="23"/>
        <v/>
      </c>
      <c r="AK204" s="49" t="str">
        <f t="shared" si="26"/>
        <v/>
      </c>
      <c r="AL204" s="49" t="e">
        <f t="shared" si="27"/>
        <v>#VALUE!</v>
      </c>
      <c r="AM204" s="49"/>
      <c r="AN204" s="67" t="str">
        <f t="shared" ref="AN204:AN267" si="28">IF(G204="RIESGO",IF(OR(AND(AJ204=4,AK204=4),AND(AJ204=4,AK204=5),AND(AL204&gt;=16,AL204&lt;=25)),"ZONA RIESGO EXTREMA",IF(OR(AND(AJ204=5,AK204=3),AND(AJ204=4,AK204=3),AND(AJ204=3,AK204=4),AND(AJ204=3,AK204=5),AND(AL204&gt;=12,AL204&lt;=15)),"ZONA RIESGO ALTA",IF(OR(AND(AJ204=3,AK204=3),AND(AJ204=2,AK204=3),AND(AJ204=3,AK204=2),AND(AJ204=4,AK204=2)),"ZONA RIESGO MODERADA",IF(AND(AL204&gt;=1,AL204&lt;=5),"ZONA RIESGO BAJA"," ")))),IF(G204="OPORTUNIDAD",IF(OR(AND(AJ204=3,AK204=4),AND(AJ204=2,AK204=5),AND(AL204&gt;=52,AL204&lt;=100)),"ZONA OPORTUNIDAD EXTREMA",IF(OR(AND(AJ204=5,AK204=2),AND(AJ204=4,AK204=3),AND(AJ204=1,AK204=4),AND(AL204=20),AND(AL204&gt;=28,AL204&lt;=48)),"ZONA OPORTUNIDAD ALTA",IF(OR(AND(AJ204=1,AK204=3),AND(AJ204=4,AK204=1),AND(AL204=24)),"ZONA OPORTUNIDAD MODERADA",IF(AND(AL204&gt;=4,AL204&lt;=16),"ZONA OPORTUNIDAD BAJA"," ")))),IF(G204="RIESGO_CORRUPCIÓN",IF(OR(AND(AL204&gt;=60,AL204&lt;=100)),"ZONA RIESGO EXTREMA",IF(OR(AND(AL204&gt;=30,AL204&lt;=50)),"ZONA RIESGO ALTA",IF(OR(AND(AL204&gt;=15,AL204&lt;=25)),"ZONA RIESGO MODERADA",IF(AND(AL204&gt;=4,AL204&lt;=10),"ZONA RIESGO BAJA"," ")))),"")))</f>
        <v/>
      </c>
      <c r="AO204" s="39"/>
      <c r="AP204" s="40"/>
      <c r="AQ204" s="41"/>
      <c r="AR204" s="33"/>
      <c r="AS204" s="33"/>
      <c r="AT204" s="35"/>
      <c r="AU204" s="35"/>
      <c r="AV204" s="35"/>
      <c r="AW204" s="35"/>
      <c r="AX204" s="35"/>
      <c r="AY204" s="42"/>
      <c r="AZ204" s="35"/>
    </row>
    <row r="205" spans="1:52" x14ac:dyDescent="0.25">
      <c r="A205" s="66"/>
      <c r="B205" s="33"/>
      <c r="C205" s="85"/>
      <c r="D205" s="85"/>
      <c r="E205" s="34"/>
      <c r="F205" s="35"/>
      <c r="G205" s="35"/>
      <c r="H205" s="33"/>
      <c r="I205" s="35"/>
      <c r="J205" s="35"/>
      <c r="K205" s="49">
        <f t="shared" si="25"/>
        <v>0</v>
      </c>
      <c r="L205" s="67" t="str">
        <f t="shared" ref="L205:L268" si="29">IF(G205="RIESGO",IF(OR(AND(I205=4,J205=4),AND(I205=4,J205=5),AND(K205&gt;=16,K205&lt;=25)),"ZONA RIESGO EXTREMA",IF(OR(AND(I205=5,J205=3),AND(I205=4,J205=3),AND(I205=3,J205=4),AND(I205=3,J205=5),AND(K205&gt;=12,K205&lt;=15)),"ZONA RIESGO ALTA",IF(OR(AND(I205=3,J205=3),AND(I205=2,J205=3),AND(I205=3,J205=2),AND(I205=4,J205=2)),"ZONA RIESGO MODERADA",IF(AND(K205&gt;=1,K205&lt;=5),"ZONA RIESGO BAJA"," ")))),IF(G205="OPORTUNIDAD",IF(OR(AND(I205=3,J205=4),AND(I205=2,J205=5),AND(K205&gt;=52,K205&lt;=100)),"ZONA OPORTUNIDAD EXTREMA",IF(OR(AND(I205=5,J205=2),AND(I205=4,J205=3),AND(I205=1,J205=4),AND(K205=20),AND(K205&gt;=28,K205&lt;=48)),"ZONA OPORTUNIDAD ALTA",IF(OR(AND(I205=1,J205=3),AND(I205=4,J205=1),AND(K205=24)),"ZONA OPORTUNIDAD MODERADA",IF(AND(K205&gt;=4,K205&lt;=16),"ZONA OPORTUNIDAD BAJA"," ")))),IF(G205="RIESGO_CORRUPCIÓN",IF(OR(AND(K205&gt;=60,K205&lt;=120)),"ZONA RIESGO EXTREMA",IF(OR(AND(K205&gt;=30,K205&lt;=50)),"ZONA RIESGO ALTA",IF(OR(AND(K205&gt;=15,K205&lt;=25)),"ZONA RIESGO MODERADA",IF(AND(K205&gt;=4,K205&lt;=10),"ZONA RIESGO BAJA"," ")))),"")))</f>
        <v/>
      </c>
      <c r="M205" s="33"/>
      <c r="N205" s="35"/>
      <c r="O205" s="36">
        <v>100</v>
      </c>
      <c r="P205" s="36"/>
      <c r="Q205" s="36"/>
      <c r="R205" s="36"/>
      <c r="S205" s="33"/>
      <c r="T205" s="35"/>
      <c r="U205" s="36"/>
      <c r="V205" s="36"/>
      <c r="W205" s="36"/>
      <c r="X205" s="36"/>
      <c r="Y205" s="33"/>
      <c r="Z205" s="35"/>
      <c r="AA205" s="36"/>
      <c r="AB205" s="36"/>
      <c r="AC205" s="36"/>
      <c r="AD205" s="36"/>
      <c r="AE205" s="68">
        <f t="shared" si="24"/>
        <v>100</v>
      </c>
      <c r="AF205" s="37"/>
      <c r="AG205" s="37"/>
      <c r="AH205" s="37"/>
      <c r="AI205" s="38"/>
      <c r="AJ205" s="49" t="str">
        <f t="shared" si="23"/>
        <v/>
      </c>
      <c r="AK205" s="49" t="str">
        <f t="shared" si="26"/>
        <v/>
      </c>
      <c r="AL205" s="49" t="e">
        <f t="shared" si="27"/>
        <v>#VALUE!</v>
      </c>
      <c r="AM205" s="49"/>
      <c r="AN205" s="67" t="str">
        <f t="shared" si="28"/>
        <v/>
      </c>
      <c r="AO205" s="39"/>
      <c r="AP205" s="40"/>
      <c r="AQ205" s="41"/>
      <c r="AR205" s="33"/>
      <c r="AS205" s="33"/>
      <c r="AT205" s="35"/>
      <c r="AU205" s="35"/>
      <c r="AV205" s="35"/>
      <c r="AW205" s="35"/>
      <c r="AX205" s="35"/>
      <c r="AY205" s="42"/>
      <c r="AZ205" s="35"/>
    </row>
    <row r="206" spans="1:52" x14ac:dyDescent="0.25">
      <c r="A206" s="66"/>
      <c r="B206" s="33"/>
      <c r="C206" s="85"/>
      <c r="D206" s="85"/>
      <c r="E206" s="34"/>
      <c r="F206" s="35"/>
      <c r="G206" s="35"/>
      <c r="H206" s="33"/>
      <c r="I206" s="35"/>
      <c r="J206" s="35"/>
      <c r="K206" s="49">
        <f t="shared" si="25"/>
        <v>0</v>
      </c>
      <c r="L206" s="67" t="str">
        <f t="shared" si="29"/>
        <v/>
      </c>
      <c r="M206" s="33"/>
      <c r="N206" s="35"/>
      <c r="O206" s="36">
        <v>100</v>
      </c>
      <c r="P206" s="36"/>
      <c r="Q206" s="36"/>
      <c r="R206" s="36"/>
      <c r="S206" s="33"/>
      <c r="T206" s="35"/>
      <c r="U206" s="36"/>
      <c r="V206" s="36"/>
      <c r="W206" s="36"/>
      <c r="X206" s="36"/>
      <c r="Y206" s="33"/>
      <c r="Z206" s="35"/>
      <c r="AA206" s="36"/>
      <c r="AB206" s="36"/>
      <c r="AC206" s="36"/>
      <c r="AD206" s="36"/>
      <c r="AE206" s="68">
        <f t="shared" si="24"/>
        <v>100</v>
      </c>
      <c r="AF206" s="37"/>
      <c r="AG206" s="37"/>
      <c r="AH206" s="37"/>
      <c r="AI206" s="38"/>
      <c r="AJ206" s="49" t="str">
        <f t="shared" si="23"/>
        <v/>
      </c>
      <c r="AK206" s="49" t="str">
        <f t="shared" si="26"/>
        <v/>
      </c>
      <c r="AL206" s="49" t="e">
        <f t="shared" si="27"/>
        <v>#VALUE!</v>
      </c>
      <c r="AM206" s="49"/>
      <c r="AN206" s="67" t="str">
        <f t="shared" si="28"/>
        <v/>
      </c>
      <c r="AO206" s="39"/>
      <c r="AP206" s="40"/>
      <c r="AQ206" s="41"/>
      <c r="AR206" s="33"/>
      <c r="AS206" s="33"/>
      <c r="AT206" s="35"/>
      <c r="AU206" s="35"/>
      <c r="AV206" s="35"/>
      <c r="AW206" s="35"/>
      <c r="AX206" s="35"/>
      <c r="AY206" s="42"/>
      <c r="AZ206" s="35"/>
    </row>
    <row r="207" spans="1:52" x14ac:dyDescent="0.25">
      <c r="A207" s="66"/>
      <c r="B207" s="33"/>
      <c r="C207" s="85"/>
      <c r="D207" s="85"/>
      <c r="E207" s="34"/>
      <c r="F207" s="35"/>
      <c r="G207" s="35"/>
      <c r="H207" s="33"/>
      <c r="I207" s="35"/>
      <c r="J207" s="35"/>
      <c r="K207" s="49">
        <f t="shared" si="25"/>
        <v>0</v>
      </c>
      <c r="L207" s="67" t="str">
        <f t="shared" si="29"/>
        <v/>
      </c>
      <c r="M207" s="33"/>
      <c r="N207" s="35"/>
      <c r="O207" s="36">
        <v>100</v>
      </c>
      <c r="P207" s="36"/>
      <c r="Q207" s="36"/>
      <c r="R207" s="36"/>
      <c r="S207" s="33"/>
      <c r="T207" s="35"/>
      <c r="U207" s="36"/>
      <c r="V207" s="36"/>
      <c r="W207" s="36"/>
      <c r="X207" s="36"/>
      <c r="Y207" s="33"/>
      <c r="Z207" s="35"/>
      <c r="AA207" s="36"/>
      <c r="AB207" s="36"/>
      <c r="AC207" s="36"/>
      <c r="AD207" s="36"/>
      <c r="AE207" s="68">
        <f t="shared" si="24"/>
        <v>100</v>
      </c>
      <c r="AF207" s="37"/>
      <c r="AG207" s="37"/>
      <c r="AH207" s="37"/>
      <c r="AI207" s="38"/>
      <c r="AJ207" s="49" t="str">
        <f t="shared" si="23"/>
        <v/>
      </c>
      <c r="AK207" s="49" t="str">
        <f t="shared" si="26"/>
        <v/>
      </c>
      <c r="AL207" s="49" t="e">
        <f t="shared" si="27"/>
        <v>#VALUE!</v>
      </c>
      <c r="AM207" s="49"/>
      <c r="AN207" s="67" t="str">
        <f t="shared" si="28"/>
        <v/>
      </c>
      <c r="AO207" s="39"/>
      <c r="AP207" s="40"/>
      <c r="AQ207" s="41"/>
      <c r="AR207" s="33"/>
      <c r="AS207" s="33"/>
      <c r="AT207" s="35"/>
      <c r="AU207" s="35"/>
      <c r="AV207" s="35"/>
      <c r="AW207" s="35"/>
      <c r="AX207" s="35"/>
      <c r="AY207" s="42"/>
      <c r="AZ207" s="35"/>
    </row>
    <row r="208" spans="1:52" x14ac:dyDescent="0.25">
      <c r="A208" s="66"/>
      <c r="B208" s="33"/>
      <c r="C208" s="85"/>
      <c r="D208" s="85"/>
      <c r="E208" s="34"/>
      <c r="F208" s="35"/>
      <c r="G208" s="35"/>
      <c r="H208" s="33"/>
      <c r="I208" s="35"/>
      <c r="J208" s="35"/>
      <c r="K208" s="49">
        <f t="shared" si="25"/>
        <v>0</v>
      </c>
      <c r="L208" s="67" t="str">
        <f t="shared" si="29"/>
        <v/>
      </c>
      <c r="M208" s="33"/>
      <c r="N208" s="35"/>
      <c r="O208" s="36">
        <v>100</v>
      </c>
      <c r="P208" s="36"/>
      <c r="Q208" s="36"/>
      <c r="R208" s="36"/>
      <c r="S208" s="33"/>
      <c r="T208" s="35"/>
      <c r="U208" s="36"/>
      <c r="V208" s="36"/>
      <c r="W208" s="36"/>
      <c r="X208" s="36"/>
      <c r="Y208" s="33"/>
      <c r="Z208" s="35"/>
      <c r="AA208" s="36"/>
      <c r="AB208" s="36"/>
      <c r="AC208" s="36"/>
      <c r="AD208" s="36"/>
      <c r="AE208" s="68">
        <f t="shared" si="24"/>
        <v>100</v>
      </c>
      <c r="AF208" s="37"/>
      <c r="AG208" s="37"/>
      <c r="AH208" s="37"/>
      <c r="AI208" s="38"/>
      <c r="AJ208" s="49" t="str">
        <f t="shared" si="23"/>
        <v/>
      </c>
      <c r="AK208" s="49" t="str">
        <f t="shared" si="26"/>
        <v/>
      </c>
      <c r="AL208" s="49" t="e">
        <f t="shared" si="27"/>
        <v>#VALUE!</v>
      </c>
      <c r="AM208" s="49"/>
      <c r="AN208" s="67" t="str">
        <f t="shared" si="28"/>
        <v/>
      </c>
      <c r="AO208" s="39"/>
      <c r="AP208" s="40"/>
      <c r="AQ208" s="41"/>
      <c r="AR208" s="33"/>
      <c r="AS208" s="33"/>
      <c r="AT208" s="35"/>
      <c r="AU208" s="35"/>
      <c r="AV208" s="35"/>
      <c r="AW208" s="35"/>
      <c r="AX208" s="35"/>
      <c r="AY208" s="42"/>
      <c r="AZ208" s="35"/>
    </row>
    <row r="209" spans="1:52" x14ac:dyDescent="0.25">
      <c r="A209" s="66"/>
      <c r="B209" s="33"/>
      <c r="C209" s="85"/>
      <c r="D209" s="85"/>
      <c r="E209" s="34"/>
      <c r="F209" s="35"/>
      <c r="G209" s="35"/>
      <c r="H209" s="33"/>
      <c r="I209" s="35"/>
      <c r="J209" s="35"/>
      <c r="K209" s="49">
        <f t="shared" si="25"/>
        <v>0</v>
      </c>
      <c r="L209" s="67" t="str">
        <f t="shared" si="29"/>
        <v/>
      </c>
      <c r="M209" s="33"/>
      <c r="N209" s="35"/>
      <c r="O209" s="36">
        <v>100</v>
      </c>
      <c r="P209" s="36"/>
      <c r="Q209" s="36"/>
      <c r="R209" s="36"/>
      <c r="S209" s="33"/>
      <c r="T209" s="35"/>
      <c r="U209" s="36"/>
      <c r="V209" s="36"/>
      <c r="W209" s="36"/>
      <c r="X209" s="36"/>
      <c r="Y209" s="33"/>
      <c r="Z209" s="35"/>
      <c r="AA209" s="36"/>
      <c r="AB209" s="36"/>
      <c r="AC209" s="36"/>
      <c r="AD209" s="36"/>
      <c r="AE209" s="68">
        <f t="shared" si="24"/>
        <v>100</v>
      </c>
      <c r="AF209" s="37"/>
      <c r="AG209" s="37"/>
      <c r="AH209" s="37"/>
      <c r="AI209" s="38"/>
      <c r="AJ209" s="49" t="str">
        <f t="shared" si="23"/>
        <v/>
      </c>
      <c r="AK209" s="49" t="str">
        <f t="shared" si="26"/>
        <v/>
      </c>
      <c r="AL209" s="49" t="e">
        <f t="shared" si="27"/>
        <v>#VALUE!</v>
      </c>
      <c r="AM209" s="49"/>
      <c r="AN209" s="67" t="str">
        <f t="shared" si="28"/>
        <v/>
      </c>
      <c r="AO209" s="39"/>
      <c r="AP209" s="40"/>
      <c r="AQ209" s="41"/>
      <c r="AR209" s="33"/>
      <c r="AS209" s="33"/>
      <c r="AT209" s="35"/>
      <c r="AU209" s="35"/>
      <c r="AV209" s="35"/>
      <c r="AW209" s="35"/>
      <c r="AX209" s="35"/>
      <c r="AY209" s="42"/>
      <c r="AZ209" s="35"/>
    </row>
    <row r="210" spans="1:52" x14ac:dyDescent="0.25">
      <c r="A210" s="66"/>
      <c r="B210" s="33"/>
      <c r="C210" s="85"/>
      <c r="D210" s="85"/>
      <c r="E210" s="34"/>
      <c r="F210" s="35"/>
      <c r="G210" s="35"/>
      <c r="H210" s="33"/>
      <c r="I210" s="35"/>
      <c r="J210" s="35"/>
      <c r="K210" s="49">
        <f t="shared" si="25"/>
        <v>0</v>
      </c>
      <c r="L210" s="67" t="str">
        <f t="shared" si="29"/>
        <v/>
      </c>
      <c r="M210" s="33"/>
      <c r="N210" s="35"/>
      <c r="O210" s="36">
        <v>100</v>
      </c>
      <c r="P210" s="36"/>
      <c r="Q210" s="36"/>
      <c r="R210" s="36"/>
      <c r="S210" s="33"/>
      <c r="T210" s="35"/>
      <c r="U210" s="36"/>
      <c r="V210" s="36"/>
      <c r="W210" s="36"/>
      <c r="X210" s="36"/>
      <c r="Y210" s="33"/>
      <c r="Z210" s="35"/>
      <c r="AA210" s="36"/>
      <c r="AB210" s="36"/>
      <c r="AC210" s="36"/>
      <c r="AD210" s="36"/>
      <c r="AE210" s="68">
        <f t="shared" si="24"/>
        <v>100</v>
      </c>
      <c r="AF210" s="37"/>
      <c r="AG210" s="37"/>
      <c r="AH210" s="37"/>
      <c r="AI210" s="38"/>
      <c r="AJ210" s="49" t="str">
        <f t="shared" si="23"/>
        <v/>
      </c>
      <c r="AK210" s="49" t="str">
        <f t="shared" si="26"/>
        <v/>
      </c>
      <c r="AL210" s="49" t="e">
        <f t="shared" si="27"/>
        <v>#VALUE!</v>
      </c>
      <c r="AM210" s="49"/>
      <c r="AN210" s="67" t="str">
        <f t="shared" si="28"/>
        <v/>
      </c>
      <c r="AO210" s="39"/>
      <c r="AP210" s="40"/>
      <c r="AQ210" s="41"/>
      <c r="AR210" s="33"/>
      <c r="AS210" s="33"/>
      <c r="AT210" s="35"/>
      <c r="AU210" s="35"/>
      <c r="AV210" s="35"/>
      <c r="AW210" s="35"/>
      <c r="AX210" s="35"/>
      <c r="AY210" s="42"/>
      <c r="AZ210" s="35"/>
    </row>
    <row r="211" spans="1:52" x14ac:dyDescent="0.25">
      <c r="A211" s="66"/>
      <c r="B211" s="33"/>
      <c r="C211" s="85"/>
      <c r="D211" s="85"/>
      <c r="E211" s="34"/>
      <c r="F211" s="35"/>
      <c r="G211" s="35"/>
      <c r="H211" s="33"/>
      <c r="I211" s="35"/>
      <c r="J211" s="35"/>
      <c r="K211" s="49">
        <f t="shared" si="25"/>
        <v>0</v>
      </c>
      <c r="L211" s="67" t="str">
        <f t="shared" si="29"/>
        <v/>
      </c>
      <c r="M211" s="33"/>
      <c r="N211" s="35"/>
      <c r="O211" s="36">
        <v>100</v>
      </c>
      <c r="P211" s="36"/>
      <c r="Q211" s="36"/>
      <c r="R211" s="36"/>
      <c r="S211" s="33"/>
      <c r="T211" s="35"/>
      <c r="U211" s="36"/>
      <c r="V211" s="36"/>
      <c r="W211" s="36"/>
      <c r="X211" s="36"/>
      <c r="Y211" s="33"/>
      <c r="Z211" s="35"/>
      <c r="AA211" s="36"/>
      <c r="AB211" s="36"/>
      <c r="AC211" s="36"/>
      <c r="AD211" s="36"/>
      <c r="AE211" s="68">
        <f t="shared" si="24"/>
        <v>100</v>
      </c>
      <c r="AF211" s="37"/>
      <c r="AG211" s="37"/>
      <c r="AH211" s="37"/>
      <c r="AI211" s="38"/>
      <c r="AJ211" s="49" t="str">
        <f t="shared" si="23"/>
        <v/>
      </c>
      <c r="AK211" s="49" t="str">
        <f t="shared" si="26"/>
        <v/>
      </c>
      <c r="AL211" s="49" t="e">
        <f t="shared" si="27"/>
        <v>#VALUE!</v>
      </c>
      <c r="AM211" s="49"/>
      <c r="AN211" s="67" t="str">
        <f t="shared" si="28"/>
        <v/>
      </c>
      <c r="AO211" s="39"/>
      <c r="AP211" s="40"/>
      <c r="AQ211" s="41"/>
      <c r="AR211" s="33"/>
      <c r="AS211" s="33"/>
      <c r="AT211" s="35"/>
      <c r="AU211" s="35"/>
      <c r="AV211" s="35"/>
      <c r="AW211" s="35"/>
      <c r="AX211" s="35"/>
      <c r="AY211" s="42"/>
      <c r="AZ211" s="35"/>
    </row>
    <row r="212" spans="1:52" x14ac:dyDescent="0.25">
      <c r="A212" s="66"/>
      <c r="B212" s="33"/>
      <c r="C212" s="85"/>
      <c r="D212" s="85"/>
      <c r="E212" s="34"/>
      <c r="F212" s="35"/>
      <c r="G212" s="35"/>
      <c r="H212" s="33"/>
      <c r="I212" s="35"/>
      <c r="J212" s="35"/>
      <c r="K212" s="49">
        <f t="shared" si="25"/>
        <v>0</v>
      </c>
      <c r="L212" s="67" t="str">
        <f t="shared" si="29"/>
        <v/>
      </c>
      <c r="M212" s="33"/>
      <c r="N212" s="35"/>
      <c r="O212" s="36">
        <v>100</v>
      </c>
      <c r="P212" s="36"/>
      <c r="Q212" s="36"/>
      <c r="R212" s="36"/>
      <c r="S212" s="33"/>
      <c r="T212" s="35"/>
      <c r="U212" s="36"/>
      <c r="V212" s="36"/>
      <c r="W212" s="36"/>
      <c r="X212" s="36"/>
      <c r="Y212" s="33"/>
      <c r="Z212" s="35"/>
      <c r="AA212" s="36"/>
      <c r="AB212" s="36"/>
      <c r="AC212" s="36"/>
      <c r="AD212" s="36"/>
      <c r="AE212" s="68">
        <f t="shared" si="24"/>
        <v>100</v>
      </c>
      <c r="AF212" s="37"/>
      <c r="AG212" s="37"/>
      <c r="AH212" s="37"/>
      <c r="AI212" s="38"/>
      <c r="AJ212" s="49" t="str">
        <f t="shared" si="23"/>
        <v/>
      </c>
      <c r="AK212" s="49" t="str">
        <f t="shared" si="26"/>
        <v/>
      </c>
      <c r="AL212" s="49" t="e">
        <f t="shared" si="27"/>
        <v>#VALUE!</v>
      </c>
      <c r="AM212" s="49"/>
      <c r="AN212" s="67" t="str">
        <f t="shared" si="28"/>
        <v/>
      </c>
      <c r="AO212" s="39"/>
      <c r="AP212" s="40"/>
      <c r="AQ212" s="41"/>
      <c r="AR212" s="33"/>
      <c r="AS212" s="33"/>
      <c r="AT212" s="35"/>
      <c r="AU212" s="35"/>
      <c r="AV212" s="35"/>
      <c r="AW212" s="35"/>
      <c r="AX212" s="35"/>
      <c r="AY212" s="42"/>
      <c r="AZ212" s="35"/>
    </row>
    <row r="213" spans="1:52" x14ac:dyDescent="0.25">
      <c r="A213" s="66"/>
      <c r="B213" s="33"/>
      <c r="C213" s="85"/>
      <c r="D213" s="85"/>
      <c r="E213" s="34"/>
      <c r="F213" s="35"/>
      <c r="G213" s="35"/>
      <c r="H213" s="33"/>
      <c r="I213" s="35"/>
      <c r="J213" s="35"/>
      <c r="K213" s="49">
        <f t="shared" si="25"/>
        <v>0</v>
      </c>
      <c r="L213" s="67" t="str">
        <f t="shared" si="29"/>
        <v/>
      </c>
      <c r="M213" s="33"/>
      <c r="N213" s="35"/>
      <c r="O213" s="36">
        <v>100</v>
      </c>
      <c r="P213" s="36"/>
      <c r="Q213" s="36"/>
      <c r="R213" s="36"/>
      <c r="S213" s="33"/>
      <c r="T213" s="35"/>
      <c r="U213" s="36"/>
      <c r="V213" s="36"/>
      <c r="W213" s="36"/>
      <c r="X213" s="36"/>
      <c r="Y213" s="33"/>
      <c r="Z213" s="35"/>
      <c r="AA213" s="36"/>
      <c r="AB213" s="36"/>
      <c r="AC213" s="36"/>
      <c r="AD213" s="36"/>
      <c r="AE213" s="68">
        <f t="shared" si="24"/>
        <v>100</v>
      </c>
      <c r="AF213" s="37"/>
      <c r="AG213" s="37"/>
      <c r="AH213" s="37"/>
      <c r="AI213" s="38"/>
      <c r="AJ213" s="49" t="str">
        <f t="shared" si="23"/>
        <v/>
      </c>
      <c r="AK213" s="49" t="str">
        <f t="shared" si="26"/>
        <v/>
      </c>
      <c r="AL213" s="49" t="e">
        <f t="shared" si="27"/>
        <v>#VALUE!</v>
      </c>
      <c r="AM213" s="49"/>
      <c r="AN213" s="67" t="str">
        <f t="shared" si="28"/>
        <v/>
      </c>
      <c r="AO213" s="39"/>
      <c r="AP213" s="40"/>
      <c r="AQ213" s="41"/>
      <c r="AR213" s="33"/>
      <c r="AS213" s="33"/>
      <c r="AT213" s="35"/>
      <c r="AU213" s="35"/>
      <c r="AV213" s="35"/>
      <c r="AW213" s="35"/>
      <c r="AX213" s="35"/>
      <c r="AY213" s="42"/>
      <c r="AZ213" s="35"/>
    </row>
    <row r="214" spans="1:52" x14ac:dyDescent="0.25">
      <c r="A214" s="66"/>
      <c r="B214" s="33"/>
      <c r="C214" s="85"/>
      <c r="D214" s="85"/>
      <c r="E214" s="34"/>
      <c r="F214" s="35"/>
      <c r="G214" s="35"/>
      <c r="H214" s="33"/>
      <c r="I214" s="35"/>
      <c r="J214" s="35"/>
      <c r="K214" s="49">
        <f t="shared" si="25"/>
        <v>0</v>
      </c>
      <c r="L214" s="67" t="str">
        <f t="shared" si="29"/>
        <v/>
      </c>
      <c r="M214" s="33"/>
      <c r="N214" s="35"/>
      <c r="O214" s="36">
        <v>100</v>
      </c>
      <c r="P214" s="36"/>
      <c r="Q214" s="36"/>
      <c r="R214" s="36"/>
      <c r="S214" s="33"/>
      <c r="T214" s="35"/>
      <c r="U214" s="36"/>
      <c r="V214" s="36"/>
      <c r="W214" s="36"/>
      <c r="X214" s="36"/>
      <c r="Y214" s="33"/>
      <c r="Z214" s="35"/>
      <c r="AA214" s="36"/>
      <c r="AB214" s="36"/>
      <c r="AC214" s="36"/>
      <c r="AD214" s="36"/>
      <c r="AE214" s="68">
        <f t="shared" si="24"/>
        <v>100</v>
      </c>
      <c r="AF214" s="37"/>
      <c r="AG214" s="37"/>
      <c r="AH214" s="37"/>
      <c r="AI214" s="38"/>
      <c r="AJ214" s="49" t="str">
        <f t="shared" si="23"/>
        <v/>
      </c>
      <c r="AK214" s="49" t="str">
        <f t="shared" si="26"/>
        <v/>
      </c>
      <c r="AL214" s="49" t="e">
        <f t="shared" si="27"/>
        <v>#VALUE!</v>
      </c>
      <c r="AM214" s="49"/>
      <c r="AN214" s="67" t="str">
        <f t="shared" si="28"/>
        <v/>
      </c>
      <c r="AO214" s="39"/>
      <c r="AP214" s="40"/>
      <c r="AQ214" s="41"/>
      <c r="AR214" s="33"/>
      <c r="AS214" s="33"/>
      <c r="AT214" s="35"/>
      <c r="AU214" s="35"/>
      <c r="AV214" s="35"/>
      <c r="AW214" s="35"/>
      <c r="AX214" s="35"/>
      <c r="AY214" s="42"/>
      <c r="AZ214" s="35"/>
    </row>
    <row r="215" spans="1:52" x14ac:dyDescent="0.25">
      <c r="A215" s="66"/>
      <c r="B215" s="33"/>
      <c r="C215" s="85"/>
      <c r="D215" s="85"/>
      <c r="E215" s="34"/>
      <c r="F215" s="35"/>
      <c r="G215" s="35"/>
      <c r="H215" s="33"/>
      <c r="I215" s="35"/>
      <c r="J215" s="35"/>
      <c r="K215" s="49">
        <f t="shared" si="25"/>
        <v>0</v>
      </c>
      <c r="L215" s="67" t="str">
        <f t="shared" si="29"/>
        <v/>
      </c>
      <c r="M215" s="33"/>
      <c r="N215" s="35"/>
      <c r="O215" s="36">
        <v>100</v>
      </c>
      <c r="P215" s="36"/>
      <c r="Q215" s="36"/>
      <c r="R215" s="36"/>
      <c r="S215" s="33"/>
      <c r="T215" s="35"/>
      <c r="U215" s="36"/>
      <c r="V215" s="36"/>
      <c r="W215" s="36"/>
      <c r="X215" s="36"/>
      <c r="Y215" s="33"/>
      <c r="Z215" s="35"/>
      <c r="AA215" s="36"/>
      <c r="AB215" s="36"/>
      <c r="AC215" s="36"/>
      <c r="AD215" s="36"/>
      <c r="AE215" s="68">
        <f t="shared" si="24"/>
        <v>100</v>
      </c>
      <c r="AF215" s="37"/>
      <c r="AG215" s="37"/>
      <c r="AH215" s="37"/>
      <c r="AI215" s="38"/>
      <c r="AJ215" s="49" t="str">
        <f t="shared" si="23"/>
        <v/>
      </c>
      <c r="AK215" s="49" t="str">
        <f t="shared" si="26"/>
        <v/>
      </c>
      <c r="AL215" s="49" t="e">
        <f t="shared" si="27"/>
        <v>#VALUE!</v>
      </c>
      <c r="AM215" s="49"/>
      <c r="AN215" s="67" t="str">
        <f t="shared" si="28"/>
        <v/>
      </c>
      <c r="AO215" s="39"/>
      <c r="AP215" s="40"/>
      <c r="AQ215" s="41"/>
      <c r="AR215" s="33"/>
      <c r="AS215" s="33"/>
      <c r="AT215" s="35"/>
      <c r="AU215" s="35"/>
      <c r="AV215" s="35"/>
      <c r="AW215" s="35"/>
      <c r="AX215" s="35"/>
      <c r="AY215" s="42"/>
      <c r="AZ215" s="35"/>
    </row>
    <row r="216" spans="1:52" x14ac:dyDescent="0.25">
      <c r="A216" s="66"/>
      <c r="B216" s="33"/>
      <c r="C216" s="85"/>
      <c r="D216" s="85"/>
      <c r="E216" s="34"/>
      <c r="F216" s="35"/>
      <c r="G216" s="35"/>
      <c r="H216" s="33"/>
      <c r="I216" s="35"/>
      <c r="J216" s="35"/>
      <c r="K216" s="49">
        <f t="shared" si="25"/>
        <v>0</v>
      </c>
      <c r="L216" s="67" t="str">
        <f t="shared" si="29"/>
        <v/>
      </c>
      <c r="M216" s="33"/>
      <c r="N216" s="35"/>
      <c r="O216" s="36">
        <v>100</v>
      </c>
      <c r="P216" s="36"/>
      <c r="Q216" s="36"/>
      <c r="R216" s="36"/>
      <c r="S216" s="33"/>
      <c r="T216" s="35"/>
      <c r="U216" s="36"/>
      <c r="V216" s="36"/>
      <c r="W216" s="36"/>
      <c r="X216" s="36"/>
      <c r="Y216" s="33"/>
      <c r="Z216" s="35"/>
      <c r="AA216" s="36"/>
      <c r="AB216" s="36"/>
      <c r="AC216" s="36"/>
      <c r="AD216" s="36"/>
      <c r="AE216" s="68">
        <f t="shared" si="24"/>
        <v>100</v>
      </c>
      <c r="AF216" s="37"/>
      <c r="AG216" s="37"/>
      <c r="AH216" s="37"/>
      <c r="AI216" s="38"/>
      <c r="AJ216" s="49" t="str">
        <f t="shared" si="23"/>
        <v/>
      </c>
      <c r="AK216" s="49" t="str">
        <f t="shared" si="26"/>
        <v/>
      </c>
      <c r="AL216" s="49" t="e">
        <f t="shared" si="27"/>
        <v>#VALUE!</v>
      </c>
      <c r="AM216" s="49"/>
      <c r="AN216" s="67" t="str">
        <f t="shared" si="28"/>
        <v/>
      </c>
      <c r="AO216" s="39"/>
      <c r="AP216" s="40"/>
      <c r="AQ216" s="41"/>
      <c r="AR216" s="33"/>
      <c r="AS216" s="33"/>
      <c r="AT216" s="35"/>
      <c r="AU216" s="35"/>
      <c r="AV216" s="35"/>
      <c r="AW216" s="35"/>
      <c r="AX216" s="35"/>
      <c r="AY216" s="42"/>
      <c r="AZ216" s="35"/>
    </row>
    <row r="217" spans="1:52" x14ac:dyDescent="0.25">
      <c r="A217" s="66"/>
      <c r="B217" s="33"/>
      <c r="C217" s="85"/>
      <c r="D217" s="85"/>
      <c r="E217" s="34"/>
      <c r="F217" s="35"/>
      <c r="G217" s="35"/>
      <c r="H217" s="33"/>
      <c r="I217" s="35"/>
      <c r="J217" s="35"/>
      <c r="K217" s="49">
        <f t="shared" si="25"/>
        <v>0</v>
      </c>
      <c r="L217" s="67" t="str">
        <f t="shared" si="29"/>
        <v/>
      </c>
      <c r="M217" s="33"/>
      <c r="N217" s="35"/>
      <c r="O217" s="36">
        <v>100</v>
      </c>
      <c r="P217" s="36"/>
      <c r="Q217" s="36"/>
      <c r="R217" s="36"/>
      <c r="S217" s="33"/>
      <c r="T217" s="35"/>
      <c r="U217" s="36"/>
      <c r="V217" s="36"/>
      <c r="W217" s="36"/>
      <c r="X217" s="36"/>
      <c r="Y217" s="33"/>
      <c r="Z217" s="35"/>
      <c r="AA217" s="36"/>
      <c r="AB217" s="36"/>
      <c r="AC217" s="36"/>
      <c r="AD217" s="36"/>
      <c r="AE217" s="68">
        <f t="shared" si="24"/>
        <v>100</v>
      </c>
      <c r="AF217" s="37"/>
      <c r="AG217" s="37"/>
      <c r="AH217" s="37"/>
      <c r="AI217" s="38"/>
      <c r="AJ217" s="49" t="str">
        <f t="shared" si="23"/>
        <v/>
      </c>
      <c r="AK217" s="49" t="str">
        <f t="shared" si="26"/>
        <v/>
      </c>
      <c r="AL217" s="49" t="e">
        <f t="shared" si="27"/>
        <v>#VALUE!</v>
      </c>
      <c r="AM217" s="49"/>
      <c r="AN217" s="67" t="str">
        <f t="shared" si="28"/>
        <v/>
      </c>
      <c r="AO217" s="39"/>
      <c r="AP217" s="40"/>
      <c r="AQ217" s="41"/>
      <c r="AR217" s="33"/>
      <c r="AS217" s="33"/>
      <c r="AT217" s="35"/>
      <c r="AU217" s="35"/>
      <c r="AV217" s="35"/>
      <c r="AW217" s="35"/>
      <c r="AX217" s="35"/>
      <c r="AY217" s="42"/>
      <c r="AZ217" s="35"/>
    </row>
    <row r="218" spans="1:52" x14ac:dyDescent="0.25">
      <c r="A218" s="66"/>
      <c r="B218" s="33"/>
      <c r="C218" s="85"/>
      <c r="D218" s="85"/>
      <c r="E218" s="34"/>
      <c r="F218" s="35"/>
      <c r="G218" s="35"/>
      <c r="H218" s="33"/>
      <c r="I218" s="35"/>
      <c r="J218" s="35"/>
      <c r="K218" s="49">
        <f t="shared" si="25"/>
        <v>0</v>
      </c>
      <c r="L218" s="67" t="str">
        <f t="shared" si="29"/>
        <v/>
      </c>
      <c r="M218" s="33"/>
      <c r="N218" s="35"/>
      <c r="O218" s="36">
        <v>100</v>
      </c>
      <c r="P218" s="36"/>
      <c r="Q218" s="36"/>
      <c r="R218" s="36"/>
      <c r="S218" s="33"/>
      <c r="T218" s="35"/>
      <c r="U218" s="36"/>
      <c r="V218" s="36"/>
      <c r="W218" s="36"/>
      <c r="X218" s="36"/>
      <c r="Y218" s="33"/>
      <c r="Z218" s="35"/>
      <c r="AA218" s="36"/>
      <c r="AB218" s="36"/>
      <c r="AC218" s="36"/>
      <c r="AD218" s="36"/>
      <c r="AE218" s="68">
        <f t="shared" si="24"/>
        <v>100</v>
      </c>
      <c r="AF218" s="37"/>
      <c r="AG218" s="37"/>
      <c r="AH218" s="37"/>
      <c r="AI218" s="38"/>
      <c r="AJ218" s="49" t="str">
        <f t="shared" si="23"/>
        <v/>
      </c>
      <c r="AK218" s="49" t="str">
        <f t="shared" si="26"/>
        <v/>
      </c>
      <c r="AL218" s="49" t="e">
        <f t="shared" si="27"/>
        <v>#VALUE!</v>
      </c>
      <c r="AM218" s="49"/>
      <c r="AN218" s="67" t="str">
        <f t="shared" si="28"/>
        <v/>
      </c>
      <c r="AO218" s="39"/>
      <c r="AP218" s="40"/>
      <c r="AQ218" s="41"/>
      <c r="AR218" s="33"/>
      <c r="AS218" s="33"/>
      <c r="AT218" s="35"/>
      <c r="AU218" s="35"/>
      <c r="AV218" s="35"/>
      <c r="AW218" s="35"/>
      <c r="AX218" s="35"/>
      <c r="AY218" s="42"/>
      <c r="AZ218" s="35"/>
    </row>
    <row r="219" spans="1:52" x14ac:dyDescent="0.25">
      <c r="A219" s="66"/>
      <c r="B219" s="33"/>
      <c r="C219" s="85"/>
      <c r="D219" s="85"/>
      <c r="E219" s="34"/>
      <c r="F219" s="35"/>
      <c r="G219" s="35"/>
      <c r="H219" s="33"/>
      <c r="I219" s="35"/>
      <c r="J219" s="35"/>
      <c r="K219" s="49">
        <f t="shared" si="25"/>
        <v>0</v>
      </c>
      <c r="L219" s="67" t="str">
        <f t="shared" si="29"/>
        <v/>
      </c>
      <c r="M219" s="33"/>
      <c r="N219" s="35"/>
      <c r="O219" s="36">
        <v>100</v>
      </c>
      <c r="P219" s="36"/>
      <c r="Q219" s="36"/>
      <c r="R219" s="36"/>
      <c r="S219" s="33"/>
      <c r="T219" s="35"/>
      <c r="U219" s="36"/>
      <c r="V219" s="36"/>
      <c r="W219" s="36"/>
      <c r="X219" s="36"/>
      <c r="Y219" s="33"/>
      <c r="Z219" s="35"/>
      <c r="AA219" s="36"/>
      <c r="AB219" s="36"/>
      <c r="AC219" s="36"/>
      <c r="AD219" s="36"/>
      <c r="AE219" s="68">
        <f t="shared" si="24"/>
        <v>100</v>
      </c>
      <c r="AF219" s="37"/>
      <c r="AG219" s="37"/>
      <c r="AH219" s="37"/>
      <c r="AI219" s="38"/>
      <c r="AJ219" s="49" t="str">
        <f t="shared" si="23"/>
        <v/>
      </c>
      <c r="AK219" s="49" t="str">
        <f t="shared" si="26"/>
        <v/>
      </c>
      <c r="AL219" s="49" t="e">
        <f t="shared" si="27"/>
        <v>#VALUE!</v>
      </c>
      <c r="AM219" s="49"/>
      <c r="AN219" s="67" t="str">
        <f t="shared" si="28"/>
        <v/>
      </c>
      <c r="AO219" s="39"/>
      <c r="AP219" s="40"/>
      <c r="AQ219" s="41"/>
      <c r="AR219" s="33"/>
      <c r="AS219" s="33"/>
      <c r="AT219" s="35"/>
      <c r="AU219" s="35"/>
      <c r="AV219" s="35"/>
      <c r="AW219" s="35"/>
      <c r="AX219" s="35"/>
      <c r="AY219" s="42"/>
      <c r="AZ219" s="35"/>
    </row>
    <row r="220" spans="1:52" x14ac:dyDescent="0.25">
      <c r="A220" s="66"/>
      <c r="B220" s="33"/>
      <c r="C220" s="85"/>
      <c r="D220" s="85"/>
      <c r="E220" s="34"/>
      <c r="F220" s="35"/>
      <c r="G220" s="35"/>
      <c r="H220" s="33"/>
      <c r="I220" s="35"/>
      <c r="J220" s="35"/>
      <c r="K220" s="49">
        <f t="shared" si="25"/>
        <v>0</v>
      </c>
      <c r="L220" s="67" t="str">
        <f t="shared" si="29"/>
        <v/>
      </c>
      <c r="M220" s="33"/>
      <c r="N220" s="35"/>
      <c r="O220" s="36">
        <v>100</v>
      </c>
      <c r="P220" s="36"/>
      <c r="Q220" s="36"/>
      <c r="R220" s="36"/>
      <c r="S220" s="33"/>
      <c r="T220" s="35"/>
      <c r="U220" s="36"/>
      <c r="V220" s="36"/>
      <c r="W220" s="36"/>
      <c r="X220" s="36"/>
      <c r="Y220" s="33"/>
      <c r="Z220" s="35"/>
      <c r="AA220" s="36"/>
      <c r="AB220" s="36"/>
      <c r="AC220" s="36"/>
      <c r="AD220" s="36"/>
      <c r="AE220" s="68">
        <f t="shared" si="24"/>
        <v>100</v>
      </c>
      <c r="AF220" s="37"/>
      <c r="AG220" s="37"/>
      <c r="AH220" s="37"/>
      <c r="AI220" s="38"/>
      <c r="AJ220" s="49" t="str">
        <f t="shared" si="23"/>
        <v/>
      </c>
      <c r="AK220" s="49" t="str">
        <f t="shared" si="26"/>
        <v/>
      </c>
      <c r="AL220" s="49" t="e">
        <f t="shared" si="27"/>
        <v>#VALUE!</v>
      </c>
      <c r="AM220" s="49"/>
      <c r="AN220" s="67" t="str">
        <f t="shared" si="28"/>
        <v/>
      </c>
      <c r="AO220" s="39"/>
      <c r="AP220" s="40"/>
      <c r="AQ220" s="41"/>
      <c r="AR220" s="33"/>
      <c r="AS220" s="33"/>
      <c r="AT220" s="35"/>
      <c r="AU220" s="35"/>
      <c r="AV220" s="35"/>
      <c r="AW220" s="35"/>
      <c r="AX220" s="35"/>
      <c r="AY220" s="42"/>
      <c r="AZ220" s="35"/>
    </row>
    <row r="221" spans="1:52" x14ac:dyDescent="0.25">
      <c r="A221" s="66"/>
      <c r="B221" s="33"/>
      <c r="C221" s="85"/>
      <c r="D221" s="85"/>
      <c r="E221" s="34"/>
      <c r="F221" s="35"/>
      <c r="G221" s="35"/>
      <c r="H221" s="33"/>
      <c r="I221" s="35"/>
      <c r="J221" s="35"/>
      <c r="K221" s="49">
        <f t="shared" si="25"/>
        <v>0</v>
      </c>
      <c r="L221" s="67" t="str">
        <f t="shared" si="29"/>
        <v/>
      </c>
      <c r="M221" s="33"/>
      <c r="N221" s="35"/>
      <c r="O221" s="36">
        <v>100</v>
      </c>
      <c r="P221" s="36"/>
      <c r="Q221" s="36"/>
      <c r="R221" s="36"/>
      <c r="S221" s="33"/>
      <c r="T221" s="35"/>
      <c r="U221" s="36"/>
      <c r="V221" s="36"/>
      <c r="W221" s="36"/>
      <c r="X221" s="36"/>
      <c r="Y221" s="33"/>
      <c r="Z221" s="35"/>
      <c r="AA221" s="36"/>
      <c r="AB221" s="36"/>
      <c r="AC221" s="36"/>
      <c r="AD221" s="36"/>
      <c r="AE221" s="68">
        <f t="shared" si="24"/>
        <v>100</v>
      </c>
      <c r="AF221" s="37"/>
      <c r="AG221" s="37"/>
      <c r="AH221" s="37"/>
      <c r="AI221" s="38"/>
      <c r="AJ221" s="49" t="str">
        <f t="shared" si="23"/>
        <v/>
      </c>
      <c r="AK221" s="49" t="str">
        <f t="shared" si="26"/>
        <v/>
      </c>
      <c r="AL221" s="49" t="e">
        <f t="shared" si="27"/>
        <v>#VALUE!</v>
      </c>
      <c r="AM221" s="49"/>
      <c r="AN221" s="67" t="str">
        <f t="shared" si="28"/>
        <v/>
      </c>
      <c r="AO221" s="39"/>
      <c r="AP221" s="40"/>
      <c r="AQ221" s="41"/>
      <c r="AR221" s="33"/>
      <c r="AS221" s="33"/>
      <c r="AT221" s="35"/>
      <c r="AU221" s="35"/>
      <c r="AV221" s="35"/>
      <c r="AW221" s="35"/>
      <c r="AX221" s="35"/>
      <c r="AY221" s="42"/>
      <c r="AZ221" s="35"/>
    </row>
    <row r="222" spans="1:52" x14ac:dyDescent="0.25">
      <c r="A222" s="66"/>
      <c r="B222" s="33"/>
      <c r="C222" s="85"/>
      <c r="D222" s="85"/>
      <c r="E222" s="34"/>
      <c r="F222" s="35"/>
      <c r="G222" s="35"/>
      <c r="H222" s="33"/>
      <c r="I222" s="35"/>
      <c r="J222" s="35"/>
      <c r="K222" s="49">
        <f t="shared" si="25"/>
        <v>0</v>
      </c>
      <c r="L222" s="67" t="str">
        <f t="shared" si="29"/>
        <v/>
      </c>
      <c r="M222" s="33"/>
      <c r="N222" s="35"/>
      <c r="O222" s="36">
        <v>100</v>
      </c>
      <c r="P222" s="36"/>
      <c r="Q222" s="36"/>
      <c r="R222" s="36"/>
      <c r="S222" s="33"/>
      <c r="T222" s="35"/>
      <c r="U222" s="36"/>
      <c r="V222" s="36"/>
      <c r="W222" s="36"/>
      <c r="X222" s="36"/>
      <c r="Y222" s="33"/>
      <c r="Z222" s="35"/>
      <c r="AA222" s="36"/>
      <c r="AB222" s="36"/>
      <c r="AC222" s="36"/>
      <c r="AD222" s="36"/>
      <c r="AE222" s="68">
        <f t="shared" si="24"/>
        <v>100</v>
      </c>
      <c r="AF222" s="37"/>
      <c r="AG222" s="37"/>
      <c r="AH222" s="37"/>
      <c r="AI222" s="38"/>
      <c r="AJ222" s="49" t="str">
        <f t="shared" si="23"/>
        <v/>
      </c>
      <c r="AK222" s="49" t="str">
        <f t="shared" si="26"/>
        <v/>
      </c>
      <c r="AL222" s="49" t="e">
        <f t="shared" si="27"/>
        <v>#VALUE!</v>
      </c>
      <c r="AM222" s="49"/>
      <c r="AN222" s="67" t="str">
        <f t="shared" si="28"/>
        <v/>
      </c>
      <c r="AO222" s="39"/>
      <c r="AP222" s="40"/>
      <c r="AQ222" s="41"/>
      <c r="AR222" s="33"/>
      <c r="AS222" s="33"/>
      <c r="AT222" s="35"/>
      <c r="AU222" s="35"/>
      <c r="AV222" s="35"/>
      <c r="AW222" s="35"/>
      <c r="AX222" s="35"/>
      <c r="AY222" s="42"/>
      <c r="AZ222" s="35"/>
    </row>
    <row r="223" spans="1:52" x14ac:dyDescent="0.25">
      <c r="A223" s="66"/>
      <c r="B223" s="33"/>
      <c r="C223" s="85"/>
      <c r="D223" s="85"/>
      <c r="E223" s="34"/>
      <c r="F223" s="35"/>
      <c r="G223" s="35"/>
      <c r="H223" s="33"/>
      <c r="I223" s="35"/>
      <c r="J223" s="35"/>
      <c r="K223" s="49">
        <f t="shared" si="25"/>
        <v>0</v>
      </c>
      <c r="L223" s="67" t="str">
        <f t="shared" si="29"/>
        <v/>
      </c>
      <c r="M223" s="33"/>
      <c r="N223" s="35"/>
      <c r="O223" s="36">
        <v>100</v>
      </c>
      <c r="P223" s="36"/>
      <c r="Q223" s="36"/>
      <c r="R223" s="36"/>
      <c r="S223" s="33"/>
      <c r="T223" s="35"/>
      <c r="U223" s="36"/>
      <c r="V223" s="36"/>
      <c r="W223" s="36"/>
      <c r="X223" s="36"/>
      <c r="Y223" s="33"/>
      <c r="Z223" s="35"/>
      <c r="AA223" s="36"/>
      <c r="AB223" s="36"/>
      <c r="AC223" s="36"/>
      <c r="AD223" s="36"/>
      <c r="AE223" s="68">
        <f t="shared" si="24"/>
        <v>100</v>
      </c>
      <c r="AF223" s="37"/>
      <c r="AG223" s="37"/>
      <c r="AH223" s="37"/>
      <c r="AI223" s="38"/>
      <c r="AJ223" s="49" t="str">
        <f t="shared" si="23"/>
        <v/>
      </c>
      <c r="AK223" s="49" t="str">
        <f t="shared" si="26"/>
        <v/>
      </c>
      <c r="AL223" s="49" t="e">
        <f t="shared" si="27"/>
        <v>#VALUE!</v>
      </c>
      <c r="AM223" s="49"/>
      <c r="AN223" s="67" t="str">
        <f t="shared" si="28"/>
        <v/>
      </c>
      <c r="AO223" s="39"/>
      <c r="AP223" s="40"/>
      <c r="AQ223" s="41"/>
      <c r="AR223" s="33"/>
      <c r="AS223" s="33"/>
      <c r="AT223" s="35"/>
      <c r="AU223" s="35"/>
      <c r="AV223" s="35"/>
      <c r="AW223" s="35"/>
      <c r="AX223" s="35"/>
      <c r="AY223" s="42"/>
      <c r="AZ223" s="35"/>
    </row>
    <row r="224" spans="1:52" x14ac:dyDescent="0.25">
      <c r="A224" s="66"/>
      <c r="B224" s="33"/>
      <c r="C224" s="85"/>
      <c r="D224" s="85"/>
      <c r="E224" s="34"/>
      <c r="F224" s="35"/>
      <c r="G224" s="35"/>
      <c r="H224" s="33"/>
      <c r="I224" s="35"/>
      <c r="J224" s="35"/>
      <c r="K224" s="49">
        <f t="shared" si="25"/>
        <v>0</v>
      </c>
      <c r="L224" s="67" t="str">
        <f t="shared" si="29"/>
        <v/>
      </c>
      <c r="M224" s="33"/>
      <c r="N224" s="35"/>
      <c r="O224" s="36">
        <v>100</v>
      </c>
      <c r="P224" s="36"/>
      <c r="Q224" s="36"/>
      <c r="R224" s="36"/>
      <c r="S224" s="33"/>
      <c r="T224" s="35"/>
      <c r="U224" s="36"/>
      <c r="V224" s="36"/>
      <c r="W224" s="36"/>
      <c r="X224" s="36"/>
      <c r="Y224" s="33"/>
      <c r="Z224" s="35"/>
      <c r="AA224" s="36"/>
      <c r="AB224" s="36"/>
      <c r="AC224" s="36"/>
      <c r="AD224" s="36"/>
      <c r="AE224" s="68">
        <f t="shared" si="24"/>
        <v>100</v>
      </c>
      <c r="AF224" s="37"/>
      <c r="AG224" s="37"/>
      <c r="AH224" s="37"/>
      <c r="AI224" s="38"/>
      <c r="AJ224" s="49" t="str">
        <f t="shared" si="23"/>
        <v/>
      </c>
      <c r="AK224" s="49" t="str">
        <f t="shared" si="26"/>
        <v/>
      </c>
      <c r="AL224" s="49" t="e">
        <f t="shared" si="27"/>
        <v>#VALUE!</v>
      </c>
      <c r="AM224" s="49"/>
      <c r="AN224" s="67" t="str">
        <f t="shared" si="28"/>
        <v/>
      </c>
      <c r="AO224" s="39"/>
      <c r="AP224" s="40"/>
      <c r="AQ224" s="41"/>
      <c r="AR224" s="33"/>
      <c r="AS224" s="33"/>
      <c r="AT224" s="35"/>
      <c r="AU224" s="35"/>
      <c r="AV224" s="35"/>
      <c r="AW224" s="35"/>
      <c r="AX224" s="35"/>
      <c r="AY224" s="42"/>
      <c r="AZ224" s="35"/>
    </row>
    <row r="225" spans="1:52" x14ac:dyDescent="0.25">
      <c r="A225" s="66"/>
      <c r="B225" s="33"/>
      <c r="C225" s="85"/>
      <c r="D225" s="85"/>
      <c r="E225" s="34"/>
      <c r="F225" s="35"/>
      <c r="G225" s="35"/>
      <c r="H225" s="33"/>
      <c r="I225" s="35"/>
      <c r="J225" s="35"/>
      <c r="K225" s="49">
        <f t="shared" si="25"/>
        <v>0</v>
      </c>
      <c r="L225" s="67" t="str">
        <f t="shared" si="29"/>
        <v/>
      </c>
      <c r="M225" s="33"/>
      <c r="N225" s="35"/>
      <c r="O225" s="36">
        <v>100</v>
      </c>
      <c r="P225" s="36"/>
      <c r="Q225" s="36"/>
      <c r="R225" s="36"/>
      <c r="S225" s="33"/>
      <c r="T225" s="35"/>
      <c r="U225" s="36"/>
      <c r="V225" s="36"/>
      <c r="W225" s="36"/>
      <c r="X225" s="36"/>
      <c r="Y225" s="33"/>
      <c r="Z225" s="35"/>
      <c r="AA225" s="36"/>
      <c r="AB225" s="36"/>
      <c r="AC225" s="36"/>
      <c r="AD225" s="36"/>
      <c r="AE225" s="68">
        <f t="shared" si="24"/>
        <v>100</v>
      </c>
      <c r="AF225" s="37"/>
      <c r="AG225" s="37"/>
      <c r="AH225" s="37"/>
      <c r="AI225" s="38"/>
      <c r="AJ225" s="49" t="str">
        <f t="shared" si="23"/>
        <v/>
      </c>
      <c r="AK225" s="49" t="str">
        <f t="shared" si="26"/>
        <v/>
      </c>
      <c r="AL225" s="49" t="e">
        <f t="shared" si="27"/>
        <v>#VALUE!</v>
      </c>
      <c r="AM225" s="49"/>
      <c r="AN225" s="67" t="str">
        <f t="shared" si="28"/>
        <v/>
      </c>
      <c r="AO225" s="39"/>
      <c r="AP225" s="40"/>
      <c r="AQ225" s="41"/>
      <c r="AR225" s="33"/>
      <c r="AS225" s="33"/>
      <c r="AT225" s="35"/>
      <c r="AU225" s="35"/>
      <c r="AV225" s="35"/>
      <c r="AW225" s="35"/>
      <c r="AX225" s="35"/>
      <c r="AY225" s="42"/>
      <c r="AZ225" s="35"/>
    </row>
    <row r="226" spans="1:52" x14ac:dyDescent="0.25">
      <c r="A226" s="66"/>
      <c r="B226" s="33"/>
      <c r="C226" s="85"/>
      <c r="D226" s="85"/>
      <c r="E226" s="34"/>
      <c r="F226" s="35"/>
      <c r="G226" s="35"/>
      <c r="H226" s="33"/>
      <c r="I226" s="35"/>
      <c r="J226" s="35"/>
      <c r="K226" s="49">
        <f t="shared" si="25"/>
        <v>0</v>
      </c>
      <c r="L226" s="67" t="str">
        <f t="shared" si="29"/>
        <v/>
      </c>
      <c r="M226" s="33"/>
      <c r="N226" s="35"/>
      <c r="O226" s="36">
        <v>100</v>
      </c>
      <c r="P226" s="36"/>
      <c r="Q226" s="36"/>
      <c r="R226" s="36"/>
      <c r="S226" s="33"/>
      <c r="T226" s="35"/>
      <c r="U226" s="36"/>
      <c r="V226" s="36"/>
      <c r="W226" s="36"/>
      <c r="X226" s="36"/>
      <c r="Y226" s="33"/>
      <c r="Z226" s="35"/>
      <c r="AA226" s="36"/>
      <c r="AB226" s="36"/>
      <c r="AC226" s="36"/>
      <c r="AD226" s="36"/>
      <c r="AE226" s="68">
        <f t="shared" si="24"/>
        <v>100</v>
      </c>
      <c r="AF226" s="37"/>
      <c r="AG226" s="37"/>
      <c r="AH226" s="37"/>
      <c r="AI226" s="38"/>
      <c r="AJ226" s="49" t="str">
        <f t="shared" si="23"/>
        <v/>
      </c>
      <c r="AK226" s="49" t="str">
        <f t="shared" si="26"/>
        <v/>
      </c>
      <c r="AL226" s="49" t="e">
        <f t="shared" si="27"/>
        <v>#VALUE!</v>
      </c>
      <c r="AM226" s="49"/>
      <c r="AN226" s="67" t="str">
        <f t="shared" si="28"/>
        <v/>
      </c>
      <c r="AO226" s="39"/>
      <c r="AP226" s="40"/>
      <c r="AQ226" s="41"/>
      <c r="AR226" s="33"/>
      <c r="AS226" s="33"/>
      <c r="AT226" s="35"/>
      <c r="AU226" s="35"/>
      <c r="AV226" s="35"/>
      <c r="AW226" s="35"/>
      <c r="AX226" s="35"/>
      <c r="AY226" s="42"/>
      <c r="AZ226" s="35"/>
    </row>
    <row r="227" spans="1:52" x14ac:dyDescent="0.25">
      <c r="A227" s="66"/>
      <c r="B227" s="33"/>
      <c r="C227" s="85"/>
      <c r="D227" s="85"/>
      <c r="E227" s="34"/>
      <c r="F227" s="35"/>
      <c r="G227" s="35"/>
      <c r="H227" s="33"/>
      <c r="I227" s="35"/>
      <c r="J227" s="35"/>
      <c r="K227" s="49">
        <f t="shared" si="25"/>
        <v>0</v>
      </c>
      <c r="L227" s="67" t="str">
        <f t="shared" si="29"/>
        <v/>
      </c>
      <c r="M227" s="33"/>
      <c r="N227" s="35"/>
      <c r="O227" s="36">
        <v>100</v>
      </c>
      <c r="P227" s="36"/>
      <c r="Q227" s="36"/>
      <c r="R227" s="36"/>
      <c r="S227" s="33"/>
      <c r="T227" s="35"/>
      <c r="U227" s="36"/>
      <c r="V227" s="36"/>
      <c r="W227" s="36"/>
      <c r="X227" s="36"/>
      <c r="Y227" s="33"/>
      <c r="Z227" s="35"/>
      <c r="AA227" s="36"/>
      <c r="AB227" s="36"/>
      <c r="AC227" s="36"/>
      <c r="AD227" s="36"/>
      <c r="AE227" s="68">
        <f t="shared" si="24"/>
        <v>100</v>
      </c>
      <c r="AF227" s="37"/>
      <c r="AG227" s="37"/>
      <c r="AH227" s="37"/>
      <c r="AI227" s="38"/>
      <c r="AJ227" s="49" t="str">
        <f t="shared" si="23"/>
        <v/>
      </c>
      <c r="AK227" s="49" t="str">
        <f t="shared" si="26"/>
        <v/>
      </c>
      <c r="AL227" s="49" t="e">
        <f t="shared" si="27"/>
        <v>#VALUE!</v>
      </c>
      <c r="AM227" s="49"/>
      <c r="AN227" s="67" t="str">
        <f t="shared" si="28"/>
        <v/>
      </c>
      <c r="AO227" s="39"/>
      <c r="AP227" s="40"/>
      <c r="AQ227" s="41"/>
      <c r="AR227" s="33"/>
      <c r="AS227" s="33"/>
      <c r="AT227" s="35"/>
      <c r="AU227" s="35"/>
      <c r="AV227" s="35"/>
      <c r="AW227" s="35"/>
      <c r="AX227" s="35"/>
      <c r="AY227" s="42"/>
      <c r="AZ227" s="35"/>
    </row>
    <row r="228" spans="1:52" x14ac:dyDescent="0.25">
      <c r="A228" s="66"/>
      <c r="B228" s="33"/>
      <c r="C228" s="85"/>
      <c r="D228" s="85"/>
      <c r="E228" s="34"/>
      <c r="F228" s="35"/>
      <c r="G228" s="35"/>
      <c r="H228" s="33"/>
      <c r="I228" s="35"/>
      <c r="J228" s="35"/>
      <c r="K228" s="49">
        <f t="shared" si="25"/>
        <v>0</v>
      </c>
      <c r="L228" s="67" t="str">
        <f t="shared" si="29"/>
        <v/>
      </c>
      <c r="M228" s="33"/>
      <c r="N228" s="35"/>
      <c r="O228" s="36">
        <v>100</v>
      </c>
      <c r="P228" s="36"/>
      <c r="Q228" s="36"/>
      <c r="R228" s="36"/>
      <c r="S228" s="33"/>
      <c r="T228" s="35"/>
      <c r="U228" s="36"/>
      <c r="V228" s="36"/>
      <c r="W228" s="36"/>
      <c r="X228" s="36"/>
      <c r="Y228" s="33"/>
      <c r="Z228" s="35"/>
      <c r="AA228" s="36"/>
      <c r="AB228" s="36"/>
      <c r="AC228" s="36"/>
      <c r="AD228" s="36"/>
      <c r="AE228" s="68">
        <f t="shared" si="24"/>
        <v>100</v>
      </c>
      <c r="AF228" s="37"/>
      <c r="AG228" s="37"/>
      <c r="AH228" s="37"/>
      <c r="AI228" s="38"/>
      <c r="AJ228" s="49" t="str">
        <f t="shared" si="23"/>
        <v/>
      </c>
      <c r="AK228" s="49" t="str">
        <f t="shared" si="26"/>
        <v/>
      </c>
      <c r="AL228" s="49" t="e">
        <f t="shared" si="27"/>
        <v>#VALUE!</v>
      </c>
      <c r="AM228" s="49"/>
      <c r="AN228" s="67" t="str">
        <f t="shared" si="28"/>
        <v/>
      </c>
      <c r="AO228" s="39"/>
      <c r="AP228" s="40"/>
      <c r="AQ228" s="41"/>
      <c r="AR228" s="33"/>
      <c r="AS228" s="33"/>
      <c r="AT228" s="35"/>
      <c r="AU228" s="35"/>
      <c r="AV228" s="35"/>
      <c r="AW228" s="35"/>
      <c r="AX228" s="35"/>
      <c r="AY228" s="42"/>
      <c r="AZ228" s="35"/>
    </row>
    <row r="229" spans="1:52" x14ac:dyDescent="0.25">
      <c r="A229" s="66"/>
      <c r="B229" s="33"/>
      <c r="C229" s="85"/>
      <c r="D229" s="85"/>
      <c r="E229" s="34"/>
      <c r="F229" s="35"/>
      <c r="G229" s="35"/>
      <c r="H229" s="33"/>
      <c r="I229" s="35"/>
      <c r="J229" s="35"/>
      <c r="K229" s="49">
        <f t="shared" si="25"/>
        <v>0</v>
      </c>
      <c r="L229" s="67" t="str">
        <f t="shared" si="29"/>
        <v/>
      </c>
      <c r="M229" s="33"/>
      <c r="N229" s="35"/>
      <c r="O229" s="36">
        <v>100</v>
      </c>
      <c r="P229" s="36"/>
      <c r="Q229" s="36"/>
      <c r="R229" s="36"/>
      <c r="S229" s="33"/>
      <c r="T229" s="35"/>
      <c r="U229" s="36"/>
      <c r="V229" s="36"/>
      <c r="W229" s="36"/>
      <c r="X229" s="36"/>
      <c r="Y229" s="33"/>
      <c r="Z229" s="35"/>
      <c r="AA229" s="36"/>
      <c r="AB229" s="36"/>
      <c r="AC229" s="36"/>
      <c r="AD229" s="36"/>
      <c r="AE229" s="68">
        <f t="shared" si="24"/>
        <v>100</v>
      </c>
      <c r="AF229" s="37"/>
      <c r="AG229" s="37"/>
      <c r="AH229" s="37"/>
      <c r="AI229" s="38"/>
      <c r="AJ229" s="49" t="str">
        <f t="shared" si="23"/>
        <v/>
      </c>
      <c r="AK229" s="49" t="str">
        <f t="shared" si="26"/>
        <v/>
      </c>
      <c r="AL229" s="49" t="e">
        <f t="shared" si="27"/>
        <v>#VALUE!</v>
      </c>
      <c r="AM229" s="49"/>
      <c r="AN229" s="67" t="str">
        <f t="shared" si="28"/>
        <v/>
      </c>
      <c r="AO229" s="39"/>
      <c r="AP229" s="40"/>
      <c r="AQ229" s="41"/>
      <c r="AR229" s="33"/>
      <c r="AS229" s="33"/>
      <c r="AT229" s="35"/>
      <c r="AU229" s="35"/>
      <c r="AV229" s="35"/>
      <c r="AW229" s="35"/>
      <c r="AX229" s="35"/>
      <c r="AY229" s="42"/>
      <c r="AZ229" s="35"/>
    </row>
    <row r="230" spans="1:52" x14ac:dyDescent="0.25">
      <c r="A230" s="66"/>
      <c r="B230" s="33"/>
      <c r="C230" s="85"/>
      <c r="D230" s="85"/>
      <c r="E230" s="34"/>
      <c r="F230" s="35"/>
      <c r="G230" s="35"/>
      <c r="H230" s="33"/>
      <c r="I230" s="35"/>
      <c r="J230" s="35"/>
      <c r="K230" s="49">
        <f t="shared" si="25"/>
        <v>0</v>
      </c>
      <c r="L230" s="67" t="str">
        <f t="shared" si="29"/>
        <v/>
      </c>
      <c r="M230" s="33"/>
      <c r="N230" s="35"/>
      <c r="O230" s="36">
        <v>100</v>
      </c>
      <c r="P230" s="36"/>
      <c r="Q230" s="36"/>
      <c r="R230" s="36"/>
      <c r="S230" s="33"/>
      <c r="T230" s="35"/>
      <c r="U230" s="36"/>
      <c r="V230" s="36"/>
      <c r="W230" s="36"/>
      <c r="X230" s="36"/>
      <c r="Y230" s="33"/>
      <c r="Z230" s="35"/>
      <c r="AA230" s="36"/>
      <c r="AB230" s="36"/>
      <c r="AC230" s="36"/>
      <c r="AD230" s="36"/>
      <c r="AE230" s="68">
        <f t="shared" si="24"/>
        <v>100</v>
      </c>
      <c r="AF230" s="37"/>
      <c r="AG230" s="37"/>
      <c r="AH230" s="37"/>
      <c r="AI230" s="38"/>
      <c r="AJ230" s="49" t="str">
        <f t="shared" si="23"/>
        <v/>
      </c>
      <c r="AK230" s="49" t="str">
        <f t="shared" si="26"/>
        <v/>
      </c>
      <c r="AL230" s="49" t="e">
        <f t="shared" si="27"/>
        <v>#VALUE!</v>
      </c>
      <c r="AM230" s="49"/>
      <c r="AN230" s="67" t="str">
        <f t="shared" si="28"/>
        <v/>
      </c>
      <c r="AO230" s="39"/>
      <c r="AP230" s="40"/>
      <c r="AQ230" s="41"/>
      <c r="AR230" s="33"/>
      <c r="AS230" s="33"/>
      <c r="AT230" s="35"/>
      <c r="AU230" s="35"/>
      <c r="AV230" s="35"/>
      <c r="AW230" s="35"/>
      <c r="AX230" s="35"/>
      <c r="AY230" s="42"/>
      <c r="AZ230" s="35"/>
    </row>
    <row r="231" spans="1:52" x14ac:dyDescent="0.25">
      <c r="A231" s="66"/>
      <c r="B231" s="33"/>
      <c r="C231" s="85"/>
      <c r="D231" s="85"/>
      <c r="E231" s="34"/>
      <c r="F231" s="35"/>
      <c r="G231" s="35"/>
      <c r="H231" s="33"/>
      <c r="I231" s="35"/>
      <c r="J231" s="35"/>
      <c r="K231" s="49">
        <f t="shared" si="25"/>
        <v>0</v>
      </c>
      <c r="L231" s="67" t="str">
        <f t="shared" si="29"/>
        <v/>
      </c>
      <c r="M231" s="33"/>
      <c r="N231" s="35"/>
      <c r="O231" s="36">
        <v>100</v>
      </c>
      <c r="P231" s="36"/>
      <c r="Q231" s="36"/>
      <c r="R231" s="36"/>
      <c r="S231" s="33"/>
      <c r="T231" s="35"/>
      <c r="U231" s="36"/>
      <c r="V231" s="36"/>
      <c r="W231" s="36"/>
      <c r="X231" s="36"/>
      <c r="Y231" s="33"/>
      <c r="Z231" s="35"/>
      <c r="AA231" s="36"/>
      <c r="AB231" s="36"/>
      <c r="AC231" s="36"/>
      <c r="AD231" s="36"/>
      <c r="AE231" s="68">
        <f t="shared" si="24"/>
        <v>100</v>
      </c>
      <c r="AF231" s="37"/>
      <c r="AG231" s="37"/>
      <c r="AH231" s="37"/>
      <c r="AI231" s="38"/>
      <c r="AJ231" s="49" t="str">
        <f t="shared" si="23"/>
        <v/>
      </c>
      <c r="AK231" s="49" t="str">
        <f t="shared" si="26"/>
        <v/>
      </c>
      <c r="AL231" s="49" t="e">
        <f t="shared" si="27"/>
        <v>#VALUE!</v>
      </c>
      <c r="AM231" s="49"/>
      <c r="AN231" s="67" t="str">
        <f t="shared" si="28"/>
        <v/>
      </c>
      <c r="AO231" s="39"/>
      <c r="AP231" s="40"/>
      <c r="AQ231" s="41"/>
      <c r="AR231" s="33"/>
      <c r="AS231" s="33"/>
      <c r="AT231" s="35"/>
      <c r="AU231" s="35"/>
      <c r="AV231" s="35"/>
      <c r="AW231" s="35"/>
      <c r="AX231" s="35"/>
      <c r="AY231" s="42"/>
      <c r="AZ231" s="35"/>
    </row>
    <row r="232" spans="1:52" x14ac:dyDescent="0.25">
      <c r="A232" s="66"/>
      <c r="B232" s="33"/>
      <c r="C232" s="85"/>
      <c r="D232" s="85"/>
      <c r="E232" s="34"/>
      <c r="F232" s="35"/>
      <c r="G232" s="35"/>
      <c r="H232" s="33"/>
      <c r="I232" s="35"/>
      <c r="J232" s="35"/>
      <c r="K232" s="49">
        <f t="shared" si="25"/>
        <v>0</v>
      </c>
      <c r="L232" s="67" t="str">
        <f t="shared" si="29"/>
        <v/>
      </c>
      <c r="M232" s="33"/>
      <c r="N232" s="35"/>
      <c r="O232" s="36">
        <v>100</v>
      </c>
      <c r="P232" s="36"/>
      <c r="Q232" s="36"/>
      <c r="R232" s="36"/>
      <c r="S232" s="33"/>
      <c r="T232" s="35"/>
      <c r="U232" s="36"/>
      <c r="V232" s="36"/>
      <c r="W232" s="36"/>
      <c r="X232" s="36"/>
      <c r="Y232" s="33"/>
      <c r="Z232" s="35"/>
      <c r="AA232" s="36"/>
      <c r="AB232" s="36"/>
      <c r="AC232" s="36"/>
      <c r="AD232" s="36"/>
      <c r="AE232" s="68">
        <f t="shared" si="24"/>
        <v>100</v>
      </c>
      <c r="AF232" s="37"/>
      <c r="AG232" s="37"/>
      <c r="AH232" s="37"/>
      <c r="AI232" s="38"/>
      <c r="AJ232" s="49" t="str">
        <f t="shared" si="23"/>
        <v/>
      </c>
      <c r="AK232" s="49" t="str">
        <f t="shared" si="26"/>
        <v/>
      </c>
      <c r="AL232" s="49" t="e">
        <f t="shared" si="27"/>
        <v>#VALUE!</v>
      </c>
      <c r="AM232" s="49"/>
      <c r="AN232" s="67" t="str">
        <f t="shared" si="28"/>
        <v/>
      </c>
      <c r="AO232" s="39"/>
      <c r="AP232" s="40"/>
      <c r="AQ232" s="41"/>
      <c r="AR232" s="33"/>
      <c r="AS232" s="33"/>
      <c r="AT232" s="35"/>
      <c r="AU232" s="35"/>
      <c r="AV232" s="35"/>
      <c r="AW232" s="35"/>
      <c r="AX232" s="35"/>
      <c r="AY232" s="42"/>
      <c r="AZ232" s="35"/>
    </row>
    <row r="233" spans="1:52" x14ac:dyDescent="0.25">
      <c r="A233" s="66"/>
      <c r="B233" s="33"/>
      <c r="C233" s="85"/>
      <c r="D233" s="85"/>
      <c r="E233" s="34"/>
      <c r="F233" s="35"/>
      <c r="G233" s="35"/>
      <c r="H233" s="33"/>
      <c r="I233" s="35"/>
      <c r="J233" s="35"/>
      <c r="K233" s="49">
        <f t="shared" si="25"/>
        <v>0</v>
      </c>
      <c r="L233" s="67" t="str">
        <f t="shared" si="29"/>
        <v/>
      </c>
      <c r="M233" s="33"/>
      <c r="N233" s="35"/>
      <c r="O233" s="36">
        <v>100</v>
      </c>
      <c r="P233" s="36"/>
      <c r="Q233" s="36"/>
      <c r="R233" s="36"/>
      <c r="S233" s="33"/>
      <c r="T233" s="35"/>
      <c r="U233" s="36"/>
      <c r="V233" s="36"/>
      <c r="W233" s="36"/>
      <c r="X233" s="36"/>
      <c r="Y233" s="33"/>
      <c r="Z233" s="35"/>
      <c r="AA233" s="36"/>
      <c r="AB233" s="36"/>
      <c r="AC233" s="36"/>
      <c r="AD233" s="36"/>
      <c r="AE233" s="68">
        <f t="shared" si="24"/>
        <v>100</v>
      </c>
      <c r="AF233" s="37"/>
      <c r="AG233" s="37"/>
      <c r="AH233" s="37"/>
      <c r="AI233" s="38"/>
      <c r="AJ233" s="49" t="str">
        <f t="shared" si="23"/>
        <v/>
      </c>
      <c r="AK233" s="49" t="str">
        <f t="shared" si="26"/>
        <v/>
      </c>
      <c r="AL233" s="49" t="e">
        <f t="shared" si="27"/>
        <v>#VALUE!</v>
      </c>
      <c r="AM233" s="49"/>
      <c r="AN233" s="67" t="str">
        <f t="shared" si="28"/>
        <v/>
      </c>
      <c r="AO233" s="39"/>
      <c r="AP233" s="40"/>
      <c r="AQ233" s="41"/>
      <c r="AR233" s="33"/>
      <c r="AS233" s="33"/>
      <c r="AT233" s="35"/>
      <c r="AU233" s="35"/>
      <c r="AV233" s="35"/>
      <c r="AW233" s="35"/>
      <c r="AX233" s="35"/>
      <c r="AY233" s="42"/>
      <c r="AZ233" s="35"/>
    </row>
    <row r="234" spans="1:52" x14ac:dyDescent="0.25">
      <c r="A234" s="66"/>
      <c r="B234" s="33"/>
      <c r="C234" s="85"/>
      <c r="D234" s="85"/>
      <c r="E234" s="34"/>
      <c r="F234" s="35"/>
      <c r="G234" s="35"/>
      <c r="H234" s="33"/>
      <c r="I234" s="35"/>
      <c r="J234" s="35"/>
      <c r="K234" s="49">
        <f t="shared" si="25"/>
        <v>0</v>
      </c>
      <c r="L234" s="67" t="str">
        <f t="shared" si="29"/>
        <v/>
      </c>
      <c r="M234" s="33"/>
      <c r="N234" s="35"/>
      <c r="O234" s="36">
        <v>100</v>
      </c>
      <c r="P234" s="36"/>
      <c r="Q234" s="36"/>
      <c r="R234" s="36"/>
      <c r="S234" s="33"/>
      <c r="T234" s="35"/>
      <c r="U234" s="36"/>
      <c r="V234" s="36"/>
      <c r="W234" s="36"/>
      <c r="X234" s="36"/>
      <c r="Y234" s="33"/>
      <c r="Z234" s="35"/>
      <c r="AA234" s="36"/>
      <c r="AB234" s="36"/>
      <c r="AC234" s="36"/>
      <c r="AD234" s="36"/>
      <c r="AE234" s="68">
        <f t="shared" si="24"/>
        <v>100</v>
      </c>
      <c r="AF234" s="37"/>
      <c r="AG234" s="37"/>
      <c r="AH234" s="37"/>
      <c r="AI234" s="38"/>
      <c r="AJ234" s="49" t="str">
        <f t="shared" si="23"/>
        <v/>
      </c>
      <c r="AK234" s="49" t="str">
        <f t="shared" si="26"/>
        <v/>
      </c>
      <c r="AL234" s="49" t="e">
        <f t="shared" si="27"/>
        <v>#VALUE!</v>
      </c>
      <c r="AM234" s="49"/>
      <c r="AN234" s="67" t="str">
        <f t="shared" si="28"/>
        <v/>
      </c>
      <c r="AO234" s="39"/>
      <c r="AP234" s="40"/>
      <c r="AQ234" s="41"/>
      <c r="AR234" s="33"/>
      <c r="AS234" s="33"/>
      <c r="AT234" s="35"/>
      <c r="AU234" s="35"/>
      <c r="AV234" s="35"/>
      <c r="AW234" s="35"/>
      <c r="AX234" s="35"/>
      <c r="AY234" s="42"/>
      <c r="AZ234" s="35"/>
    </row>
    <row r="235" spans="1:52" x14ac:dyDescent="0.25">
      <c r="A235" s="66"/>
      <c r="B235" s="33"/>
      <c r="C235" s="85"/>
      <c r="D235" s="85"/>
      <c r="E235" s="34"/>
      <c r="F235" s="35"/>
      <c r="G235" s="35"/>
      <c r="H235" s="33"/>
      <c r="I235" s="35"/>
      <c r="J235" s="35"/>
      <c r="K235" s="49">
        <f t="shared" si="25"/>
        <v>0</v>
      </c>
      <c r="L235" s="67" t="str">
        <f t="shared" si="29"/>
        <v/>
      </c>
      <c r="M235" s="33"/>
      <c r="N235" s="35"/>
      <c r="O235" s="36">
        <v>100</v>
      </c>
      <c r="P235" s="36"/>
      <c r="Q235" s="36"/>
      <c r="R235" s="36"/>
      <c r="S235" s="33"/>
      <c r="T235" s="35"/>
      <c r="U235" s="36"/>
      <c r="V235" s="36"/>
      <c r="W235" s="36"/>
      <c r="X235" s="36"/>
      <c r="Y235" s="33"/>
      <c r="Z235" s="35"/>
      <c r="AA235" s="36"/>
      <c r="AB235" s="36"/>
      <c r="AC235" s="36"/>
      <c r="AD235" s="36"/>
      <c r="AE235" s="68">
        <f t="shared" si="24"/>
        <v>100</v>
      </c>
      <c r="AF235" s="37"/>
      <c r="AG235" s="37"/>
      <c r="AH235" s="37"/>
      <c r="AI235" s="38"/>
      <c r="AJ235" s="49" t="str">
        <f t="shared" si="23"/>
        <v/>
      </c>
      <c r="AK235" s="49" t="str">
        <f t="shared" si="26"/>
        <v/>
      </c>
      <c r="AL235" s="49" t="e">
        <f t="shared" si="27"/>
        <v>#VALUE!</v>
      </c>
      <c r="AM235" s="49"/>
      <c r="AN235" s="67" t="str">
        <f t="shared" si="28"/>
        <v/>
      </c>
      <c r="AO235" s="39"/>
      <c r="AP235" s="40"/>
      <c r="AQ235" s="41"/>
      <c r="AR235" s="33"/>
      <c r="AS235" s="33"/>
      <c r="AT235" s="35"/>
      <c r="AU235" s="35"/>
      <c r="AV235" s="35"/>
      <c r="AW235" s="35"/>
      <c r="AX235" s="35"/>
      <c r="AY235" s="42"/>
      <c r="AZ235" s="35"/>
    </row>
    <row r="236" spans="1:52" x14ac:dyDescent="0.25">
      <c r="A236" s="66"/>
      <c r="B236" s="33"/>
      <c r="C236" s="85"/>
      <c r="D236" s="85"/>
      <c r="E236" s="34"/>
      <c r="F236" s="35"/>
      <c r="G236" s="35"/>
      <c r="H236" s="33"/>
      <c r="I236" s="35"/>
      <c r="J236" s="35"/>
      <c r="K236" s="49">
        <f t="shared" si="25"/>
        <v>0</v>
      </c>
      <c r="L236" s="67" t="str">
        <f t="shared" si="29"/>
        <v/>
      </c>
      <c r="M236" s="33"/>
      <c r="N236" s="35"/>
      <c r="O236" s="36">
        <v>100</v>
      </c>
      <c r="P236" s="36"/>
      <c r="Q236" s="36"/>
      <c r="R236" s="36"/>
      <c r="S236" s="33"/>
      <c r="T236" s="35"/>
      <c r="U236" s="36"/>
      <c r="V236" s="36"/>
      <c r="W236" s="36"/>
      <c r="X236" s="36"/>
      <c r="Y236" s="33"/>
      <c r="Z236" s="35"/>
      <c r="AA236" s="36"/>
      <c r="AB236" s="36"/>
      <c r="AC236" s="36"/>
      <c r="AD236" s="36"/>
      <c r="AE236" s="68">
        <f t="shared" si="24"/>
        <v>100</v>
      </c>
      <c r="AF236" s="37"/>
      <c r="AG236" s="37"/>
      <c r="AH236" s="37"/>
      <c r="AI236" s="38"/>
      <c r="AJ236" s="49" t="str">
        <f t="shared" si="23"/>
        <v/>
      </c>
      <c r="AK236" s="49" t="str">
        <f t="shared" si="26"/>
        <v/>
      </c>
      <c r="AL236" s="49" t="e">
        <f t="shared" si="27"/>
        <v>#VALUE!</v>
      </c>
      <c r="AM236" s="49"/>
      <c r="AN236" s="67" t="str">
        <f t="shared" si="28"/>
        <v/>
      </c>
      <c r="AO236" s="39"/>
      <c r="AP236" s="40"/>
      <c r="AQ236" s="41"/>
      <c r="AR236" s="33"/>
      <c r="AS236" s="33"/>
      <c r="AT236" s="35"/>
      <c r="AU236" s="35"/>
      <c r="AV236" s="35"/>
      <c r="AW236" s="35"/>
      <c r="AX236" s="35"/>
      <c r="AY236" s="42"/>
      <c r="AZ236" s="35"/>
    </row>
    <row r="237" spans="1:52" x14ac:dyDescent="0.25">
      <c r="A237" s="66"/>
      <c r="B237" s="33"/>
      <c r="C237" s="85"/>
      <c r="D237" s="85"/>
      <c r="E237" s="34"/>
      <c r="F237" s="35"/>
      <c r="G237" s="35"/>
      <c r="H237" s="33"/>
      <c r="I237" s="35"/>
      <c r="J237" s="35"/>
      <c r="K237" s="49">
        <f t="shared" si="25"/>
        <v>0</v>
      </c>
      <c r="L237" s="67" t="str">
        <f t="shared" si="29"/>
        <v/>
      </c>
      <c r="M237" s="33"/>
      <c r="N237" s="35"/>
      <c r="O237" s="36">
        <v>100</v>
      </c>
      <c r="P237" s="36"/>
      <c r="Q237" s="36"/>
      <c r="R237" s="36"/>
      <c r="S237" s="33"/>
      <c r="T237" s="35"/>
      <c r="U237" s="36"/>
      <c r="V237" s="36"/>
      <c r="W237" s="36"/>
      <c r="X237" s="36"/>
      <c r="Y237" s="33"/>
      <c r="Z237" s="35"/>
      <c r="AA237" s="36"/>
      <c r="AB237" s="36"/>
      <c r="AC237" s="36"/>
      <c r="AD237" s="36"/>
      <c r="AE237" s="68">
        <f t="shared" si="24"/>
        <v>100</v>
      </c>
      <c r="AF237" s="37"/>
      <c r="AG237" s="37"/>
      <c r="AH237" s="37"/>
      <c r="AI237" s="38"/>
      <c r="AJ237" s="49" t="str">
        <f t="shared" si="23"/>
        <v/>
      </c>
      <c r="AK237" s="49" t="str">
        <f t="shared" si="26"/>
        <v/>
      </c>
      <c r="AL237" s="49" t="e">
        <f t="shared" si="27"/>
        <v>#VALUE!</v>
      </c>
      <c r="AM237" s="49"/>
      <c r="AN237" s="67" t="str">
        <f t="shared" si="28"/>
        <v/>
      </c>
      <c r="AO237" s="39"/>
      <c r="AP237" s="40"/>
      <c r="AQ237" s="41"/>
      <c r="AR237" s="33"/>
      <c r="AS237" s="33"/>
      <c r="AT237" s="35"/>
      <c r="AU237" s="35"/>
      <c r="AV237" s="35"/>
      <c r="AW237" s="35"/>
      <c r="AX237" s="35"/>
      <c r="AY237" s="42"/>
      <c r="AZ237" s="35"/>
    </row>
    <row r="238" spans="1:52" x14ac:dyDescent="0.25">
      <c r="A238" s="66"/>
      <c r="B238" s="33"/>
      <c r="C238" s="85"/>
      <c r="D238" s="85"/>
      <c r="E238" s="34"/>
      <c r="F238" s="35"/>
      <c r="G238" s="35"/>
      <c r="H238" s="33"/>
      <c r="I238" s="35"/>
      <c r="J238" s="35"/>
      <c r="K238" s="49">
        <f t="shared" si="25"/>
        <v>0</v>
      </c>
      <c r="L238" s="67" t="str">
        <f t="shared" si="29"/>
        <v/>
      </c>
      <c r="M238" s="33"/>
      <c r="N238" s="35"/>
      <c r="O238" s="36">
        <v>100</v>
      </c>
      <c r="P238" s="36"/>
      <c r="Q238" s="36"/>
      <c r="R238" s="36"/>
      <c r="S238" s="33"/>
      <c r="T238" s="35"/>
      <c r="U238" s="36"/>
      <c r="V238" s="36"/>
      <c r="W238" s="36"/>
      <c r="X238" s="36"/>
      <c r="Y238" s="33"/>
      <c r="Z238" s="35"/>
      <c r="AA238" s="36"/>
      <c r="AB238" s="36"/>
      <c r="AC238" s="36"/>
      <c r="AD238" s="36"/>
      <c r="AE238" s="68">
        <f t="shared" si="24"/>
        <v>100</v>
      </c>
      <c r="AF238" s="37"/>
      <c r="AG238" s="37"/>
      <c r="AH238" s="37"/>
      <c r="AI238" s="38"/>
      <c r="AJ238" s="49" t="str">
        <f t="shared" si="23"/>
        <v/>
      </c>
      <c r="AK238" s="49" t="str">
        <f t="shared" si="26"/>
        <v/>
      </c>
      <c r="AL238" s="49" t="e">
        <f t="shared" si="27"/>
        <v>#VALUE!</v>
      </c>
      <c r="AM238" s="49"/>
      <c r="AN238" s="67" t="str">
        <f t="shared" si="28"/>
        <v/>
      </c>
      <c r="AO238" s="39"/>
      <c r="AP238" s="40"/>
      <c r="AQ238" s="41"/>
      <c r="AR238" s="33"/>
      <c r="AS238" s="33"/>
      <c r="AT238" s="35"/>
      <c r="AU238" s="35"/>
      <c r="AV238" s="35"/>
      <c r="AW238" s="35"/>
      <c r="AX238" s="35"/>
      <c r="AY238" s="42"/>
      <c r="AZ238" s="35"/>
    </row>
    <row r="239" spans="1:52" x14ac:dyDescent="0.25">
      <c r="A239" s="66"/>
      <c r="B239" s="33"/>
      <c r="C239" s="85"/>
      <c r="D239" s="85"/>
      <c r="E239" s="34"/>
      <c r="F239" s="35"/>
      <c r="G239" s="35"/>
      <c r="H239" s="33"/>
      <c r="I239" s="35"/>
      <c r="J239" s="35"/>
      <c r="K239" s="49">
        <f t="shared" si="25"/>
        <v>0</v>
      </c>
      <c r="L239" s="67" t="str">
        <f t="shared" si="29"/>
        <v/>
      </c>
      <c r="M239" s="33"/>
      <c r="N239" s="35"/>
      <c r="O239" s="36">
        <v>100</v>
      </c>
      <c r="P239" s="36"/>
      <c r="Q239" s="36"/>
      <c r="R239" s="36"/>
      <c r="S239" s="33"/>
      <c r="T239" s="35"/>
      <c r="U239" s="36"/>
      <c r="V239" s="36"/>
      <c r="W239" s="36"/>
      <c r="X239" s="36"/>
      <c r="Y239" s="33"/>
      <c r="Z239" s="35"/>
      <c r="AA239" s="36"/>
      <c r="AB239" s="36"/>
      <c r="AC239" s="36"/>
      <c r="AD239" s="36"/>
      <c r="AE239" s="68">
        <f t="shared" si="24"/>
        <v>100</v>
      </c>
      <c r="AF239" s="37"/>
      <c r="AG239" s="37"/>
      <c r="AH239" s="37"/>
      <c r="AI239" s="38"/>
      <c r="AJ239" s="49" t="str">
        <f t="shared" si="23"/>
        <v/>
      </c>
      <c r="AK239" s="49" t="str">
        <f t="shared" si="26"/>
        <v/>
      </c>
      <c r="AL239" s="49" t="e">
        <f t="shared" si="27"/>
        <v>#VALUE!</v>
      </c>
      <c r="AM239" s="49"/>
      <c r="AN239" s="67" t="str">
        <f t="shared" si="28"/>
        <v/>
      </c>
      <c r="AO239" s="39"/>
      <c r="AP239" s="40"/>
      <c r="AQ239" s="41"/>
      <c r="AR239" s="33"/>
      <c r="AS239" s="33"/>
      <c r="AT239" s="35"/>
      <c r="AU239" s="35"/>
      <c r="AV239" s="35"/>
      <c r="AW239" s="35"/>
      <c r="AX239" s="35"/>
      <c r="AY239" s="42"/>
      <c r="AZ239" s="35"/>
    </row>
    <row r="240" spans="1:52" x14ac:dyDescent="0.25">
      <c r="A240" s="66"/>
      <c r="B240" s="33"/>
      <c r="C240" s="85"/>
      <c r="D240" s="85"/>
      <c r="E240" s="34"/>
      <c r="F240" s="35"/>
      <c r="G240" s="35"/>
      <c r="H240" s="33"/>
      <c r="I240" s="35"/>
      <c r="J240" s="35"/>
      <c r="K240" s="49">
        <f t="shared" si="25"/>
        <v>0</v>
      </c>
      <c r="L240" s="67" t="str">
        <f t="shared" si="29"/>
        <v/>
      </c>
      <c r="M240" s="33"/>
      <c r="N240" s="35"/>
      <c r="O240" s="36">
        <v>100</v>
      </c>
      <c r="P240" s="36"/>
      <c r="Q240" s="36"/>
      <c r="R240" s="36"/>
      <c r="S240" s="33"/>
      <c r="T240" s="35"/>
      <c r="U240" s="36"/>
      <c r="V240" s="36"/>
      <c r="W240" s="36"/>
      <c r="X240" s="36"/>
      <c r="Y240" s="33"/>
      <c r="Z240" s="35"/>
      <c r="AA240" s="36"/>
      <c r="AB240" s="36"/>
      <c r="AC240" s="36"/>
      <c r="AD240" s="36"/>
      <c r="AE240" s="68">
        <f t="shared" si="24"/>
        <v>100</v>
      </c>
      <c r="AF240" s="37"/>
      <c r="AG240" s="37"/>
      <c r="AH240" s="37"/>
      <c r="AI240" s="38"/>
      <c r="AJ240" s="49" t="str">
        <f t="shared" si="23"/>
        <v/>
      </c>
      <c r="AK240" s="49" t="str">
        <f t="shared" si="26"/>
        <v/>
      </c>
      <c r="AL240" s="49" t="e">
        <f t="shared" si="27"/>
        <v>#VALUE!</v>
      </c>
      <c r="AM240" s="49"/>
      <c r="AN240" s="67" t="str">
        <f t="shared" si="28"/>
        <v/>
      </c>
      <c r="AO240" s="39"/>
      <c r="AP240" s="40"/>
      <c r="AQ240" s="41"/>
      <c r="AR240" s="33"/>
      <c r="AS240" s="33"/>
      <c r="AT240" s="35"/>
      <c r="AU240" s="35"/>
      <c r="AV240" s="35"/>
      <c r="AW240" s="35"/>
      <c r="AX240" s="35"/>
      <c r="AY240" s="42"/>
      <c r="AZ240" s="35"/>
    </row>
    <row r="241" spans="1:52" x14ac:dyDescent="0.25">
      <c r="A241" s="66"/>
      <c r="B241" s="33"/>
      <c r="C241" s="85"/>
      <c r="D241" s="85"/>
      <c r="E241" s="34"/>
      <c r="F241" s="35"/>
      <c r="G241" s="35"/>
      <c r="H241" s="33"/>
      <c r="I241" s="35"/>
      <c r="J241" s="35"/>
      <c r="K241" s="49">
        <f t="shared" si="25"/>
        <v>0</v>
      </c>
      <c r="L241" s="67" t="str">
        <f t="shared" si="29"/>
        <v/>
      </c>
      <c r="M241" s="33"/>
      <c r="N241" s="35"/>
      <c r="O241" s="36">
        <v>100</v>
      </c>
      <c r="P241" s="36"/>
      <c r="Q241" s="36"/>
      <c r="R241" s="36"/>
      <c r="S241" s="33"/>
      <c r="T241" s="35"/>
      <c r="U241" s="36"/>
      <c r="V241" s="36"/>
      <c r="W241" s="36"/>
      <c r="X241" s="36"/>
      <c r="Y241" s="33"/>
      <c r="Z241" s="35"/>
      <c r="AA241" s="36"/>
      <c r="AB241" s="36"/>
      <c r="AC241" s="36"/>
      <c r="AD241" s="36"/>
      <c r="AE241" s="68">
        <f t="shared" si="24"/>
        <v>100</v>
      </c>
      <c r="AF241" s="37"/>
      <c r="AG241" s="37"/>
      <c r="AH241" s="37"/>
      <c r="AI241" s="38"/>
      <c r="AJ241" s="49" t="str">
        <f t="shared" si="23"/>
        <v/>
      </c>
      <c r="AK241" s="49" t="str">
        <f t="shared" si="26"/>
        <v/>
      </c>
      <c r="AL241" s="49" t="e">
        <f t="shared" si="27"/>
        <v>#VALUE!</v>
      </c>
      <c r="AM241" s="49"/>
      <c r="AN241" s="67" t="str">
        <f t="shared" si="28"/>
        <v/>
      </c>
      <c r="AO241" s="39"/>
      <c r="AP241" s="40"/>
      <c r="AQ241" s="41"/>
      <c r="AR241" s="33"/>
      <c r="AS241" s="33"/>
      <c r="AT241" s="35"/>
      <c r="AU241" s="35"/>
      <c r="AV241" s="35"/>
      <c r="AW241" s="35"/>
      <c r="AX241" s="35"/>
      <c r="AY241" s="42"/>
      <c r="AZ241" s="35"/>
    </row>
    <row r="242" spans="1:52" x14ac:dyDescent="0.25">
      <c r="A242" s="66"/>
      <c r="B242" s="33"/>
      <c r="C242" s="85"/>
      <c r="D242" s="85"/>
      <c r="E242" s="34"/>
      <c r="F242" s="35"/>
      <c r="G242" s="35"/>
      <c r="H242" s="33"/>
      <c r="I242" s="35"/>
      <c r="J242" s="35"/>
      <c r="K242" s="49">
        <f t="shared" si="25"/>
        <v>0</v>
      </c>
      <c r="L242" s="67" t="str">
        <f t="shared" si="29"/>
        <v/>
      </c>
      <c r="M242" s="33"/>
      <c r="N242" s="35"/>
      <c r="O242" s="36">
        <v>100</v>
      </c>
      <c r="P242" s="36"/>
      <c r="Q242" s="36"/>
      <c r="R242" s="36"/>
      <c r="S242" s="33"/>
      <c r="T242" s="35"/>
      <c r="U242" s="36"/>
      <c r="V242" s="36"/>
      <c r="W242" s="36"/>
      <c r="X242" s="36"/>
      <c r="Y242" s="33"/>
      <c r="Z242" s="35"/>
      <c r="AA242" s="36"/>
      <c r="AB242" s="36"/>
      <c r="AC242" s="36"/>
      <c r="AD242" s="36"/>
      <c r="AE242" s="68">
        <f t="shared" si="24"/>
        <v>100</v>
      </c>
      <c r="AF242" s="37"/>
      <c r="AG242" s="37"/>
      <c r="AH242" s="37"/>
      <c r="AI242" s="38"/>
      <c r="AJ242" s="49" t="str">
        <f t="shared" si="23"/>
        <v/>
      </c>
      <c r="AK242" s="49" t="str">
        <f t="shared" si="26"/>
        <v/>
      </c>
      <c r="AL242" s="49" t="e">
        <f t="shared" si="27"/>
        <v>#VALUE!</v>
      </c>
      <c r="AM242" s="49"/>
      <c r="AN242" s="67" t="str">
        <f t="shared" si="28"/>
        <v/>
      </c>
      <c r="AO242" s="39"/>
      <c r="AP242" s="40"/>
      <c r="AQ242" s="41"/>
      <c r="AR242" s="33"/>
      <c r="AS242" s="33"/>
      <c r="AT242" s="35"/>
      <c r="AU242" s="35"/>
      <c r="AV242" s="35"/>
      <c r="AW242" s="35"/>
      <c r="AX242" s="35"/>
      <c r="AY242" s="42"/>
      <c r="AZ242" s="35"/>
    </row>
    <row r="243" spans="1:52" x14ac:dyDescent="0.25">
      <c r="A243" s="66"/>
      <c r="B243" s="33"/>
      <c r="C243" s="85"/>
      <c r="D243" s="85"/>
      <c r="E243" s="34"/>
      <c r="F243" s="35"/>
      <c r="G243" s="35"/>
      <c r="H243" s="33"/>
      <c r="I243" s="35"/>
      <c r="J243" s="35"/>
      <c r="K243" s="49">
        <f t="shared" si="25"/>
        <v>0</v>
      </c>
      <c r="L243" s="67" t="str">
        <f t="shared" si="29"/>
        <v/>
      </c>
      <c r="M243" s="33"/>
      <c r="N243" s="35"/>
      <c r="O243" s="36">
        <v>100</v>
      </c>
      <c r="P243" s="36"/>
      <c r="Q243" s="36"/>
      <c r="R243" s="36"/>
      <c r="S243" s="33"/>
      <c r="T243" s="35"/>
      <c r="U243" s="36"/>
      <c r="V243" s="36"/>
      <c r="W243" s="36"/>
      <c r="X243" s="36"/>
      <c r="Y243" s="33"/>
      <c r="Z243" s="35"/>
      <c r="AA243" s="36"/>
      <c r="AB243" s="36"/>
      <c r="AC243" s="36"/>
      <c r="AD243" s="36"/>
      <c r="AE243" s="68">
        <f t="shared" si="24"/>
        <v>100</v>
      </c>
      <c r="AF243" s="37"/>
      <c r="AG243" s="37"/>
      <c r="AH243" s="37"/>
      <c r="AI243" s="38"/>
      <c r="AJ243" s="49" t="str">
        <f t="shared" si="23"/>
        <v/>
      </c>
      <c r="AK243" s="49" t="str">
        <f t="shared" si="26"/>
        <v/>
      </c>
      <c r="AL243" s="49" t="e">
        <f t="shared" si="27"/>
        <v>#VALUE!</v>
      </c>
      <c r="AM243" s="49"/>
      <c r="AN243" s="67" t="str">
        <f t="shared" si="28"/>
        <v/>
      </c>
      <c r="AO243" s="39"/>
      <c r="AP243" s="40"/>
      <c r="AQ243" s="41"/>
      <c r="AR243" s="33"/>
      <c r="AS243" s="33"/>
      <c r="AT243" s="35"/>
      <c r="AU243" s="35"/>
      <c r="AV243" s="35"/>
      <c r="AW243" s="35"/>
      <c r="AX243" s="35"/>
      <c r="AY243" s="42"/>
      <c r="AZ243" s="35"/>
    </row>
    <row r="244" spans="1:52" x14ac:dyDescent="0.25">
      <c r="A244" s="66"/>
      <c r="B244" s="33"/>
      <c r="C244" s="85"/>
      <c r="D244" s="85"/>
      <c r="E244" s="34"/>
      <c r="F244" s="35"/>
      <c r="G244" s="35"/>
      <c r="H244" s="33"/>
      <c r="I244" s="35"/>
      <c r="J244" s="35"/>
      <c r="K244" s="49">
        <f t="shared" si="25"/>
        <v>0</v>
      </c>
      <c r="L244" s="67" t="str">
        <f t="shared" si="29"/>
        <v/>
      </c>
      <c r="M244" s="33"/>
      <c r="N244" s="35"/>
      <c r="O244" s="36">
        <v>100</v>
      </c>
      <c r="P244" s="36"/>
      <c r="Q244" s="36"/>
      <c r="R244" s="36"/>
      <c r="S244" s="33"/>
      <c r="T244" s="35"/>
      <c r="U244" s="36"/>
      <c r="V244" s="36"/>
      <c r="W244" s="36"/>
      <c r="X244" s="36"/>
      <c r="Y244" s="33"/>
      <c r="Z244" s="35"/>
      <c r="AA244" s="36"/>
      <c r="AB244" s="36"/>
      <c r="AC244" s="36"/>
      <c r="AD244" s="36"/>
      <c r="AE244" s="68">
        <f t="shared" si="24"/>
        <v>100</v>
      </c>
      <c r="AF244" s="37"/>
      <c r="AG244" s="37"/>
      <c r="AH244" s="37"/>
      <c r="AI244" s="38"/>
      <c r="AJ244" s="49" t="str">
        <f t="shared" si="23"/>
        <v/>
      </c>
      <c r="AK244" s="49" t="str">
        <f t="shared" si="26"/>
        <v/>
      </c>
      <c r="AL244" s="49" t="e">
        <f t="shared" si="27"/>
        <v>#VALUE!</v>
      </c>
      <c r="AM244" s="49"/>
      <c r="AN244" s="67" t="str">
        <f t="shared" si="28"/>
        <v/>
      </c>
      <c r="AO244" s="39"/>
      <c r="AP244" s="40"/>
      <c r="AQ244" s="41"/>
      <c r="AR244" s="33"/>
      <c r="AS244" s="33"/>
      <c r="AT244" s="35"/>
      <c r="AU244" s="35"/>
      <c r="AV244" s="35"/>
      <c r="AW244" s="35"/>
      <c r="AX244" s="35"/>
      <c r="AY244" s="42"/>
      <c r="AZ244" s="35"/>
    </row>
    <row r="245" spans="1:52" x14ac:dyDescent="0.25">
      <c r="A245" s="66"/>
      <c r="B245" s="33"/>
      <c r="C245" s="85"/>
      <c r="D245" s="85"/>
      <c r="E245" s="34"/>
      <c r="F245" s="35"/>
      <c r="G245" s="35"/>
      <c r="H245" s="33"/>
      <c r="I245" s="35"/>
      <c r="J245" s="35"/>
      <c r="K245" s="49">
        <f t="shared" si="25"/>
        <v>0</v>
      </c>
      <c r="L245" s="67" t="str">
        <f t="shared" si="29"/>
        <v/>
      </c>
      <c r="M245" s="33"/>
      <c r="N245" s="35"/>
      <c r="O245" s="36">
        <v>100</v>
      </c>
      <c r="P245" s="36"/>
      <c r="Q245" s="36"/>
      <c r="R245" s="36"/>
      <c r="S245" s="33"/>
      <c r="T245" s="35"/>
      <c r="U245" s="36"/>
      <c r="V245" s="36"/>
      <c r="W245" s="36"/>
      <c r="X245" s="36"/>
      <c r="Y245" s="33"/>
      <c r="Z245" s="35"/>
      <c r="AA245" s="36"/>
      <c r="AB245" s="36"/>
      <c r="AC245" s="36"/>
      <c r="AD245" s="36"/>
      <c r="AE245" s="68">
        <f t="shared" si="24"/>
        <v>100</v>
      </c>
      <c r="AF245" s="37"/>
      <c r="AG245" s="37"/>
      <c r="AH245" s="37"/>
      <c r="AI245" s="38"/>
      <c r="AJ245" s="49" t="str">
        <f t="shared" si="23"/>
        <v/>
      </c>
      <c r="AK245" s="49" t="str">
        <f t="shared" si="26"/>
        <v/>
      </c>
      <c r="AL245" s="49" t="e">
        <f t="shared" si="27"/>
        <v>#VALUE!</v>
      </c>
      <c r="AM245" s="49"/>
      <c r="AN245" s="67" t="str">
        <f t="shared" si="28"/>
        <v/>
      </c>
      <c r="AO245" s="39"/>
      <c r="AP245" s="40"/>
      <c r="AQ245" s="41"/>
      <c r="AR245" s="33"/>
      <c r="AS245" s="33"/>
      <c r="AT245" s="35"/>
      <c r="AU245" s="35"/>
      <c r="AV245" s="35"/>
      <c r="AW245" s="35"/>
      <c r="AX245" s="35"/>
      <c r="AY245" s="42"/>
      <c r="AZ245" s="35"/>
    </row>
    <row r="246" spans="1:52" x14ac:dyDescent="0.25">
      <c r="A246" s="66"/>
      <c r="B246" s="33"/>
      <c r="C246" s="85"/>
      <c r="D246" s="85"/>
      <c r="E246" s="34"/>
      <c r="F246" s="35"/>
      <c r="G246" s="35"/>
      <c r="H246" s="33"/>
      <c r="I246" s="35"/>
      <c r="J246" s="35"/>
      <c r="K246" s="49">
        <f t="shared" si="25"/>
        <v>0</v>
      </c>
      <c r="L246" s="67" t="str">
        <f t="shared" si="29"/>
        <v/>
      </c>
      <c r="M246" s="33"/>
      <c r="N246" s="35"/>
      <c r="O246" s="36">
        <v>100</v>
      </c>
      <c r="P246" s="36"/>
      <c r="Q246" s="36"/>
      <c r="R246" s="36"/>
      <c r="S246" s="33"/>
      <c r="T246" s="35"/>
      <c r="U246" s="36"/>
      <c r="V246" s="36"/>
      <c r="W246" s="36"/>
      <c r="X246" s="36"/>
      <c r="Y246" s="33"/>
      <c r="Z246" s="35"/>
      <c r="AA246" s="36"/>
      <c r="AB246" s="36"/>
      <c r="AC246" s="36"/>
      <c r="AD246" s="36"/>
      <c r="AE246" s="68">
        <f t="shared" si="24"/>
        <v>100</v>
      </c>
      <c r="AF246" s="37"/>
      <c r="AG246" s="37"/>
      <c r="AH246" s="37"/>
      <c r="AI246" s="38"/>
      <c r="AJ246" s="49" t="str">
        <f t="shared" si="23"/>
        <v/>
      </c>
      <c r="AK246" s="49" t="str">
        <f t="shared" si="26"/>
        <v/>
      </c>
      <c r="AL246" s="49" t="e">
        <f t="shared" si="27"/>
        <v>#VALUE!</v>
      </c>
      <c r="AM246" s="49"/>
      <c r="AN246" s="67" t="str">
        <f t="shared" si="28"/>
        <v/>
      </c>
      <c r="AO246" s="39"/>
      <c r="AP246" s="40"/>
      <c r="AQ246" s="41"/>
      <c r="AR246" s="33"/>
      <c r="AS246" s="33"/>
      <c r="AT246" s="35"/>
      <c r="AU246" s="35"/>
      <c r="AV246" s="35"/>
      <c r="AW246" s="35"/>
      <c r="AX246" s="35"/>
      <c r="AY246" s="42"/>
      <c r="AZ246" s="35"/>
    </row>
    <row r="247" spans="1:52" x14ac:dyDescent="0.25">
      <c r="A247" s="66"/>
      <c r="B247" s="33"/>
      <c r="C247" s="85"/>
      <c r="D247" s="85"/>
      <c r="E247" s="34"/>
      <c r="F247" s="35"/>
      <c r="G247" s="35"/>
      <c r="H247" s="33"/>
      <c r="I247" s="35"/>
      <c r="J247" s="35"/>
      <c r="K247" s="49">
        <f t="shared" si="25"/>
        <v>0</v>
      </c>
      <c r="L247" s="67" t="str">
        <f t="shared" si="29"/>
        <v/>
      </c>
      <c r="M247" s="33"/>
      <c r="N247" s="35"/>
      <c r="O247" s="36">
        <v>100</v>
      </c>
      <c r="P247" s="36"/>
      <c r="Q247" s="36"/>
      <c r="R247" s="36"/>
      <c r="S247" s="33"/>
      <c r="T247" s="35"/>
      <c r="U247" s="36"/>
      <c r="V247" s="36"/>
      <c r="W247" s="36"/>
      <c r="X247" s="36"/>
      <c r="Y247" s="33"/>
      <c r="Z247" s="35"/>
      <c r="AA247" s="36"/>
      <c r="AB247" s="36"/>
      <c r="AC247" s="36"/>
      <c r="AD247" s="36"/>
      <c r="AE247" s="68">
        <f t="shared" si="24"/>
        <v>100</v>
      </c>
      <c r="AF247" s="37"/>
      <c r="AG247" s="37"/>
      <c r="AH247" s="37"/>
      <c r="AI247" s="38"/>
      <c r="AJ247" s="49" t="str">
        <f t="shared" si="23"/>
        <v/>
      </c>
      <c r="AK247" s="49" t="str">
        <f t="shared" si="26"/>
        <v/>
      </c>
      <c r="AL247" s="49" t="e">
        <f t="shared" si="27"/>
        <v>#VALUE!</v>
      </c>
      <c r="AM247" s="49"/>
      <c r="AN247" s="67" t="str">
        <f t="shared" si="28"/>
        <v/>
      </c>
      <c r="AO247" s="39"/>
      <c r="AP247" s="40"/>
      <c r="AQ247" s="41"/>
      <c r="AR247" s="33"/>
      <c r="AS247" s="33"/>
      <c r="AT247" s="35"/>
      <c r="AU247" s="35"/>
      <c r="AV247" s="35"/>
      <c r="AW247" s="35"/>
      <c r="AX247" s="35"/>
      <c r="AY247" s="42"/>
      <c r="AZ247" s="35"/>
    </row>
    <row r="248" spans="1:52" x14ac:dyDescent="0.25">
      <c r="A248" s="66"/>
      <c r="B248" s="33"/>
      <c r="C248" s="85"/>
      <c r="D248" s="85"/>
      <c r="E248" s="34"/>
      <c r="F248" s="35"/>
      <c r="G248" s="35"/>
      <c r="H248" s="33"/>
      <c r="I248" s="35"/>
      <c r="J248" s="35"/>
      <c r="K248" s="49">
        <f t="shared" si="25"/>
        <v>0</v>
      </c>
      <c r="L248" s="67" t="str">
        <f t="shared" si="29"/>
        <v/>
      </c>
      <c r="M248" s="33"/>
      <c r="N248" s="35"/>
      <c r="O248" s="36">
        <v>100</v>
      </c>
      <c r="P248" s="36"/>
      <c r="Q248" s="36"/>
      <c r="R248" s="36"/>
      <c r="S248" s="33"/>
      <c r="T248" s="35"/>
      <c r="U248" s="36"/>
      <c r="V248" s="36"/>
      <c r="W248" s="36"/>
      <c r="X248" s="36"/>
      <c r="Y248" s="33"/>
      <c r="Z248" s="35"/>
      <c r="AA248" s="36"/>
      <c r="AB248" s="36"/>
      <c r="AC248" s="36"/>
      <c r="AD248" s="36"/>
      <c r="AE248" s="68">
        <f t="shared" si="24"/>
        <v>100</v>
      </c>
      <c r="AF248" s="37"/>
      <c r="AG248" s="37"/>
      <c r="AH248" s="37"/>
      <c r="AI248" s="38"/>
      <c r="AJ248" s="49" t="str">
        <f t="shared" si="23"/>
        <v/>
      </c>
      <c r="AK248" s="49" t="str">
        <f t="shared" si="26"/>
        <v/>
      </c>
      <c r="AL248" s="49" t="e">
        <f t="shared" si="27"/>
        <v>#VALUE!</v>
      </c>
      <c r="AM248" s="49"/>
      <c r="AN248" s="67" t="str">
        <f t="shared" si="28"/>
        <v/>
      </c>
      <c r="AO248" s="39"/>
      <c r="AP248" s="40"/>
      <c r="AQ248" s="41"/>
      <c r="AR248" s="33"/>
      <c r="AS248" s="33"/>
      <c r="AT248" s="35"/>
      <c r="AU248" s="35"/>
      <c r="AV248" s="35"/>
      <c r="AW248" s="35"/>
      <c r="AX248" s="35"/>
      <c r="AY248" s="42"/>
      <c r="AZ248" s="35"/>
    </row>
    <row r="249" spans="1:52" x14ac:dyDescent="0.25">
      <c r="A249" s="66"/>
      <c r="B249" s="33"/>
      <c r="C249" s="85"/>
      <c r="D249" s="85"/>
      <c r="E249" s="34"/>
      <c r="F249" s="35"/>
      <c r="G249" s="35"/>
      <c r="H249" s="33"/>
      <c r="I249" s="35"/>
      <c r="J249" s="35"/>
      <c r="K249" s="49">
        <f t="shared" si="25"/>
        <v>0</v>
      </c>
      <c r="L249" s="67" t="str">
        <f t="shared" si="29"/>
        <v/>
      </c>
      <c r="M249" s="33"/>
      <c r="N249" s="35"/>
      <c r="O249" s="36">
        <v>100</v>
      </c>
      <c r="P249" s="36"/>
      <c r="Q249" s="36"/>
      <c r="R249" s="36"/>
      <c r="S249" s="33"/>
      <c r="T249" s="35"/>
      <c r="U249" s="36"/>
      <c r="V249" s="36"/>
      <c r="W249" s="36"/>
      <c r="X249" s="36"/>
      <c r="Y249" s="33"/>
      <c r="Z249" s="35"/>
      <c r="AA249" s="36"/>
      <c r="AB249" s="36"/>
      <c r="AC249" s="36"/>
      <c r="AD249" s="36"/>
      <c r="AE249" s="68">
        <f t="shared" si="24"/>
        <v>100</v>
      </c>
      <c r="AF249" s="37"/>
      <c r="AG249" s="37"/>
      <c r="AH249" s="37"/>
      <c r="AI249" s="38"/>
      <c r="AJ249" s="49" t="str">
        <f t="shared" si="23"/>
        <v/>
      </c>
      <c r="AK249" s="49" t="str">
        <f t="shared" si="26"/>
        <v/>
      </c>
      <c r="AL249" s="49" t="e">
        <f t="shared" si="27"/>
        <v>#VALUE!</v>
      </c>
      <c r="AM249" s="49"/>
      <c r="AN249" s="67" t="str">
        <f t="shared" si="28"/>
        <v/>
      </c>
      <c r="AO249" s="39"/>
      <c r="AP249" s="40"/>
      <c r="AQ249" s="41"/>
      <c r="AR249" s="33"/>
      <c r="AS249" s="33"/>
      <c r="AT249" s="35"/>
      <c r="AU249" s="35"/>
      <c r="AV249" s="35"/>
      <c r="AW249" s="35"/>
      <c r="AX249" s="35"/>
      <c r="AY249" s="42"/>
      <c r="AZ249" s="35"/>
    </row>
    <row r="250" spans="1:52" x14ac:dyDescent="0.25">
      <c r="A250" s="66"/>
      <c r="B250" s="33"/>
      <c r="C250" s="85"/>
      <c r="D250" s="85"/>
      <c r="E250" s="34"/>
      <c r="F250" s="35"/>
      <c r="G250" s="35"/>
      <c r="H250" s="33"/>
      <c r="I250" s="35"/>
      <c r="J250" s="35"/>
      <c r="K250" s="49">
        <f t="shared" si="25"/>
        <v>0</v>
      </c>
      <c r="L250" s="67" t="str">
        <f t="shared" si="29"/>
        <v/>
      </c>
      <c r="M250" s="33"/>
      <c r="N250" s="35"/>
      <c r="O250" s="36">
        <v>100</v>
      </c>
      <c r="P250" s="36"/>
      <c r="Q250" s="36"/>
      <c r="R250" s="36"/>
      <c r="S250" s="33"/>
      <c r="T250" s="35"/>
      <c r="U250" s="36"/>
      <c r="V250" s="36"/>
      <c r="W250" s="36"/>
      <c r="X250" s="36"/>
      <c r="Y250" s="33"/>
      <c r="Z250" s="35"/>
      <c r="AA250" s="36"/>
      <c r="AB250" s="36"/>
      <c r="AC250" s="36"/>
      <c r="AD250" s="36"/>
      <c r="AE250" s="68">
        <f t="shared" si="24"/>
        <v>100</v>
      </c>
      <c r="AF250" s="37"/>
      <c r="AG250" s="37"/>
      <c r="AH250" s="37"/>
      <c r="AI250" s="38"/>
      <c r="AJ250" s="49" t="str">
        <f t="shared" si="23"/>
        <v/>
      </c>
      <c r="AK250" s="49" t="str">
        <f t="shared" si="26"/>
        <v/>
      </c>
      <c r="AL250" s="49" t="e">
        <f t="shared" si="27"/>
        <v>#VALUE!</v>
      </c>
      <c r="AM250" s="49"/>
      <c r="AN250" s="67" t="str">
        <f t="shared" si="28"/>
        <v/>
      </c>
      <c r="AO250" s="39"/>
      <c r="AP250" s="40"/>
      <c r="AQ250" s="41"/>
      <c r="AR250" s="33"/>
      <c r="AS250" s="33"/>
      <c r="AT250" s="35"/>
      <c r="AU250" s="35"/>
      <c r="AV250" s="35"/>
      <c r="AW250" s="35"/>
      <c r="AX250" s="35"/>
      <c r="AY250" s="42"/>
      <c r="AZ250" s="35"/>
    </row>
    <row r="251" spans="1:52" x14ac:dyDescent="0.25">
      <c r="A251" s="66"/>
      <c r="B251" s="33"/>
      <c r="C251" s="85"/>
      <c r="D251" s="85"/>
      <c r="E251" s="34"/>
      <c r="F251" s="35"/>
      <c r="G251" s="35"/>
      <c r="H251" s="33"/>
      <c r="I251" s="35"/>
      <c r="J251" s="35"/>
      <c r="K251" s="49">
        <f t="shared" si="25"/>
        <v>0</v>
      </c>
      <c r="L251" s="67" t="str">
        <f t="shared" si="29"/>
        <v/>
      </c>
      <c r="M251" s="33"/>
      <c r="N251" s="35"/>
      <c r="O251" s="36">
        <v>100</v>
      </c>
      <c r="P251" s="36"/>
      <c r="Q251" s="36"/>
      <c r="R251" s="36"/>
      <c r="S251" s="33"/>
      <c r="T251" s="35"/>
      <c r="U251" s="36"/>
      <c r="V251" s="36"/>
      <c r="W251" s="36"/>
      <c r="X251" s="36"/>
      <c r="Y251" s="33"/>
      <c r="Z251" s="35"/>
      <c r="AA251" s="36"/>
      <c r="AB251" s="36"/>
      <c r="AC251" s="36"/>
      <c r="AD251" s="36"/>
      <c r="AE251" s="68">
        <f t="shared" si="24"/>
        <v>100</v>
      </c>
      <c r="AF251" s="37"/>
      <c r="AG251" s="37"/>
      <c r="AH251" s="37"/>
      <c r="AI251" s="38"/>
      <c r="AJ251" s="49" t="str">
        <f t="shared" si="23"/>
        <v/>
      </c>
      <c r="AK251" s="49" t="str">
        <f t="shared" si="26"/>
        <v/>
      </c>
      <c r="AL251" s="49" t="e">
        <f t="shared" si="27"/>
        <v>#VALUE!</v>
      </c>
      <c r="AM251" s="49"/>
      <c r="AN251" s="67" t="str">
        <f t="shared" si="28"/>
        <v/>
      </c>
      <c r="AO251" s="39"/>
      <c r="AP251" s="40"/>
      <c r="AQ251" s="41"/>
      <c r="AR251" s="33"/>
      <c r="AS251" s="33"/>
      <c r="AT251" s="35"/>
      <c r="AU251" s="35"/>
      <c r="AV251" s="35"/>
      <c r="AW251" s="35"/>
      <c r="AX251" s="35"/>
      <c r="AY251" s="42"/>
      <c r="AZ251" s="35"/>
    </row>
    <row r="252" spans="1:52" x14ac:dyDescent="0.25">
      <c r="A252" s="66"/>
      <c r="B252" s="33"/>
      <c r="C252" s="85"/>
      <c r="D252" s="85"/>
      <c r="E252" s="34"/>
      <c r="F252" s="35"/>
      <c r="G252" s="35"/>
      <c r="H252" s="33"/>
      <c r="I252" s="35"/>
      <c r="J252" s="35"/>
      <c r="K252" s="49">
        <f t="shared" si="25"/>
        <v>0</v>
      </c>
      <c r="L252" s="67" t="str">
        <f t="shared" si="29"/>
        <v/>
      </c>
      <c r="M252" s="33"/>
      <c r="N252" s="35"/>
      <c r="O252" s="36">
        <v>100</v>
      </c>
      <c r="P252" s="36"/>
      <c r="Q252" s="36"/>
      <c r="R252" s="36"/>
      <c r="S252" s="33"/>
      <c r="T252" s="35"/>
      <c r="U252" s="36"/>
      <c r="V252" s="36"/>
      <c r="W252" s="36"/>
      <c r="X252" s="36"/>
      <c r="Y252" s="33"/>
      <c r="Z252" s="35"/>
      <c r="AA252" s="36"/>
      <c r="AB252" s="36"/>
      <c r="AC252" s="36"/>
      <c r="AD252" s="36"/>
      <c r="AE252" s="68">
        <f t="shared" si="24"/>
        <v>100</v>
      </c>
      <c r="AF252" s="37"/>
      <c r="AG252" s="37"/>
      <c r="AH252" s="37"/>
      <c r="AI252" s="38"/>
      <c r="AJ252" s="49" t="str">
        <f t="shared" si="23"/>
        <v/>
      </c>
      <c r="AK252" s="49" t="str">
        <f t="shared" si="26"/>
        <v/>
      </c>
      <c r="AL252" s="49" t="e">
        <f t="shared" si="27"/>
        <v>#VALUE!</v>
      </c>
      <c r="AM252" s="49"/>
      <c r="AN252" s="67" t="str">
        <f t="shared" si="28"/>
        <v/>
      </c>
      <c r="AO252" s="39"/>
      <c r="AP252" s="40"/>
      <c r="AQ252" s="41"/>
      <c r="AR252" s="33"/>
      <c r="AS252" s="33"/>
      <c r="AT252" s="35"/>
      <c r="AU252" s="35"/>
      <c r="AV252" s="35"/>
      <c r="AW252" s="35"/>
      <c r="AX252" s="35"/>
      <c r="AY252" s="42"/>
      <c r="AZ252" s="35"/>
    </row>
    <row r="253" spans="1:52" x14ac:dyDescent="0.25">
      <c r="A253" s="66"/>
      <c r="B253" s="33"/>
      <c r="C253" s="85"/>
      <c r="D253" s="85"/>
      <c r="E253" s="34"/>
      <c r="F253" s="35"/>
      <c r="G253" s="35"/>
      <c r="H253" s="33"/>
      <c r="I253" s="35"/>
      <c r="J253" s="35"/>
      <c r="K253" s="49">
        <f t="shared" si="25"/>
        <v>0</v>
      </c>
      <c r="L253" s="67" t="str">
        <f t="shared" si="29"/>
        <v/>
      </c>
      <c r="M253" s="33"/>
      <c r="N253" s="35"/>
      <c r="O253" s="36">
        <v>100</v>
      </c>
      <c r="P253" s="36"/>
      <c r="Q253" s="36"/>
      <c r="R253" s="36"/>
      <c r="S253" s="33"/>
      <c r="T253" s="35"/>
      <c r="U253" s="36"/>
      <c r="V253" s="36"/>
      <c r="W253" s="36"/>
      <c r="X253" s="36"/>
      <c r="Y253" s="33"/>
      <c r="Z253" s="35"/>
      <c r="AA253" s="36"/>
      <c r="AB253" s="36"/>
      <c r="AC253" s="36"/>
      <c r="AD253" s="36"/>
      <c r="AE253" s="68">
        <f t="shared" si="24"/>
        <v>100</v>
      </c>
      <c r="AF253" s="37"/>
      <c r="AG253" s="37"/>
      <c r="AH253" s="37"/>
      <c r="AI253" s="38"/>
      <c r="AJ253" s="49" t="str">
        <f t="shared" si="23"/>
        <v/>
      </c>
      <c r="AK253" s="49" t="str">
        <f t="shared" si="26"/>
        <v/>
      </c>
      <c r="AL253" s="49" t="e">
        <f t="shared" si="27"/>
        <v>#VALUE!</v>
      </c>
      <c r="AM253" s="49"/>
      <c r="AN253" s="67" t="str">
        <f t="shared" si="28"/>
        <v/>
      </c>
      <c r="AO253" s="39"/>
      <c r="AP253" s="40"/>
      <c r="AQ253" s="41"/>
      <c r="AR253" s="33"/>
      <c r="AS253" s="33"/>
      <c r="AT253" s="35"/>
      <c r="AU253" s="35"/>
      <c r="AV253" s="35"/>
      <c r="AW253" s="35"/>
      <c r="AX253" s="35"/>
      <c r="AY253" s="42"/>
      <c r="AZ253" s="35"/>
    </row>
    <row r="254" spans="1:52" x14ac:dyDescent="0.25">
      <c r="A254" s="66"/>
      <c r="B254" s="33"/>
      <c r="C254" s="85"/>
      <c r="D254" s="85"/>
      <c r="E254" s="34"/>
      <c r="F254" s="35"/>
      <c r="G254" s="35"/>
      <c r="H254" s="33"/>
      <c r="I254" s="35"/>
      <c r="J254" s="35"/>
      <c r="K254" s="49">
        <f t="shared" si="25"/>
        <v>0</v>
      </c>
      <c r="L254" s="67" t="str">
        <f t="shared" si="29"/>
        <v/>
      </c>
      <c r="M254" s="33"/>
      <c r="N254" s="35"/>
      <c r="O254" s="36">
        <v>100</v>
      </c>
      <c r="P254" s="36"/>
      <c r="Q254" s="36"/>
      <c r="R254" s="36"/>
      <c r="S254" s="33"/>
      <c r="T254" s="35"/>
      <c r="U254" s="36"/>
      <c r="V254" s="36"/>
      <c r="W254" s="36"/>
      <c r="X254" s="36"/>
      <c r="Y254" s="33"/>
      <c r="Z254" s="35"/>
      <c r="AA254" s="36"/>
      <c r="AB254" s="36"/>
      <c r="AC254" s="36"/>
      <c r="AD254" s="36"/>
      <c r="AE254" s="68">
        <f t="shared" si="24"/>
        <v>100</v>
      </c>
      <c r="AF254" s="37"/>
      <c r="AG254" s="37"/>
      <c r="AH254" s="37"/>
      <c r="AI254" s="38"/>
      <c r="AJ254" s="49" t="str">
        <f t="shared" si="23"/>
        <v/>
      </c>
      <c r="AK254" s="49" t="str">
        <f t="shared" si="26"/>
        <v/>
      </c>
      <c r="AL254" s="49" t="e">
        <f t="shared" si="27"/>
        <v>#VALUE!</v>
      </c>
      <c r="AM254" s="49"/>
      <c r="AN254" s="67" t="str">
        <f t="shared" si="28"/>
        <v/>
      </c>
      <c r="AO254" s="39"/>
      <c r="AP254" s="40"/>
      <c r="AQ254" s="41"/>
      <c r="AR254" s="33"/>
      <c r="AS254" s="33"/>
      <c r="AT254" s="35"/>
      <c r="AU254" s="35"/>
      <c r="AV254" s="35"/>
      <c r="AW254" s="35"/>
      <c r="AX254" s="35"/>
      <c r="AY254" s="42"/>
      <c r="AZ254" s="35"/>
    </row>
    <row r="255" spans="1:52" x14ac:dyDescent="0.25">
      <c r="A255" s="66"/>
      <c r="B255" s="33"/>
      <c r="C255" s="85"/>
      <c r="D255" s="85"/>
      <c r="E255" s="34"/>
      <c r="F255" s="35"/>
      <c r="G255" s="35"/>
      <c r="H255" s="33"/>
      <c r="I255" s="35"/>
      <c r="J255" s="35"/>
      <c r="K255" s="49">
        <f t="shared" si="25"/>
        <v>0</v>
      </c>
      <c r="L255" s="67" t="str">
        <f t="shared" si="29"/>
        <v/>
      </c>
      <c r="M255" s="33"/>
      <c r="N255" s="35"/>
      <c r="O255" s="36">
        <v>100</v>
      </c>
      <c r="P255" s="36"/>
      <c r="Q255" s="36"/>
      <c r="R255" s="36"/>
      <c r="S255" s="33"/>
      <c r="T255" s="35"/>
      <c r="U255" s="36"/>
      <c r="V255" s="36"/>
      <c r="W255" s="36"/>
      <c r="X255" s="36"/>
      <c r="Y255" s="33"/>
      <c r="Z255" s="35"/>
      <c r="AA255" s="36"/>
      <c r="AB255" s="36"/>
      <c r="AC255" s="36"/>
      <c r="AD255" s="36"/>
      <c r="AE255" s="68">
        <f t="shared" si="24"/>
        <v>100</v>
      </c>
      <c r="AF255" s="37"/>
      <c r="AG255" s="37"/>
      <c r="AH255" s="37"/>
      <c r="AI255" s="38"/>
      <c r="AJ255" s="49" t="str">
        <f t="shared" si="23"/>
        <v/>
      </c>
      <c r="AK255" s="49" t="str">
        <f t="shared" si="26"/>
        <v/>
      </c>
      <c r="AL255" s="49" t="e">
        <f t="shared" si="27"/>
        <v>#VALUE!</v>
      </c>
      <c r="AM255" s="49"/>
      <c r="AN255" s="67" t="str">
        <f t="shared" si="28"/>
        <v/>
      </c>
      <c r="AO255" s="39"/>
      <c r="AP255" s="40"/>
      <c r="AQ255" s="41"/>
      <c r="AR255" s="33"/>
      <c r="AS255" s="33"/>
      <c r="AT255" s="35"/>
      <c r="AU255" s="35"/>
      <c r="AV255" s="35"/>
      <c r="AW255" s="35"/>
      <c r="AX255" s="35"/>
      <c r="AY255" s="42"/>
      <c r="AZ255" s="35"/>
    </row>
    <row r="256" spans="1:52" x14ac:dyDescent="0.25">
      <c r="A256" s="66"/>
      <c r="B256" s="33"/>
      <c r="C256" s="85"/>
      <c r="D256" s="85"/>
      <c r="E256" s="34"/>
      <c r="F256" s="35"/>
      <c r="G256" s="35"/>
      <c r="H256" s="33"/>
      <c r="I256" s="35"/>
      <c r="J256" s="35"/>
      <c r="K256" s="49">
        <f t="shared" si="25"/>
        <v>0</v>
      </c>
      <c r="L256" s="67" t="str">
        <f t="shared" si="29"/>
        <v/>
      </c>
      <c r="M256" s="33"/>
      <c r="N256" s="35"/>
      <c r="O256" s="36">
        <v>100</v>
      </c>
      <c r="P256" s="36"/>
      <c r="Q256" s="36"/>
      <c r="R256" s="36"/>
      <c r="S256" s="33"/>
      <c r="T256" s="35"/>
      <c r="U256" s="36"/>
      <c r="V256" s="36"/>
      <c r="W256" s="36"/>
      <c r="X256" s="36"/>
      <c r="Y256" s="33"/>
      <c r="Z256" s="35"/>
      <c r="AA256" s="36"/>
      <c r="AB256" s="36"/>
      <c r="AC256" s="36"/>
      <c r="AD256" s="36"/>
      <c r="AE256" s="68">
        <f t="shared" si="24"/>
        <v>100</v>
      </c>
      <c r="AF256" s="37"/>
      <c r="AG256" s="37"/>
      <c r="AH256" s="37"/>
      <c r="AI256" s="38"/>
      <c r="AJ256" s="49" t="str">
        <f t="shared" si="23"/>
        <v/>
      </c>
      <c r="AK256" s="49" t="str">
        <f t="shared" si="26"/>
        <v/>
      </c>
      <c r="AL256" s="49" t="e">
        <f t="shared" si="27"/>
        <v>#VALUE!</v>
      </c>
      <c r="AM256" s="49"/>
      <c r="AN256" s="67" t="str">
        <f t="shared" si="28"/>
        <v/>
      </c>
      <c r="AO256" s="39"/>
      <c r="AP256" s="40"/>
      <c r="AQ256" s="41"/>
      <c r="AR256" s="33"/>
      <c r="AS256" s="33"/>
      <c r="AT256" s="35"/>
      <c r="AU256" s="35"/>
      <c r="AV256" s="35"/>
      <c r="AW256" s="35"/>
      <c r="AX256" s="35"/>
      <c r="AY256" s="42"/>
      <c r="AZ256" s="35"/>
    </row>
    <row r="257" spans="1:52" x14ac:dyDescent="0.25">
      <c r="A257" s="66"/>
      <c r="B257" s="33"/>
      <c r="C257" s="85"/>
      <c r="D257" s="85"/>
      <c r="E257" s="34"/>
      <c r="F257" s="35"/>
      <c r="G257" s="35"/>
      <c r="H257" s="33"/>
      <c r="I257" s="35"/>
      <c r="J257" s="35"/>
      <c r="K257" s="49">
        <f t="shared" si="25"/>
        <v>0</v>
      </c>
      <c r="L257" s="67" t="str">
        <f t="shared" si="29"/>
        <v/>
      </c>
      <c r="M257" s="33"/>
      <c r="N257" s="35"/>
      <c r="O257" s="36">
        <v>100</v>
      </c>
      <c r="P257" s="36"/>
      <c r="Q257" s="36"/>
      <c r="R257" s="36"/>
      <c r="S257" s="33"/>
      <c r="T257" s="35"/>
      <c r="U257" s="36"/>
      <c r="V257" s="36"/>
      <c r="W257" s="36"/>
      <c r="X257" s="36"/>
      <c r="Y257" s="33"/>
      <c r="Z257" s="35"/>
      <c r="AA257" s="36"/>
      <c r="AB257" s="36"/>
      <c r="AC257" s="36"/>
      <c r="AD257" s="36"/>
      <c r="AE257" s="68">
        <f t="shared" si="24"/>
        <v>100</v>
      </c>
      <c r="AF257" s="37"/>
      <c r="AG257" s="37"/>
      <c r="AH257" s="37"/>
      <c r="AI257" s="38"/>
      <c r="AJ257" s="49" t="str">
        <f t="shared" si="23"/>
        <v/>
      </c>
      <c r="AK257" s="49" t="str">
        <f t="shared" si="26"/>
        <v/>
      </c>
      <c r="AL257" s="49" t="e">
        <f t="shared" si="27"/>
        <v>#VALUE!</v>
      </c>
      <c r="AM257" s="49"/>
      <c r="AN257" s="67" t="str">
        <f t="shared" si="28"/>
        <v/>
      </c>
      <c r="AO257" s="39"/>
      <c r="AP257" s="40"/>
      <c r="AQ257" s="41"/>
      <c r="AR257" s="33"/>
      <c r="AS257" s="33"/>
      <c r="AT257" s="35"/>
      <c r="AU257" s="35"/>
      <c r="AV257" s="35"/>
      <c r="AW257" s="35"/>
      <c r="AX257" s="35"/>
      <c r="AY257" s="42"/>
      <c r="AZ257" s="35"/>
    </row>
    <row r="258" spans="1:52" x14ac:dyDescent="0.25">
      <c r="A258" s="66"/>
      <c r="B258" s="33"/>
      <c r="C258" s="85"/>
      <c r="D258" s="85"/>
      <c r="E258" s="34"/>
      <c r="F258" s="35"/>
      <c r="G258" s="35"/>
      <c r="H258" s="33"/>
      <c r="I258" s="35"/>
      <c r="J258" s="35"/>
      <c r="K258" s="49">
        <f t="shared" si="25"/>
        <v>0</v>
      </c>
      <c r="L258" s="67" t="str">
        <f t="shared" si="29"/>
        <v/>
      </c>
      <c r="M258" s="33"/>
      <c r="N258" s="35"/>
      <c r="O258" s="36">
        <v>100</v>
      </c>
      <c r="P258" s="36"/>
      <c r="Q258" s="36"/>
      <c r="R258" s="36"/>
      <c r="S258" s="33"/>
      <c r="T258" s="35"/>
      <c r="U258" s="36"/>
      <c r="V258" s="36"/>
      <c r="W258" s="36"/>
      <c r="X258" s="36"/>
      <c r="Y258" s="33"/>
      <c r="Z258" s="35"/>
      <c r="AA258" s="36"/>
      <c r="AB258" s="36"/>
      <c r="AC258" s="36"/>
      <c r="AD258" s="36"/>
      <c r="AE258" s="68">
        <f t="shared" si="24"/>
        <v>100</v>
      </c>
      <c r="AF258" s="37"/>
      <c r="AG258" s="37"/>
      <c r="AH258" s="37"/>
      <c r="AI258" s="38"/>
      <c r="AJ258" s="49" t="str">
        <f t="shared" si="23"/>
        <v/>
      </c>
      <c r="AK258" s="49" t="str">
        <f t="shared" si="26"/>
        <v/>
      </c>
      <c r="AL258" s="49" t="e">
        <f t="shared" si="27"/>
        <v>#VALUE!</v>
      </c>
      <c r="AM258" s="49"/>
      <c r="AN258" s="67" t="str">
        <f t="shared" si="28"/>
        <v/>
      </c>
      <c r="AO258" s="39"/>
      <c r="AP258" s="40"/>
      <c r="AQ258" s="41"/>
      <c r="AR258" s="33"/>
      <c r="AS258" s="33"/>
      <c r="AT258" s="35"/>
      <c r="AU258" s="35"/>
      <c r="AV258" s="35"/>
      <c r="AW258" s="35"/>
      <c r="AX258" s="35"/>
      <c r="AY258" s="42"/>
      <c r="AZ258" s="35"/>
    </row>
    <row r="259" spans="1:52" x14ac:dyDescent="0.25">
      <c r="A259" s="66"/>
      <c r="B259" s="33"/>
      <c r="C259" s="85"/>
      <c r="D259" s="85"/>
      <c r="E259" s="34"/>
      <c r="F259" s="35"/>
      <c r="G259" s="35"/>
      <c r="H259" s="33"/>
      <c r="I259" s="35"/>
      <c r="J259" s="35"/>
      <c r="K259" s="49">
        <f t="shared" si="25"/>
        <v>0</v>
      </c>
      <c r="L259" s="67" t="str">
        <f t="shared" si="29"/>
        <v/>
      </c>
      <c r="M259" s="33"/>
      <c r="N259" s="35"/>
      <c r="O259" s="36">
        <v>100</v>
      </c>
      <c r="P259" s="36"/>
      <c r="Q259" s="36"/>
      <c r="R259" s="36"/>
      <c r="S259" s="33"/>
      <c r="T259" s="35"/>
      <c r="U259" s="36"/>
      <c r="V259" s="36"/>
      <c r="W259" s="36"/>
      <c r="X259" s="36"/>
      <c r="Y259" s="33"/>
      <c r="Z259" s="35"/>
      <c r="AA259" s="36"/>
      <c r="AB259" s="36"/>
      <c r="AC259" s="36"/>
      <c r="AD259" s="36"/>
      <c r="AE259" s="68">
        <f t="shared" si="24"/>
        <v>100</v>
      </c>
      <c r="AF259" s="37"/>
      <c r="AG259" s="37"/>
      <c r="AH259" s="37"/>
      <c r="AI259" s="38"/>
      <c r="AJ259" s="49" t="str">
        <f t="shared" si="23"/>
        <v/>
      </c>
      <c r="AK259" s="49" t="str">
        <f t="shared" si="26"/>
        <v/>
      </c>
      <c r="AL259" s="49" t="e">
        <f t="shared" si="27"/>
        <v>#VALUE!</v>
      </c>
      <c r="AM259" s="49"/>
      <c r="AN259" s="67" t="str">
        <f t="shared" si="28"/>
        <v/>
      </c>
      <c r="AO259" s="39"/>
      <c r="AP259" s="40"/>
      <c r="AQ259" s="41"/>
      <c r="AR259" s="33"/>
      <c r="AS259" s="33"/>
      <c r="AT259" s="35"/>
      <c r="AU259" s="35"/>
      <c r="AV259" s="35"/>
      <c r="AW259" s="35"/>
      <c r="AX259" s="35"/>
      <c r="AY259" s="42"/>
      <c r="AZ259" s="35"/>
    </row>
    <row r="260" spans="1:52" x14ac:dyDescent="0.25">
      <c r="A260" s="66"/>
      <c r="B260" s="33"/>
      <c r="C260" s="85"/>
      <c r="D260" s="85"/>
      <c r="E260" s="34"/>
      <c r="F260" s="35"/>
      <c r="G260" s="35"/>
      <c r="H260" s="33"/>
      <c r="I260" s="35"/>
      <c r="J260" s="35"/>
      <c r="K260" s="49">
        <f t="shared" si="25"/>
        <v>0</v>
      </c>
      <c r="L260" s="67" t="str">
        <f t="shared" si="29"/>
        <v/>
      </c>
      <c r="M260" s="33"/>
      <c r="N260" s="35"/>
      <c r="O260" s="36">
        <v>100</v>
      </c>
      <c r="P260" s="36"/>
      <c r="Q260" s="36"/>
      <c r="R260" s="36"/>
      <c r="S260" s="33"/>
      <c r="T260" s="35"/>
      <c r="U260" s="36"/>
      <c r="V260" s="36"/>
      <c r="W260" s="36"/>
      <c r="X260" s="36"/>
      <c r="Y260" s="33"/>
      <c r="Z260" s="35"/>
      <c r="AA260" s="36"/>
      <c r="AB260" s="36"/>
      <c r="AC260" s="36"/>
      <c r="AD260" s="36"/>
      <c r="AE260" s="68">
        <f t="shared" si="24"/>
        <v>100</v>
      </c>
      <c r="AF260" s="37"/>
      <c r="AG260" s="37"/>
      <c r="AH260" s="37"/>
      <c r="AI260" s="38"/>
      <c r="AJ260" s="49" t="str">
        <f t="shared" si="23"/>
        <v/>
      </c>
      <c r="AK260" s="49" t="str">
        <f t="shared" si="26"/>
        <v/>
      </c>
      <c r="AL260" s="49" t="e">
        <f t="shared" si="27"/>
        <v>#VALUE!</v>
      </c>
      <c r="AM260" s="49"/>
      <c r="AN260" s="67" t="str">
        <f t="shared" si="28"/>
        <v/>
      </c>
      <c r="AO260" s="39"/>
      <c r="AP260" s="40"/>
      <c r="AQ260" s="41"/>
      <c r="AR260" s="33"/>
      <c r="AS260" s="33"/>
      <c r="AT260" s="35"/>
      <c r="AU260" s="35"/>
      <c r="AV260" s="35"/>
      <c r="AW260" s="35"/>
      <c r="AX260" s="35"/>
      <c r="AY260" s="42"/>
      <c r="AZ260" s="35"/>
    </row>
    <row r="261" spans="1:52" x14ac:dyDescent="0.25">
      <c r="A261" s="66"/>
      <c r="B261" s="33"/>
      <c r="C261" s="85"/>
      <c r="D261" s="85"/>
      <c r="E261" s="34"/>
      <c r="F261" s="35"/>
      <c r="G261" s="35"/>
      <c r="H261" s="33"/>
      <c r="I261" s="35"/>
      <c r="J261" s="35"/>
      <c r="K261" s="49">
        <f t="shared" si="25"/>
        <v>0</v>
      </c>
      <c r="L261" s="67" t="str">
        <f t="shared" si="29"/>
        <v/>
      </c>
      <c r="M261" s="33"/>
      <c r="N261" s="35"/>
      <c r="O261" s="36">
        <v>100</v>
      </c>
      <c r="P261" s="36"/>
      <c r="Q261" s="36"/>
      <c r="R261" s="36"/>
      <c r="S261" s="33"/>
      <c r="T261" s="35"/>
      <c r="U261" s="36"/>
      <c r="V261" s="36"/>
      <c r="W261" s="36"/>
      <c r="X261" s="36"/>
      <c r="Y261" s="33"/>
      <c r="Z261" s="35"/>
      <c r="AA261" s="36"/>
      <c r="AB261" s="36"/>
      <c r="AC261" s="36"/>
      <c r="AD261" s="36"/>
      <c r="AE261" s="68">
        <f t="shared" si="24"/>
        <v>100</v>
      </c>
      <c r="AF261" s="37"/>
      <c r="AG261" s="37"/>
      <c r="AH261" s="37"/>
      <c r="AI261" s="38"/>
      <c r="AJ261" s="49" t="str">
        <f t="shared" si="23"/>
        <v/>
      </c>
      <c r="AK261" s="49" t="str">
        <f t="shared" si="26"/>
        <v/>
      </c>
      <c r="AL261" s="49" t="e">
        <f t="shared" si="27"/>
        <v>#VALUE!</v>
      </c>
      <c r="AM261" s="49"/>
      <c r="AN261" s="67" t="str">
        <f t="shared" si="28"/>
        <v/>
      </c>
      <c r="AO261" s="39"/>
      <c r="AP261" s="40"/>
      <c r="AQ261" s="41"/>
      <c r="AR261" s="33"/>
      <c r="AS261" s="33"/>
      <c r="AT261" s="35"/>
      <c r="AU261" s="35"/>
      <c r="AV261" s="35"/>
      <c r="AW261" s="35"/>
      <c r="AX261" s="35"/>
      <c r="AY261" s="42"/>
      <c r="AZ261" s="35"/>
    </row>
    <row r="262" spans="1:52" x14ac:dyDescent="0.25">
      <c r="A262" s="66"/>
      <c r="B262" s="33"/>
      <c r="C262" s="85"/>
      <c r="D262" s="85"/>
      <c r="E262" s="34"/>
      <c r="F262" s="35"/>
      <c r="G262" s="35"/>
      <c r="H262" s="33"/>
      <c r="I262" s="35"/>
      <c r="J262" s="35"/>
      <c r="K262" s="49">
        <f t="shared" si="25"/>
        <v>0</v>
      </c>
      <c r="L262" s="67" t="str">
        <f t="shared" si="29"/>
        <v/>
      </c>
      <c r="M262" s="33"/>
      <c r="N262" s="35"/>
      <c r="O262" s="36">
        <v>100</v>
      </c>
      <c r="P262" s="36"/>
      <c r="Q262" s="36"/>
      <c r="R262" s="36"/>
      <c r="S262" s="33"/>
      <c r="T262" s="35"/>
      <c r="U262" s="36"/>
      <c r="V262" s="36"/>
      <c r="W262" s="36"/>
      <c r="X262" s="36"/>
      <c r="Y262" s="33"/>
      <c r="Z262" s="35"/>
      <c r="AA262" s="36"/>
      <c r="AB262" s="36"/>
      <c r="AC262" s="36"/>
      <c r="AD262" s="36"/>
      <c r="AE262" s="68">
        <f t="shared" si="24"/>
        <v>100</v>
      </c>
      <c r="AF262" s="37"/>
      <c r="AG262" s="37"/>
      <c r="AH262" s="37"/>
      <c r="AI262" s="38"/>
      <c r="AJ262" s="49" t="str">
        <f t="shared" ref="AJ262:AJ325" si="30">IF($G262="RIESGO",IF(AE262&lt;=50,I262,(IF(AND(AE262&gt;=51,AF262="IMPACTO"),I262,(IF(AND(AE262&gt;=51,AE262&lt;=75,AF262="PROBABILIDAD"),(IF(I262-1&lt;=0,1,I262-1)),(IF(AND(AE262&gt;=76,AE262&lt;=100,AF262="PROBABILIDAD"),(IF(I262-2&lt;=0,1,I262-2)),1))))))), IF($G262="RIESGO_CORRUPCIÓN",IF(AE262&lt;=50,I262,(IF(AND(AE262&gt;=51,AF262="IMPACTO"),I262,(IF(AND(AE262&gt;=51,AE262&lt;=75,AF262="PROBABILIDAD"),(IF(I262-1&lt;=0,1,I262-1)),(IF(AND(AE262&gt;=76,AE262&lt;=100,AF262="PROBABILIDAD"),(IF(I262-2&lt;=0,1,I262-2)),1))))))),IF($G262="OPORTUNIDAD",$I262,"")))</f>
        <v/>
      </c>
      <c r="AK262" s="49" t="str">
        <f t="shared" si="26"/>
        <v/>
      </c>
      <c r="AL262" s="49" t="e">
        <f t="shared" si="27"/>
        <v>#VALUE!</v>
      </c>
      <c r="AM262" s="49"/>
      <c r="AN262" s="67" t="str">
        <f t="shared" si="28"/>
        <v/>
      </c>
      <c r="AO262" s="39"/>
      <c r="AP262" s="40"/>
      <c r="AQ262" s="41"/>
      <c r="AR262" s="33"/>
      <c r="AS262" s="33"/>
      <c r="AT262" s="35"/>
      <c r="AU262" s="35"/>
      <c r="AV262" s="35"/>
      <c r="AW262" s="35"/>
      <c r="AX262" s="35"/>
      <c r="AY262" s="42"/>
      <c r="AZ262" s="35"/>
    </row>
    <row r="263" spans="1:52" x14ac:dyDescent="0.25">
      <c r="A263" s="66"/>
      <c r="B263" s="33"/>
      <c r="C263" s="85"/>
      <c r="D263" s="85"/>
      <c r="E263" s="34"/>
      <c r="F263" s="35"/>
      <c r="G263" s="35"/>
      <c r="H263" s="33"/>
      <c r="I263" s="35"/>
      <c r="J263" s="35"/>
      <c r="K263" s="49">
        <f t="shared" si="25"/>
        <v>0</v>
      </c>
      <c r="L263" s="67" t="str">
        <f t="shared" si="29"/>
        <v/>
      </c>
      <c r="M263" s="33"/>
      <c r="N263" s="35"/>
      <c r="O263" s="36">
        <v>100</v>
      </c>
      <c r="P263" s="36"/>
      <c r="Q263" s="36"/>
      <c r="R263" s="36"/>
      <c r="S263" s="33"/>
      <c r="T263" s="35"/>
      <c r="U263" s="36"/>
      <c r="V263" s="36"/>
      <c r="W263" s="36"/>
      <c r="X263" s="36"/>
      <c r="Y263" s="33"/>
      <c r="Z263" s="35"/>
      <c r="AA263" s="36"/>
      <c r="AB263" s="36"/>
      <c r="AC263" s="36"/>
      <c r="AD263" s="36"/>
      <c r="AE263" s="68">
        <f t="shared" si="24"/>
        <v>100</v>
      </c>
      <c r="AF263" s="37"/>
      <c r="AG263" s="37"/>
      <c r="AH263" s="37"/>
      <c r="AI263" s="38"/>
      <c r="AJ263" s="49" t="str">
        <f t="shared" si="30"/>
        <v/>
      </c>
      <c r="AK263" s="49" t="str">
        <f t="shared" si="26"/>
        <v/>
      </c>
      <c r="AL263" s="49" t="e">
        <f t="shared" si="27"/>
        <v>#VALUE!</v>
      </c>
      <c r="AM263" s="49"/>
      <c r="AN263" s="67" t="str">
        <f t="shared" si="28"/>
        <v/>
      </c>
      <c r="AO263" s="39"/>
      <c r="AP263" s="40"/>
      <c r="AQ263" s="41"/>
      <c r="AR263" s="33"/>
      <c r="AS263" s="33"/>
      <c r="AT263" s="35"/>
      <c r="AU263" s="35"/>
      <c r="AV263" s="35"/>
      <c r="AW263" s="35"/>
      <c r="AX263" s="35"/>
      <c r="AY263" s="42"/>
      <c r="AZ263" s="35"/>
    </row>
    <row r="264" spans="1:52" x14ac:dyDescent="0.25">
      <c r="A264" s="66"/>
      <c r="B264" s="33"/>
      <c r="C264" s="85"/>
      <c r="D264" s="85"/>
      <c r="E264" s="34"/>
      <c r="F264" s="35"/>
      <c r="G264" s="35"/>
      <c r="H264" s="33"/>
      <c r="I264" s="35"/>
      <c r="J264" s="35"/>
      <c r="K264" s="49">
        <f t="shared" si="25"/>
        <v>0</v>
      </c>
      <c r="L264" s="67" t="str">
        <f t="shared" si="29"/>
        <v/>
      </c>
      <c r="M264" s="33"/>
      <c r="N264" s="35"/>
      <c r="O264" s="36">
        <v>100</v>
      </c>
      <c r="P264" s="36"/>
      <c r="Q264" s="36"/>
      <c r="R264" s="36"/>
      <c r="S264" s="33"/>
      <c r="T264" s="35"/>
      <c r="U264" s="36"/>
      <c r="V264" s="36"/>
      <c r="W264" s="36"/>
      <c r="X264" s="36"/>
      <c r="Y264" s="33"/>
      <c r="Z264" s="35"/>
      <c r="AA264" s="36"/>
      <c r="AB264" s="36"/>
      <c r="AC264" s="36"/>
      <c r="AD264" s="36"/>
      <c r="AE264" s="68">
        <f t="shared" si="24"/>
        <v>100</v>
      </c>
      <c r="AF264" s="37"/>
      <c r="AG264" s="37"/>
      <c r="AH264" s="37"/>
      <c r="AI264" s="38"/>
      <c r="AJ264" s="49" t="str">
        <f t="shared" si="30"/>
        <v/>
      </c>
      <c r="AK264" s="49" t="str">
        <f t="shared" si="26"/>
        <v/>
      </c>
      <c r="AL264" s="49" t="e">
        <f t="shared" si="27"/>
        <v>#VALUE!</v>
      </c>
      <c r="AM264" s="49"/>
      <c r="AN264" s="67" t="str">
        <f t="shared" si="28"/>
        <v/>
      </c>
      <c r="AO264" s="39"/>
      <c r="AP264" s="40"/>
      <c r="AQ264" s="41"/>
      <c r="AR264" s="33"/>
      <c r="AS264" s="33"/>
      <c r="AT264" s="35"/>
      <c r="AU264" s="35"/>
      <c r="AV264" s="35"/>
      <c r="AW264" s="35"/>
      <c r="AX264" s="35"/>
      <c r="AY264" s="42"/>
      <c r="AZ264" s="35"/>
    </row>
    <row r="265" spans="1:52" x14ac:dyDescent="0.25">
      <c r="A265" s="66"/>
      <c r="B265" s="33"/>
      <c r="C265" s="85"/>
      <c r="D265" s="85"/>
      <c r="E265" s="34"/>
      <c r="F265" s="35"/>
      <c r="G265" s="35"/>
      <c r="H265" s="33"/>
      <c r="I265" s="35"/>
      <c r="J265" s="35"/>
      <c r="K265" s="49">
        <f t="shared" si="25"/>
        <v>0</v>
      </c>
      <c r="L265" s="67" t="str">
        <f t="shared" si="29"/>
        <v/>
      </c>
      <c r="M265" s="33"/>
      <c r="N265" s="35"/>
      <c r="O265" s="36">
        <v>100</v>
      </c>
      <c r="P265" s="36"/>
      <c r="Q265" s="36"/>
      <c r="R265" s="36"/>
      <c r="S265" s="33"/>
      <c r="T265" s="35"/>
      <c r="U265" s="36"/>
      <c r="V265" s="36"/>
      <c r="W265" s="36"/>
      <c r="X265" s="36"/>
      <c r="Y265" s="33"/>
      <c r="Z265" s="35"/>
      <c r="AA265" s="36"/>
      <c r="AB265" s="36"/>
      <c r="AC265" s="36"/>
      <c r="AD265" s="36"/>
      <c r="AE265" s="68">
        <f t="shared" si="24"/>
        <v>100</v>
      </c>
      <c r="AF265" s="37"/>
      <c r="AG265" s="37"/>
      <c r="AH265" s="37"/>
      <c r="AI265" s="38"/>
      <c r="AJ265" s="49" t="str">
        <f t="shared" si="30"/>
        <v/>
      </c>
      <c r="AK265" s="49" t="str">
        <f t="shared" si="26"/>
        <v/>
      </c>
      <c r="AL265" s="49" t="e">
        <f t="shared" si="27"/>
        <v>#VALUE!</v>
      </c>
      <c r="AM265" s="49"/>
      <c r="AN265" s="67" t="str">
        <f t="shared" si="28"/>
        <v/>
      </c>
      <c r="AO265" s="39"/>
      <c r="AP265" s="40"/>
      <c r="AQ265" s="41"/>
      <c r="AR265" s="33"/>
      <c r="AS265" s="33"/>
      <c r="AT265" s="35"/>
      <c r="AU265" s="35"/>
      <c r="AV265" s="35"/>
      <c r="AW265" s="35"/>
      <c r="AX265" s="35"/>
      <c r="AY265" s="42"/>
      <c r="AZ265" s="35"/>
    </row>
    <row r="266" spans="1:52" x14ac:dyDescent="0.25">
      <c r="A266" s="66"/>
      <c r="B266" s="33"/>
      <c r="C266" s="85"/>
      <c r="D266" s="85"/>
      <c r="E266" s="34"/>
      <c r="F266" s="35"/>
      <c r="G266" s="35"/>
      <c r="H266" s="33"/>
      <c r="I266" s="35"/>
      <c r="J266" s="35"/>
      <c r="K266" s="49">
        <f t="shared" si="25"/>
        <v>0</v>
      </c>
      <c r="L266" s="67" t="str">
        <f t="shared" si="29"/>
        <v/>
      </c>
      <c r="M266" s="33"/>
      <c r="N266" s="35"/>
      <c r="O266" s="36">
        <v>100</v>
      </c>
      <c r="P266" s="36"/>
      <c r="Q266" s="36"/>
      <c r="R266" s="36"/>
      <c r="S266" s="33"/>
      <c r="T266" s="35"/>
      <c r="U266" s="36"/>
      <c r="V266" s="36"/>
      <c r="W266" s="36"/>
      <c r="X266" s="36"/>
      <c r="Y266" s="33"/>
      <c r="Z266" s="35"/>
      <c r="AA266" s="36"/>
      <c r="AB266" s="36"/>
      <c r="AC266" s="36"/>
      <c r="AD266" s="36"/>
      <c r="AE266" s="68">
        <f t="shared" ref="AE266:AE329" si="31">AVERAGE(AA266,U266,O266)</f>
        <v>100</v>
      </c>
      <c r="AF266" s="37"/>
      <c r="AG266" s="37"/>
      <c r="AH266" s="37"/>
      <c r="AI266" s="38"/>
      <c r="AJ266" s="49" t="str">
        <f t="shared" si="30"/>
        <v/>
      </c>
      <c r="AK266" s="49" t="str">
        <f t="shared" si="26"/>
        <v/>
      </c>
      <c r="AL266" s="49" t="e">
        <f t="shared" si="27"/>
        <v>#VALUE!</v>
      </c>
      <c r="AM266" s="49"/>
      <c r="AN266" s="67" t="str">
        <f t="shared" si="28"/>
        <v/>
      </c>
      <c r="AO266" s="39"/>
      <c r="AP266" s="40"/>
      <c r="AQ266" s="41"/>
      <c r="AR266" s="33"/>
      <c r="AS266" s="33"/>
      <c r="AT266" s="35"/>
      <c r="AU266" s="35"/>
      <c r="AV266" s="35"/>
      <c r="AW266" s="35"/>
      <c r="AX266" s="35"/>
      <c r="AY266" s="42"/>
      <c r="AZ266" s="35"/>
    </row>
    <row r="267" spans="1:52" x14ac:dyDescent="0.25">
      <c r="A267" s="66"/>
      <c r="B267" s="33"/>
      <c r="C267" s="85"/>
      <c r="D267" s="85"/>
      <c r="E267" s="34"/>
      <c r="F267" s="35"/>
      <c r="G267" s="35"/>
      <c r="H267" s="33"/>
      <c r="I267" s="35"/>
      <c r="J267" s="35"/>
      <c r="K267" s="49">
        <f t="shared" ref="K267:K330" si="32">IF($G267="RIESGO_CORRUPCIÓN",$I267*$J267*4,$I267*$J267)</f>
        <v>0</v>
      </c>
      <c r="L267" s="67" t="str">
        <f t="shared" si="29"/>
        <v/>
      </c>
      <c r="M267" s="33"/>
      <c r="N267" s="35"/>
      <c r="O267" s="36">
        <v>100</v>
      </c>
      <c r="P267" s="36"/>
      <c r="Q267" s="36"/>
      <c r="R267" s="36"/>
      <c r="S267" s="33"/>
      <c r="T267" s="35"/>
      <c r="U267" s="36"/>
      <c r="V267" s="36"/>
      <c r="W267" s="36"/>
      <c r="X267" s="36"/>
      <c r="Y267" s="33"/>
      <c r="Z267" s="35"/>
      <c r="AA267" s="36"/>
      <c r="AB267" s="36"/>
      <c r="AC267" s="36"/>
      <c r="AD267" s="36"/>
      <c r="AE267" s="68">
        <f t="shared" si="31"/>
        <v>100</v>
      </c>
      <c r="AF267" s="37"/>
      <c r="AG267" s="37"/>
      <c r="AH267" s="37"/>
      <c r="AI267" s="38"/>
      <c r="AJ267" s="49" t="str">
        <f t="shared" si="30"/>
        <v/>
      </c>
      <c r="AK267" s="49" t="str">
        <f t="shared" ref="AK267:AK330" si="33">IF($G267="RIESGO",IF(AE267&lt;=50,J267,(IF(AND(AE267&gt;=51,AF267="PROBABILIDAD"),J267,(IF(AND(AE267&gt;=51,AE267&lt;=85,AF267="IMPACTO"),(IF(J267-1&lt;=0,1,J267-1)),(IF(AND(AE267&gt;=86,AE267&lt;=100,AF267="PROBABILIDAD"),(IF(J267-2&lt;=0,1,J267-2)),1))))))),IF($G267="RIESGO_CORRUPCIÓN",IF(AE267&lt;=50,J267,(IF(AND(AE267&gt;=51,AF267="PROBABILIDAD"),J267,(IF(AND(AE267&gt;=51,AE267&lt;=85,AF267="IMPACTO"),(IF(J267-5&lt;=0,5,J267-5)),(IF(AND(AE267&gt;=86,AE267&lt;=100,AF267="IMPACTO"),(IF(J267-15&lt;=0,5,J267-15)),"#"))))))),IF($G267="OPORTUNIDAD",$J267,"")))</f>
        <v/>
      </c>
      <c r="AL267" s="49" t="e">
        <f t="shared" ref="AL267:AL330" si="34">IF($G267="RIESGO_CORRUPCIÓN",$AJ267*$AK267*4,$AJ267*$AK267)</f>
        <v>#VALUE!</v>
      </c>
      <c r="AM267" s="49"/>
      <c r="AN267" s="67" t="str">
        <f t="shared" si="28"/>
        <v/>
      </c>
      <c r="AO267" s="39"/>
      <c r="AP267" s="40"/>
      <c r="AQ267" s="41"/>
      <c r="AR267" s="33"/>
      <c r="AS267" s="33"/>
      <c r="AT267" s="35"/>
      <c r="AU267" s="35"/>
      <c r="AV267" s="35"/>
      <c r="AW267" s="35"/>
      <c r="AX267" s="35"/>
      <c r="AY267" s="42"/>
      <c r="AZ267" s="35"/>
    </row>
    <row r="268" spans="1:52" x14ac:dyDescent="0.25">
      <c r="A268" s="66"/>
      <c r="B268" s="33"/>
      <c r="C268" s="85"/>
      <c r="D268" s="85"/>
      <c r="E268" s="34"/>
      <c r="F268" s="35"/>
      <c r="G268" s="35"/>
      <c r="H268" s="33"/>
      <c r="I268" s="35"/>
      <c r="J268" s="35"/>
      <c r="K268" s="49">
        <f t="shared" si="32"/>
        <v>0</v>
      </c>
      <c r="L268" s="67" t="str">
        <f t="shared" si="29"/>
        <v/>
      </c>
      <c r="M268" s="33"/>
      <c r="N268" s="35"/>
      <c r="O268" s="36">
        <v>100</v>
      </c>
      <c r="P268" s="36"/>
      <c r="Q268" s="36"/>
      <c r="R268" s="36"/>
      <c r="S268" s="33"/>
      <c r="T268" s="35"/>
      <c r="U268" s="36"/>
      <c r="V268" s="36"/>
      <c r="W268" s="36"/>
      <c r="X268" s="36"/>
      <c r="Y268" s="33"/>
      <c r="Z268" s="35"/>
      <c r="AA268" s="36"/>
      <c r="AB268" s="36"/>
      <c r="AC268" s="36"/>
      <c r="AD268" s="36"/>
      <c r="AE268" s="68">
        <f t="shared" si="31"/>
        <v>100</v>
      </c>
      <c r="AF268" s="37"/>
      <c r="AG268" s="37"/>
      <c r="AH268" s="37"/>
      <c r="AI268" s="38"/>
      <c r="AJ268" s="49" t="str">
        <f t="shared" si="30"/>
        <v/>
      </c>
      <c r="AK268" s="49" t="str">
        <f t="shared" si="33"/>
        <v/>
      </c>
      <c r="AL268" s="49" t="e">
        <f t="shared" si="34"/>
        <v>#VALUE!</v>
      </c>
      <c r="AM268" s="49"/>
      <c r="AN268" s="67" t="str">
        <f t="shared" ref="AN268:AN331" si="35">IF(G268="RIESGO",IF(OR(AND(AJ268=4,AK268=4),AND(AJ268=4,AK268=5),AND(AL268&gt;=16,AL268&lt;=25)),"ZONA RIESGO EXTREMA",IF(OR(AND(AJ268=5,AK268=3),AND(AJ268=4,AK268=3),AND(AJ268=3,AK268=4),AND(AJ268=3,AK268=5),AND(AL268&gt;=12,AL268&lt;=15)),"ZONA RIESGO ALTA",IF(OR(AND(AJ268=3,AK268=3),AND(AJ268=2,AK268=3),AND(AJ268=3,AK268=2),AND(AJ268=4,AK268=2)),"ZONA RIESGO MODERADA",IF(AND(AL268&gt;=1,AL268&lt;=5),"ZONA RIESGO BAJA"," ")))),IF(G268="OPORTUNIDAD",IF(OR(AND(AJ268=3,AK268=4),AND(AJ268=2,AK268=5),AND(AL268&gt;=52,AL268&lt;=100)),"ZONA OPORTUNIDAD EXTREMA",IF(OR(AND(AJ268=5,AK268=2),AND(AJ268=4,AK268=3),AND(AJ268=1,AK268=4),AND(AL268=20),AND(AL268&gt;=28,AL268&lt;=48)),"ZONA OPORTUNIDAD ALTA",IF(OR(AND(AJ268=1,AK268=3),AND(AJ268=4,AK268=1),AND(AL268=24)),"ZONA OPORTUNIDAD MODERADA",IF(AND(AL268&gt;=4,AL268&lt;=16),"ZONA OPORTUNIDAD BAJA"," ")))),IF(G268="RIESGO_CORRUPCIÓN",IF(OR(AND(AL268&gt;=60,AL268&lt;=100)),"ZONA RIESGO EXTREMA",IF(OR(AND(AL268&gt;=30,AL268&lt;=50)),"ZONA RIESGO ALTA",IF(OR(AND(AL268&gt;=15,AL268&lt;=25)),"ZONA RIESGO MODERADA",IF(AND(AL268&gt;=4,AL268&lt;=10),"ZONA RIESGO BAJA"," ")))),"")))</f>
        <v/>
      </c>
      <c r="AO268" s="39"/>
      <c r="AP268" s="40"/>
      <c r="AQ268" s="41"/>
      <c r="AR268" s="33"/>
      <c r="AS268" s="33"/>
      <c r="AT268" s="35"/>
      <c r="AU268" s="35"/>
      <c r="AV268" s="35"/>
      <c r="AW268" s="35"/>
      <c r="AX268" s="35"/>
      <c r="AY268" s="42"/>
      <c r="AZ268" s="35"/>
    </row>
    <row r="269" spans="1:52" x14ac:dyDescent="0.25">
      <c r="A269" s="66"/>
      <c r="B269" s="33"/>
      <c r="C269" s="85"/>
      <c r="D269" s="85"/>
      <c r="E269" s="34"/>
      <c r="F269" s="35"/>
      <c r="G269" s="35"/>
      <c r="H269" s="33"/>
      <c r="I269" s="35"/>
      <c r="J269" s="35"/>
      <c r="K269" s="49">
        <f t="shared" si="32"/>
        <v>0</v>
      </c>
      <c r="L269" s="67" t="str">
        <f t="shared" ref="L269:L332" si="36">IF(G269="RIESGO",IF(OR(AND(I269=4,J269=4),AND(I269=4,J269=5),AND(K269&gt;=16,K269&lt;=25)),"ZONA RIESGO EXTREMA",IF(OR(AND(I269=5,J269=3),AND(I269=4,J269=3),AND(I269=3,J269=4),AND(I269=3,J269=5),AND(K269&gt;=12,K269&lt;=15)),"ZONA RIESGO ALTA",IF(OR(AND(I269=3,J269=3),AND(I269=2,J269=3),AND(I269=3,J269=2),AND(I269=4,J269=2)),"ZONA RIESGO MODERADA",IF(AND(K269&gt;=1,K269&lt;=5),"ZONA RIESGO BAJA"," ")))),IF(G269="OPORTUNIDAD",IF(OR(AND(I269=3,J269=4),AND(I269=2,J269=5),AND(K269&gt;=52,K269&lt;=100)),"ZONA OPORTUNIDAD EXTREMA",IF(OR(AND(I269=5,J269=2),AND(I269=4,J269=3),AND(I269=1,J269=4),AND(K269=20),AND(K269&gt;=28,K269&lt;=48)),"ZONA OPORTUNIDAD ALTA",IF(OR(AND(I269=1,J269=3),AND(I269=4,J269=1),AND(K269=24)),"ZONA OPORTUNIDAD MODERADA",IF(AND(K269&gt;=4,K269&lt;=16),"ZONA OPORTUNIDAD BAJA"," ")))),IF(G269="RIESGO_CORRUPCIÓN",IF(OR(AND(K269&gt;=60,K269&lt;=120)),"ZONA RIESGO EXTREMA",IF(OR(AND(K269&gt;=30,K269&lt;=50)),"ZONA RIESGO ALTA",IF(OR(AND(K269&gt;=15,K269&lt;=25)),"ZONA RIESGO MODERADA",IF(AND(K269&gt;=4,K269&lt;=10),"ZONA RIESGO BAJA"," ")))),"")))</f>
        <v/>
      </c>
      <c r="M269" s="33"/>
      <c r="N269" s="35"/>
      <c r="O269" s="36">
        <v>100</v>
      </c>
      <c r="P269" s="36"/>
      <c r="Q269" s="36"/>
      <c r="R269" s="36"/>
      <c r="S269" s="33"/>
      <c r="T269" s="35"/>
      <c r="U269" s="36"/>
      <c r="V269" s="36"/>
      <c r="W269" s="36"/>
      <c r="X269" s="36"/>
      <c r="Y269" s="33"/>
      <c r="Z269" s="35"/>
      <c r="AA269" s="36"/>
      <c r="AB269" s="36"/>
      <c r="AC269" s="36"/>
      <c r="AD269" s="36"/>
      <c r="AE269" s="68">
        <f t="shared" si="31"/>
        <v>100</v>
      </c>
      <c r="AF269" s="37"/>
      <c r="AG269" s="37"/>
      <c r="AH269" s="37"/>
      <c r="AI269" s="38"/>
      <c r="AJ269" s="49" t="str">
        <f t="shared" si="30"/>
        <v/>
      </c>
      <c r="AK269" s="49" t="str">
        <f t="shared" si="33"/>
        <v/>
      </c>
      <c r="AL269" s="49" t="e">
        <f t="shared" si="34"/>
        <v>#VALUE!</v>
      </c>
      <c r="AM269" s="49"/>
      <c r="AN269" s="67" t="str">
        <f t="shared" si="35"/>
        <v/>
      </c>
      <c r="AO269" s="39"/>
      <c r="AP269" s="40"/>
      <c r="AQ269" s="41"/>
      <c r="AR269" s="33"/>
      <c r="AS269" s="33"/>
      <c r="AT269" s="35"/>
      <c r="AU269" s="35"/>
      <c r="AV269" s="35"/>
      <c r="AW269" s="35"/>
      <c r="AX269" s="35"/>
      <c r="AY269" s="42"/>
      <c r="AZ269" s="35"/>
    </row>
    <row r="270" spans="1:52" x14ac:dyDescent="0.25">
      <c r="A270" s="66"/>
      <c r="B270" s="33"/>
      <c r="C270" s="85"/>
      <c r="D270" s="85"/>
      <c r="E270" s="34"/>
      <c r="F270" s="35"/>
      <c r="G270" s="35"/>
      <c r="H270" s="33"/>
      <c r="I270" s="35"/>
      <c r="J270" s="35"/>
      <c r="K270" s="49">
        <f t="shared" si="32"/>
        <v>0</v>
      </c>
      <c r="L270" s="67" t="str">
        <f t="shared" si="36"/>
        <v/>
      </c>
      <c r="M270" s="33"/>
      <c r="N270" s="35"/>
      <c r="O270" s="36">
        <v>100</v>
      </c>
      <c r="P270" s="36"/>
      <c r="Q270" s="36"/>
      <c r="R270" s="36"/>
      <c r="S270" s="33"/>
      <c r="T270" s="35"/>
      <c r="U270" s="36"/>
      <c r="V270" s="36"/>
      <c r="W270" s="36"/>
      <c r="X270" s="36"/>
      <c r="Y270" s="33"/>
      <c r="Z270" s="35"/>
      <c r="AA270" s="36"/>
      <c r="AB270" s="36"/>
      <c r="AC270" s="36"/>
      <c r="AD270" s="36"/>
      <c r="AE270" s="68">
        <f t="shared" si="31"/>
        <v>100</v>
      </c>
      <c r="AF270" s="37"/>
      <c r="AG270" s="37"/>
      <c r="AH270" s="37"/>
      <c r="AI270" s="38"/>
      <c r="AJ270" s="49" t="str">
        <f t="shared" si="30"/>
        <v/>
      </c>
      <c r="AK270" s="49" t="str">
        <f t="shared" si="33"/>
        <v/>
      </c>
      <c r="AL270" s="49" t="e">
        <f t="shared" si="34"/>
        <v>#VALUE!</v>
      </c>
      <c r="AM270" s="49"/>
      <c r="AN270" s="67" t="str">
        <f t="shared" si="35"/>
        <v/>
      </c>
      <c r="AO270" s="39"/>
      <c r="AP270" s="40"/>
      <c r="AQ270" s="41"/>
      <c r="AR270" s="33"/>
      <c r="AS270" s="33"/>
      <c r="AT270" s="35"/>
      <c r="AU270" s="35"/>
      <c r="AV270" s="35"/>
      <c r="AW270" s="35"/>
      <c r="AX270" s="35"/>
      <c r="AY270" s="42"/>
      <c r="AZ270" s="35"/>
    </row>
    <row r="271" spans="1:52" x14ac:dyDescent="0.25">
      <c r="A271" s="66"/>
      <c r="B271" s="33"/>
      <c r="C271" s="85"/>
      <c r="D271" s="85"/>
      <c r="E271" s="34"/>
      <c r="F271" s="35"/>
      <c r="G271" s="35"/>
      <c r="H271" s="33"/>
      <c r="I271" s="35"/>
      <c r="J271" s="35"/>
      <c r="K271" s="49">
        <f t="shared" si="32"/>
        <v>0</v>
      </c>
      <c r="L271" s="67" t="str">
        <f t="shared" si="36"/>
        <v/>
      </c>
      <c r="M271" s="33"/>
      <c r="N271" s="35"/>
      <c r="O271" s="36">
        <v>100</v>
      </c>
      <c r="P271" s="36"/>
      <c r="Q271" s="36"/>
      <c r="R271" s="36"/>
      <c r="S271" s="33"/>
      <c r="T271" s="35"/>
      <c r="U271" s="36"/>
      <c r="V271" s="36"/>
      <c r="W271" s="36"/>
      <c r="X271" s="36"/>
      <c r="Y271" s="33"/>
      <c r="Z271" s="35"/>
      <c r="AA271" s="36"/>
      <c r="AB271" s="36"/>
      <c r="AC271" s="36"/>
      <c r="AD271" s="36"/>
      <c r="AE271" s="68">
        <f t="shared" si="31"/>
        <v>100</v>
      </c>
      <c r="AF271" s="37"/>
      <c r="AG271" s="37"/>
      <c r="AH271" s="37"/>
      <c r="AI271" s="38"/>
      <c r="AJ271" s="49" t="str">
        <f t="shared" si="30"/>
        <v/>
      </c>
      <c r="AK271" s="49" t="str">
        <f t="shared" si="33"/>
        <v/>
      </c>
      <c r="AL271" s="49" t="e">
        <f t="shared" si="34"/>
        <v>#VALUE!</v>
      </c>
      <c r="AM271" s="49"/>
      <c r="AN271" s="67" t="str">
        <f t="shared" si="35"/>
        <v/>
      </c>
      <c r="AO271" s="39"/>
      <c r="AP271" s="40"/>
      <c r="AQ271" s="41"/>
      <c r="AR271" s="33"/>
      <c r="AS271" s="33"/>
      <c r="AT271" s="35"/>
      <c r="AU271" s="35"/>
      <c r="AV271" s="35"/>
      <c r="AW271" s="35"/>
      <c r="AX271" s="35"/>
      <c r="AY271" s="42"/>
      <c r="AZ271" s="35"/>
    </row>
    <row r="272" spans="1:52" x14ac:dyDescent="0.25">
      <c r="A272" s="66"/>
      <c r="B272" s="33"/>
      <c r="C272" s="85"/>
      <c r="D272" s="85"/>
      <c r="E272" s="34"/>
      <c r="F272" s="35"/>
      <c r="G272" s="35"/>
      <c r="H272" s="33"/>
      <c r="I272" s="35"/>
      <c r="J272" s="35"/>
      <c r="K272" s="49">
        <f t="shared" si="32"/>
        <v>0</v>
      </c>
      <c r="L272" s="67" t="str">
        <f t="shared" si="36"/>
        <v/>
      </c>
      <c r="M272" s="33"/>
      <c r="N272" s="35"/>
      <c r="O272" s="36">
        <v>100</v>
      </c>
      <c r="P272" s="36"/>
      <c r="Q272" s="36"/>
      <c r="R272" s="36"/>
      <c r="S272" s="33"/>
      <c r="T272" s="35"/>
      <c r="U272" s="36"/>
      <c r="V272" s="36"/>
      <c r="W272" s="36"/>
      <c r="X272" s="36"/>
      <c r="Y272" s="33"/>
      <c r="Z272" s="35"/>
      <c r="AA272" s="36"/>
      <c r="AB272" s="36"/>
      <c r="AC272" s="36"/>
      <c r="AD272" s="36"/>
      <c r="AE272" s="68">
        <f t="shared" si="31"/>
        <v>100</v>
      </c>
      <c r="AF272" s="37"/>
      <c r="AG272" s="37"/>
      <c r="AH272" s="37"/>
      <c r="AI272" s="38"/>
      <c r="AJ272" s="49" t="str">
        <f t="shared" si="30"/>
        <v/>
      </c>
      <c r="AK272" s="49" t="str">
        <f t="shared" si="33"/>
        <v/>
      </c>
      <c r="AL272" s="49" t="e">
        <f t="shared" si="34"/>
        <v>#VALUE!</v>
      </c>
      <c r="AM272" s="49"/>
      <c r="AN272" s="67" t="str">
        <f t="shared" si="35"/>
        <v/>
      </c>
      <c r="AO272" s="39"/>
      <c r="AP272" s="40"/>
      <c r="AQ272" s="41"/>
      <c r="AR272" s="33"/>
      <c r="AS272" s="33"/>
      <c r="AT272" s="35"/>
      <c r="AU272" s="35"/>
      <c r="AV272" s="35"/>
      <c r="AW272" s="35"/>
      <c r="AX272" s="35"/>
      <c r="AY272" s="42"/>
      <c r="AZ272" s="35"/>
    </row>
    <row r="273" spans="1:52" x14ac:dyDescent="0.25">
      <c r="A273" s="66"/>
      <c r="B273" s="33"/>
      <c r="C273" s="85"/>
      <c r="D273" s="85"/>
      <c r="E273" s="34"/>
      <c r="F273" s="35"/>
      <c r="G273" s="35"/>
      <c r="H273" s="33"/>
      <c r="I273" s="35"/>
      <c r="J273" s="35"/>
      <c r="K273" s="49">
        <f t="shared" si="32"/>
        <v>0</v>
      </c>
      <c r="L273" s="67" t="str">
        <f t="shared" si="36"/>
        <v/>
      </c>
      <c r="M273" s="33"/>
      <c r="N273" s="35"/>
      <c r="O273" s="36">
        <v>100</v>
      </c>
      <c r="P273" s="36"/>
      <c r="Q273" s="36"/>
      <c r="R273" s="36"/>
      <c r="S273" s="33"/>
      <c r="T273" s="35"/>
      <c r="U273" s="36"/>
      <c r="V273" s="36"/>
      <c r="W273" s="36"/>
      <c r="X273" s="36"/>
      <c r="Y273" s="33"/>
      <c r="Z273" s="35"/>
      <c r="AA273" s="36"/>
      <c r="AB273" s="36"/>
      <c r="AC273" s="36"/>
      <c r="AD273" s="36"/>
      <c r="AE273" s="68">
        <f t="shared" si="31"/>
        <v>100</v>
      </c>
      <c r="AF273" s="37"/>
      <c r="AG273" s="37"/>
      <c r="AH273" s="37"/>
      <c r="AI273" s="38"/>
      <c r="AJ273" s="49" t="str">
        <f t="shared" si="30"/>
        <v/>
      </c>
      <c r="AK273" s="49" t="str">
        <f t="shared" si="33"/>
        <v/>
      </c>
      <c r="AL273" s="49" t="e">
        <f t="shared" si="34"/>
        <v>#VALUE!</v>
      </c>
      <c r="AM273" s="49"/>
      <c r="AN273" s="67" t="str">
        <f t="shared" si="35"/>
        <v/>
      </c>
      <c r="AO273" s="39"/>
      <c r="AP273" s="40"/>
      <c r="AQ273" s="41"/>
      <c r="AR273" s="33"/>
      <c r="AS273" s="33"/>
      <c r="AT273" s="35"/>
      <c r="AU273" s="35"/>
      <c r="AV273" s="35"/>
      <c r="AW273" s="35"/>
      <c r="AX273" s="35"/>
      <c r="AY273" s="42"/>
      <c r="AZ273" s="35"/>
    </row>
    <row r="274" spans="1:52" x14ac:dyDescent="0.25">
      <c r="A274" s="66"/>
      <c r="B274" s="33"/>
      <c r="C274" s="85"/>
      <c r="D274" s="85"/>
      <c r="E274" s="34"/>
      <c r="F274" s="35"/>
      <c r="G274" s="35"/>
      <c r="H274" s="33"/>
      <c r="I274" s="35"/>
      <c r="J274" s="35"/>
      <c r="K274" s="49">
        <f t="shared" si="32"/>
        <v>0</v>
      </c>
      <c r="L274" s="67" t="str">
        <f t="shared" si="36"/>
        <v/>
      </c>
      <c r="M274" s="33"/>
      <c r="N274" s="35"/>
      <c r="O274" s="36">
        <v>100</v>
      </c>
      <c r="P274" s="36"/>
      <c r="Q274" s="36"/>
      <c r="R274" s="36"/>
      <c r="S274" s="33"/>
      <c r="T274" s="35"/>
      <c r="U274" s="36"/>
      <c r="V274" s="36"/>
      <c r="W274" s="36"/>
      <c r="X274" s="36"/>
      <c r="Y274" s="33"/>
      <c r="Z274" s="35"/>
      <c r="AA274" s="36"/>
      <c r="AB274" s="36"/>
      <c r="AC274" s="36"/>
      <c r="AD274" s="36"/>
      <c r="AE274" s="68">
        <f t="shared" si="31"/>
        <v>100</v>
      </c>
      <c r="AF274" s="37"/>
      <c r="AG274" s="37"/>
      <c r="AH274" s="37"/>
      <c r="AI274" s="38"/>
      <c r="AJ274" s="49" t="str">
        <f t="shared" si="30"/>
        <v/>
      </c>
      <c r="AK274" s="49" t="str">
        <f t="shared" si="33"/>
        <v/>
      </c>
      <c r="AL274" s="49" t="e">
        <f t="shared" si="34"/>
        <v>#VALUE!</v>
      </c>
      <c r="AM274" s="49"/>
      <c r="AN274" s="67" t="str">
        <f t="shared" si="35"/>
        <v/>
      </c>
      <c r="AO274" s="39"/>
      <c r="AP274" s="40"/>
      <c r="AQ274" s="41"/>
      <c r="AR274" s="33"/>
      <c r="AS274" s="33"/>
      <c r="AT274" s="35"/>
      <c r="AU274" s="35"/>
      <c r="AV274" s="35"/>
      <c r="AW274" s="35"/>
      <c r="AX274" s="35"/>
      <c r="AY274" s="42"/>
      <c r="AZ274" s="35"/>
    </row>
    <row r="275" spans="1:52" x14ac:dyDescent="0.25">
      <c r="A275" s="66"/>
      <c r="B275" s="33"/>
      <c r="C275" s="85"/>
      <c r="D275" s="85"/>
      <c r="E275" s="34"/>
      <c r="F275" s="35"/>
      <c r="G275" s="35"/>
      <c r="H275" s="33"/>
      <c r="I275" s="35"/>
      <c r="J275" s="35"/>
      <c r="K275" s="49">
        <f t="shared" si="32"/>
        <v>0</v>
      </c>
      <c r="L275" s="67" t="str">
        <f t="shared" si="36"/>
        <v/>
      </c>
      <c r="M275" s="33"/>
      <c r="N275" s="35"/>
      <c r="O275" s="36">
        <v>100</v>
      </c>
      <c r="P275" s="36"/>
      <c r="Q275" s="36"/>
      <c r="R275" s="36"/>
      <c r="S275" s="33"/>
      <c r="T275" s="35"/>
      <c r="U275" s="36"/>
      <c r="V275" s="36"/>
      <c r="W275" s="36"/>
      <c r="X275" s="36"/>
      <c r="Y275" s="33"/>
      <c r="Z275" s="35"/>
      <c r="AA275" s="36"/>
      <c r="AB275" s="36"/>
      <c r="AC275" s="36"/>
      <c r="AD275" s="36"/>
      <c r="AE275" s="68">
        <f t="shared" si="31"/>
        <v>100</v>
      </c>
      <c r="AF275" s="37"/>
      <c r="AG275" s="37"/>
      <c r="AH275" s="37"/>
      <c r="AI275" s="38"/>
      <c r="AJ275" s="49" t="str">
        <f t="shared" si="30"/>
        <v/>
      </c>
      <c r="AK275" s="49" t="str">
        <f t="shared" si="33"/>
        <v/>
      </c>
      <c r="AL275" s="49" t="e">
        <f t="shared" si="34"/>
        <v>#VALUE!</v>
      </c>
      <c r="AM275" s="49"/>
      <c r="AN275" s="67" t="str">
        <f t="shared" si="35"/>
        <v/>
      </c>
      <c r="AO275" s="39"/>
      <c r="AP275" s="40"/>
      <c r="AQ275" s="41"/>
      <c r="AR275" s="33"/>
      <c r="AS275" s="33"/>
      <c r="AT275" s="35"/>
      <c r="AU275" s="35"/>
      <c r="AV275" s="35"/>
      <c r="AW275" s="35"/>
      <c r="AX275" s="35"/>
      <c r="AY275" s="42"/>
      <c r="AZ275" s="35"/>
    </row>
    <row r="276" spans="1:52" x14ac:dyDescent="0.25">
      <c r="A276" s="66"/>
      <c r="B276" s="33"/>
      <c r="C276" s="85"/>
      <c r="D276" s="85"/>
      <c r="E276" s="34"/>
      <c r="F276" s="35"/>
      <c r="G276" s="35"/>
      <c r="H276" s="33"/>
      <c r="I276" s="35"/>
      <c r="J276" s="35"/>
      <c r="K276" s="49">
        <f t="shared" si="32"/>
        <v>0</v>
      </c>
      <c r="L276" s="67" t="str">
        <f t="shared" si="36"/>
        <v/>
      </c>
      <c r="M276" s="33"/>
      <c r="N276" s="35"/>
      <c r="O276" s="36">
        <v>100</v>
      </c>
      <c r="P276" s="36"/>
      <c r="Q276" s="36"/>
      <c r="R276" s="36"/>
      <c r="S276" s="33"/>
      <c r="T276" s="35"/>
      <c r="U276" s="36"/>
      <c r="V276" s="36"/>
      <c r="W276" s="36"/>
      <c r="X276" s="36"/>
      <c r="Y276" s="33"/>
      <c r="Z276" s="35"/>
      <c r="AA276" s="36"/>
      <c r="AB276" s="36"/>
      <c r="AC276" s="36"/>
      <c r="AD276" s="36"/>
      <c r="AE276" s="68">
        <f t="shared" si="31"/>
        <v>100</v>
      </c>
      <c r="AF276" s="37"/>
      <c r="AG276" s="37"/>
      <c r="AH276" s="37"/>
      <c r="AI276" s="38"/>
      <c r="AJ276" s="49" t="str">
        <f t="shared" si="30"/>
        <v/>
      </c>
      <c r="AK276" s="49" t="str">
        <f t="shared" si="33"/>
        <v/>
      </c>
      <c r="AL276" s="49" t="e">
        <f t="shared" si="34"/>
        <v>#VALUE!</v>
      </c>
      <c r="AM276" s="49"/>
      <c r="AN276" s="67" t="str">
        <f t="shared" si="35"/>
        <v/>
      </c>
      <c r="AO276" s="39"/>
      <c r="AP276" s="40"/>
      <c r="AQ276" s="41"/>
      <c r="AR276" s="33"/>
      <c r="AS276" s="33"/>
      <c r="AT276" s="35"/>
      <c r="AU276" s="35"/>
      <c r="AV276" s="35"/>
      <c r="AW276" s="35"/>
      <c r="AX276" s="35"/>
      <c r="AY276" s="42"/>
      <c r="AZ276" s="35"/>
    </row>
    <row r="277" spans="1:52" x14ac:dyDescent="0.25">
      <c r="A277" s="66"/>
      <c r="B277" s="33"/>
      <c r="C277" s="85"/>
      <c r="D277" s="85"/>
      <c r="E277" s="34"/>
      <c r="F277" s="35"/>
      <c r="G277" s="35"/>
      <c r="H277" s="33"/>
      <c r="I277" s="35"/>
      <c r="J277" s="35"/>
      <c r="K277" s="49">
        <f t="shared" si="32"/>
        <v>0</v>
      </c>
      <c r="L277" s="67" t="str">
        <f t="shared" si="36"/>
        <v/>
      </c>
      <c r="M277" s="33"/>
      <c r="N277" s="35"/>
      <c r="O277" s="36">
        <v>100</v>
      </c>
      <c r="P277" s="36"/>
      <c r="Q277" s="36"/>
      <c r="R277" s="36"/>
      <c r="S277" s="33"/>
      <c r="T277" s="35"/>
      <c r="U277" s="36"/>
      <c r="V277" s="36"/>
      <c r="W277" s="36"/>
      <c r="X277" s="36"/>
      <c r="Y277" s="33"/>
      <c r="Z277" s="35"/>
      <c r="AA277" s="36"/>
      <c r="AB277" s="36"/>
      <c r="AC277" s="36"/>
      <c r="AD277" s="36"/>
      <c r="AE277" s="68">
        <f t="shared" si="31"/>
        <v>100</v>
      </c>
      <c r="AF277" s="37"/>
      <c r="AG277" s="37"/>
      <c r="AH277" s="37"/>
      <c r="AI277" s="38"/>
      <c r="AJ277" s="49" t="str">
        <f t="shared" si="30"/>
        <v/>
      </c>
      <c r="AK277" s="49" t="str">
        <f t="shared" si="33"/>
        <v/>
      </c>
      <c r="AL277" s="49" t="e">
        <f t="shared" si="34"/>
        <v>#VALUE!</v>
      </c>
      <c r="AM277" s="49"/>
      <c r="AN277" s="67" t="str">
        <f t="shared" si="35"/>
        <v/>
      </c>
      <c r="AO277" s="39"/>
      <c r="AP277" s="40"/>
      <c r="AQ277" s="41"/>
      <c r="AR277" s="33"/>
      <c r="AS277" s="33"/>
      <c r="AT277" s="35"/>
      <c r="AU277" s="35"/>
      <c r="AV277" s="35"/>
      <c r="AW277" s="35"/>
      <c r="AX277" s="35"/>
      <c r="AY277" s="42"/>
      <c r="AZ277" s="35"/>
    </row>
    <row r="278" spans="1:52" x14ac:dyDescent="0.25">
      <c r="A278" s="66"/>
      <c r="B278" s="33"/>
      <c r="C278" s="85"/>
      <c r="D278" s="85"/>
      <c r="E278" s="34"/>
      <c r="F278" s="35"/>
      <c r="G278" s="35"/>
      <c r="H278" s="33"/>
      <c r="I278" s="35"/>
      <c r="J278" s="35"/>
      <c r="K278" s="49">
        <f t="shared" si="32"/>
        <v>0</v>
      </c>
      <c r="L278" s="67" t="str">
        <f t="shared" si="36"/>
        <v/>
      </c>
      <c r="M278" s="33"/>
      <c r="N278" s="35"/>
      <c r="O278" s="36">
        <v>100</v>
      </c>
      <c r="P278" s="36"/>
      <c r="Q278" s="36"/>
      <c r="R278" s="36"/>
      <c r="S278" s="33"/>
      <c r="T278" s="35"/>
      <c r="U278" s="36"/>
      <c r="V278" s="36"/>
      <c r="W278" s="36"/>
      <c r="X278" s="36"/>
      <c r="Y278" s="33"/>
      <c r="Z278" s="35"/>
      <c r="AA278" s="36"/>
      <c r="AB278" s="36"/>
      <c r="AC278" s="36"/>
      <c r="AD278" s="36"/>
      <c r="AE278" s="68">
        <f t="shared" si="31"/>
        <v>100</v>
      </c>
      <c r="AF278" s="37"/>
      <c r="AG278" s="37"/>
      <c r="AH278" s="37"/>
      <c r="AI278" s="38"/>
      <c r="AJ278" s="49" t="str">
        <f t="shared" si="30"/>
        <v/>
      </c>
      <c r="AK278" s="49" t="str">
        <f t="shared" si="33"/>
        <v/>
      </c>
      <c r="AL278" s="49" t="e">
        <f t="shared" si="34"/>
        <v>#VALUE!</v>
      </c>
      <c r="AM278" s="49"/>
      <c r="AN278" s="67" t="str">
        <f t="shared" si="35"/>
        <v/>
      </c>
      <c r="AO278" s="39"/>
      <c r="AP278" s="40"/>
      <c r="AQ278" s="41"/>
      <c r="AR278" s="33"/>
      <c r="AS278" s="33"/>
      <c r="AT278" s="35"/>
      <c r="AU278" s="35"/>
      <c r="AV278" s="35"/>
      <c r="AW278" s="35"/>
      <c r="AX278" s="35"/>
      <c r="AY278" s="42"/>
      <c r="AZ278" s="35"/>
    </row>
    <row r="279" spans="1:52" x14ac:dyDescent="0.25">
      <c r="A279" s="66"/>
      <c r="B279" s="33"/>
      <c r="C279" s="85"/>
      <c r="D279" s="85"/>
      <c r="E279" s="34"/>
      <c r="F279" s="35"/>
      <c r="G279" s="35"/>
      <c r="H279" s="33"/>
      <c r="I279" s="35"/>
      <c r="J279" s="35"/>
      <c r="K279" s="49">
        <f t="shared" si="32"/>
        <v>0</v>
      </c>
      <c r="L279" s="67" t="str">
        <f t="shared" si="36"/>
        <v/>
      </c>
      <c r="M279" s="33"/>
      <c r="N279" s="35"/>
      <c r="O279" s="36">
        <v>100</v>
      </c>
      <c r="P279" s="36"/>
      <c r="Q279" s="36"/>
      <c r="R279" s="36"/>
      <c r="S279" s="33"/>
      <c r="T279" s="35"/>
      <c r="U279" s="36"/>
      <c r="V279" s="36"/>
      <c r="W279" s="36"/>
      <c r="X279" s="36"/>
      <c r="Y279" s="33"/>
      <c r="Z279" s="35"/>
      <c r="AA279" s="36"/>
      <c r="AB279" s="36"/>
      <c r="AC279" s="36"/>
      <c r="AD279" s="36"/>
      <c r="AE279" s="68">
        <f t="shared" si="31"/>
        <v>100</v>
      </c>
      <c r="AF279" s="37"/>
      <c r="AG279" s="37"/>
      <c r="AH279" s="37"/>
      <c r="AI279" s="38"/>
      <c r="AJ279" s="49" t="str">
        <f t="shared" si="30"/>
        <v/>
      </c>
      <c r="AK279" s="49" t="str">
        <f t="shared" si="33"/>
        <v/>
      </c>
      <c r="AL279" s="49" t="e">
        <f t="shared" si="34"/>
        <v>#VALUE!</v>
      </c>
      <c r="AM279" s="49"/>
      <c r="AN279" s="67" t="str">
        <f t="shared" si="35"/>
        <v/>
      </c>
      <c r="AO279" s="39"/>
      <c r="AP279" s="40"/>
      <c r="AQ279" s="41"/>
      <c r="AR279" s="33"/>
      <c r="AS279" s="33"/>
      <c r="AT279" s="35"/>
      <c r="AU279" s="35"/>
      <c r="AV279" s="35"/>
      <c r="AW279" s="35"/>
      <c r="AX279" s="35"/>
      <c r="AY279" s="42"/>
      <c r="AZ279" s="35"/>
    </row>
    <row r="280" spans="1:52" x14ac:dyDescent="0.25">
      <c r="A280" s="66"/>
      <c r="B280" s="33"/>
      <c r="C280" s="85"/>
      <c r="D280" s="85"/>
      <c r="E280" s="34"/>
      <c r="F280" s="35"/>
      <c r="G280" s="35"/>
      <c r="H280" s="33"/>
      <c r="I280" s="35"/>
      <c r="J280" s="35"/>
      <c r="K280" s="49">
        <f t="shared" si="32"/>
        <v>0</v>
      </c>
      <c r="L280" s="67" t="str">
        <f t="shared" si="36"/>
        <v/>
      </c>
      <c r="M280" s="33"/>
      <c r="N280" s="35"/>
      <c r="O280" s="36">
        <v>100</v>
      </c>
      <c r="P280" s="36"/>
      <c r="Q280" s="36"/>
      <c r="R280" s="36"/>
      <c r="S280" s="33"/>
      <c r="T280" s="35"/>
      <c r="U280" s="36"/>
      <c r="V280" s="36"/>
      <c r="W280" s="36"/>
      <c r="X280" s="36"/>
      <c r="Y280" s="33"/>
      <c r="Z280" s="35"/>
      <c r="AA280" s="36"/>
      <c r="AB280" s="36"/>
      <c r="AC280" s="36"/>
      <c r="AD280" s="36"/>
      <c r="AE280" s="68">
        <f t="shared" si="31"/>
        <v>100</v>
      </c>
      <c r="AF280" s="37"/>
      <c r="AG280" s="37"/>
      <c r="AH280" s="37"/>
      <c r="AI280" s="38"/>
      <c r="AJ280" s="49" t="str">
        <f t="shared" si="30"/>
        <v/>
      </c>
      <c r="AK280" s="49" t="str">
        <f t="shared" si="33"/>
        <v/>
      </c>
      <c r="AL280" s="49" t="e">
        <f t="shared" si="34"/>
        <v>#VALUE!</v>
      </c>
      <c r="AM280" s="49"/>
      <c r="AN280" s="67" t="str">
        <f t="shared" si="35"/>
        <v/>
      </c>
      <c r="AO280" s="39"/>
      <c r="AP280" s="40"/>
      <c r="AQ280" s="41"/>
      <c r="AR280" s="33"/>
      <c r="AS280" s="33"/>
      <c r="AT280" s="35"/>
      <c r="AU280" s="35"/>
      <c r="AV280" s="35"/>
      <c r="AW280" s="35"/>
      <c r="AX280" s="35"/>
      <c r="AY280" s="42"/>
      <c r="AZ280" s="35"/>
    </row>
    <row r="281" spans="1:52" x14ac:dyDescent="0.25">
      <c r="A281" s="66"/>
      <c r="B281" s="33"/>
      <c r="C281" s="85"/>
      <c r="D281" s="85"/>
      <c r="E281" s="34"/>
      <c r="F281" s="35"/>
      <c r="G281" s="35"/>
      <c r="H281" s="33"/>
      <c r="I281" s="35"/>
      <c r="J281" s="35"/>
      <c r="K281" s="49">
        <f t="shared" si="32"/>
        <v>0</v>
      </c>
      <c r="L281" s="67" t="str">
        <f t="shared" si="36"/>
        <v/>
      </c>
      <c r="M281" s="33"/>
      <c r="N281" s="35"/>
      <c r="O281" s="36">
        <v>100</v>
      </c>
      <c r="P281" s="36"/>
      <c r="Q281" s="36"/>
      <c r="R281" s="36"/>
      <c r="S281" s="33"/>
      <c r="T281" s="35"/>
      <c r="U281" s="36"/>
      <c r="V281" s="36"/>
      <c r="W281" s="36"/>
      <c r="X281" s="36"/>
      <c r="Y281" s="33"/>
      <c r="Z281" s="35"/>
      <c r="AA281" s="36"/>
      <c r="AB281" s="36"/>
      <c r="AC281" s="36"/>
      <c r="AD281" s="36"/>
      <c r="AE281" s="68">
        <f t="shared" si="31"/>
        <v>100</v>
      </c>
      <c r="AF281" s="37"/>
      <c r="AG281" s="37"/>
      <c r="AH281" s="37"/>
      <c r="AI281" s="38"/>
      <c r="AJ281" s="49" t="str">
        <f t="shared" si="30"/>
        <v/>
      </c>
      <c r="AK281" s="49" t="str">
        <f t="shared" si="33"/>
        <v/>
      </c>
      <c r="AL281" s="49" t="e">
        <f t="shared" si="34"/>
        <v>#VALUE!</v>
      </c>
      <c r="AM281" s="49"/>
      <c r="AN281" s="67" t="str">
        <f t="shared" si="35"/>
        <v/>
      </c>
      <c r="AO281" s="39"/>
      <c r="AP281" s="40"/>
      <c r="AQ281" s="41"/>
      <c r="AR281" s="33"/>
      <c r="AS281" s="33"/>
      <c r="AT281" s="35"/>
      <c r="AU281" s="35"/>
      <c r="AV281" s="35"/>
      <c r="AW281" s="35"/>
      <c r="AX281" s="35"/>
      <c r="AY281" s="42"/>
      <c r="AZ281" s="35"/>
    </row>
    <row r="282" spans="1:52" x14ac:dyDescent="0.25">
      <c r="A282" s="66"/>
      <c r="B282" s="33"/>
      <c r="C282" s="85"/>
      <c r="D282" s="85"/>
      <c r="E282" s="34"/>
      <c r="F282" s="35"/>
      <c r="G282" s="35"/>
      <c r="H282" s="33"/>
      <c r="I282" s="35"/>
      <c r="J282" s="35"/>
      <c r="K282" s="49">
        <f t="shared" si="32"/>
        <v>0</v>
      </c>
      <c r="L282" s="67" t="str">
        <f t="shared" si="36"/>
        <v/>
      </c>
      <c r="M282" s="33"/>
      <c r="N282" s="35"/>
      <c r="O282" s="36">
        <v>100</v>
      </c>
      <c r="P282" s="36"/>
      <c r="Q282" s="36"/>
      <c r="R282" s="36"/>
      <c r="S282" s="33"/>
      <c r="T282" s="35"/>
      <c r="U282" s="36"/>
      <c r="V282" s="36"/>
      <c r="W282" s="36"/>
      <c r="X282" s="36"/>
      <c r="Y282" s="33"/>
      <c r="Z282" s="35"/>
      <c r="AA282" s="36"/>
      <c r="AB282" s="36"/>
      <c r="AC282" s="36"/>
      <c r="AD282" s="36"/>
      <c r="AE282" s="68">
        <f t="shared" si="31"/>
        <v>100</v>
      </c>
      <c r="AF282" s="37"/>
      <c r="AG282" s="37"/>
      <c r="AH282" s="37"/>
      <c r="AI282" s="38"/>
      <c r="AJ282" s="49" t="str">
        <f t="shared" si="30"/>
        <v/>
      </c>
      <c r="AK282" s="49" t="str">
        <f t="shared" si="33"/>
        <v/>
      </c>
      <c r="AL282" s="49" t="e">
        <f t="shared" si="34"/>
        <v>#VALUE!</v>
      </c>
      <c r="AM282" s="49"/>
      <c r="AN282" s="67" t="str">
        <f t="shared" si="35"/>
        <v/>
      </c>
      <c r="AO282" s="39"/>
      <c r="AP282" s="40"/>
      <c r="AQ282" s="41"/>
      <c r="AR282" s="33"/>
      <c r="AS282" s="33"/>
      <c r="AT282" s="35"/>
      <c r="AU282" s="35"/>
      <c r="AV282" s="35"/>
      <c r="AW282" s="35"/>
      <c r="AX282" s="35"/>
      <c r="AY282" s="42"/>
      <c r="AZ282" s="35"/>
    </row>
    <row r="283" spans="1:52" x14ac:dyDescent="0.25">
      <c r="A283" s="66"/>
      <c r="B283" s="33"/>
      <c r="C283" s="85"/>
      <c r="D283" s="85"/>
      <c r="E283" s="34"/>
      <c r="F283" s="35"/>
      <c r="G283" s="35"/>
      <c r="H283" s="33"/>
      <c r="I283" s="35"/>
      <c r="J283" s="35"/>
      <c r="K283" s="49">
        <f t="shared" si="32"/>
        <v>0</v>
      </c>
      <c r="L283" s="67" t="str">
        <f t="shared" si="36"/>
        <v/>
      </c>
      <c r="M283" s="33"/>
      <c r="N283" s="35"/>
      <c r="O283" s="36">
        <v>100</v>
      </c>
      <c r="P283" s="36"/>
      <c r="Q283" s="36"/>
      <c r="R283" s="36"/>
      <c r="S283" s="33"/>
      <c r="T283" s="35"/>
      <c r="U283" s="36"/>
      <c r="V283" s="36"/>
      <c r="W283" s="36"/>
      <c r="X283" s="36"/>
      <c r="Y283" s="33"/>
      <c r="Z283" s="35"/>
      <c r="AA283" s="36"/>
      <c r="AB283" s="36"/>
      <c r="AC283" s="36"/>
      <c r="AD283" s="36"/>
      <c r="AE283" s="68">
        <f t="shared" si="31"/>
        <v>100</v>
      </c>
      <c r="AF283" s="37"/>
      <c r="AG283" s="37"/>
      <c r="AH283" s="37"/>
      <c r="AI283" s="38"/>
      <c r="AJ283" s="49" t="str">
        <f t="shared" si="30"/>
        <v/>
      </c>
      <c r="AK283" s="49" t="str">
        <f t="shared" si="33"/>
        <v/>
      </c>
      <c r="AL283" s="49" t="e">
        <f t="shared" si="34"/>
        <v>#VALUE!</v>
      </c>
      <c r="AM283" s="49"/>
      <c r="AN283" s="67" t="str">
        <f t="shared" si="35"/>
        <v/>
      </c>
      <c r="AO283" s="39"/>
      <c r="AP283" s="40"/>
      <c r="AQ283" s="41"/>
      <c r="AR283" s="33"/>
      <c r="AS283" s="33"/>
      <c r="AT283" s="35"/>
      <c r="AU283" s="35"/>
      <c r="AV283" s="35"/>
      <c r="AW283" s="35"/>
      <c r="AX283" s="35"/>
      <c r="AY283" s="42"/>
      <c r="AZ283" s="35"/>
    </row>
    <row r="284" spans="1:52" x14ac:dyDescent="0.25">
      <c r="A284" s="66"/>
      <c r="B284" s="33"/>
      <c r="C284" s="85"/>
      <c r="D284" s="85"/>
      <c r="E284" s="34"/>
      <c r="F284" s="35"/>
      <c r="G284" s="35"/>
      <c r="H284" s="33"/>
      <c r="I284" s="35"/>
      <c r="J284" s="35"/>
      <c r="K284" s="49">
        <f t="shared" si="32"/>
        <v>0</v>
      </c>
      <c r="L284" s="67" t="str">
        <f t="shared" si="36"/>
        <v/>
      </c>
      <c r="M284" s="33"/>
      <c r="N284" s="35"/>
      <c r="O284" s="36">
        <v>100</v>
      </c>
      <c r="P284" s="36"/>
      <c r="Q284" s="36"/>
      <c r="R284" s="36"/>
      <c r="S284" s="33"/>
      <c r="T284" s="35"/>
      <c r="U284" s="36"/>
      <c r="V284" s="36"/>
      <c r="W284" s="36"/>
      <c r="X284" s="36"/>
      <c r="Y284" s="33"/>
      <c r="Z284" s="35"/>
      <c r="AA284" s="36"/>
      <c r="AB284" s="36"/>
      <c r="AC284" s="36"/>
      <c r="AD284" s="36"/>
      <c r="AE284" s="68">
        <f t="shared" si="31"/>
        <v>100</v>
      </c>
      <c r="AF284" s="37"/>
      <c r="AG284" s="37"/>
      <c r="AH284" s="37"/>
      <c r="AI284" s="38"/>
      <c r="AJ284" s="49" t="str">
        <f t="shared" si="30"/>
        <v/>
      </c>
      <c r="AK284" s="49" t="str">
        <f t="shared" si="33"/>
        <v/>
      </c>
      <c r="AL284" s="49" t="e">
        <f t="shared" si="34"/>
        <v>#VALUE!</v>
      </c>
      <c r="AM284" s="49"/>
      <c r="AN284" s="67" t="str">
        <f t="shared" si="35"/>
        <v/>
      </c>
      <c r="AO284" s="39"/>
      <c r="AP284" s="40"/>
      <c r="AQ284" s="41"/>
      <c r="AR284" s="33"/>
      <c r="AS284" s="33"/>
      <c r="AT284" s="35"/>
      <c r="AU284" s="35"/>
      <c r="AV284" s="35"/>
      <c r="AW284" s="35"/>
      <c r="AX284" s="35"/>
      <c r="AY284" s="42"/>
      <c r="AZ284" s="35"/>
    </row>
    <row r="285" spans="1:52" x14ac:dyDescent="0.25">
      <c r="A285" s="66"/>
      <c r="B285" s="33"/>
      <c r="C285" s="85"/>
      <c r="D285" s="85"/>
      <c r="E285" s="34"/>
      <c r="F285" s="35"/>
      <c r="G285" s="35"/>
      <c r="H285" s="33"/>
      <c r="I285" s="35"/>
      <c r="J285" s="35"/>
      <c r="K285" s="49">
        <f t="shared" si="32"/>
        <v>0</v>
      </c>
      <c r="L285" s="67" t="str">
        <f t="shared" si="36"/>
        <v/>
      </c>
      <c r="M285" s="33"/>
      <c r="N285" s="35"/>
      <c r="O285" s="36">
        <v>100</v>
      </c>
      <c r="P285" s="36"/>
      <c r="Q285" s="36"/>
      <c r="R285" s="36"/>
      <c r="S285" s="33"/>
      <c r="T285" s="35"/>
      <c r="U285" s="36"/>
      <c r="V285" s="36"/>
      <c r="W285" s="36"/>
      <c r="X285" s="36"/>
      <c r="Y285" s="33"/>
      <c r="Z285" s="35"/>
      <c r="AA285" s="36"/>
      <c r="AB285" s="36"/>
      <c r="AC285" s="36"/>
      <c r="AD285" s="36"/>
      <c r="AE285" s="68">
        <f t="shared" si="31"/>
        <v>100</v>
      </c>
      <c r="AF285" s="37"/>
      <c r="AG285" s="37"/>
      <c r="AH285" s="37"/>
      <c r="AI285" s="38"/>
      <c r="AJ285" s="49" t="str">
        <f t="shared" si="30"/>
        <v/>
      </c>
      <c r="AK285" s="49" t="str">
        <f t="shared" si="33"/>
        <v/>
      </c>
      <c r="AL285" s="49" t="e">
        <f t="shared" si="34"/>
        <v>#VALUE!</v>
      </c>
      <c r="AM285" s="49"/>
      <c r="AN285" s="67" t="str">
        <f t="shared" si="35"/>
        <v/>
      </c>
      <c r="AO285" s="39"/>
      <c r="AP285" s="40"/>
      <c r="AQ285" s="41"/>
      <c r="AR285" s="33"/>
      <c r="AS285" s="33"/>
      <c r="AT285" s="35"/>
      <c r="AU285" s="35"/>
      <c r="AV285" s="35"/>
      <c r="AW285" s="35"/>
      <c r="AX285" s="35"/>
      <c r="AY285" s="42"/>
      <c r="AZ285" s="35"/>
    </row>
    <row r="286" spans="1:52" x14ac:dyDescent="0.25">
      <c r="A286" s="66"/>
      <c r="B286" s="33"/>
      <c r="C286" s="85"/>
      <c r="D286" s="85"/>
      <c r="E286" s="34"/>
      <c r="F286" s="35"/>
      <c r="G286" s="35"/>
      <c r="H286" s="33"/>
      <c r="I286" s="35"/>
      <c r="J286" s="35"/>
      <c r="K286" s="49">
        <f t="shared" si="32"/>
        <v>0</v>
      </c>
      <c r="L286" s="67" t="str">
        <f t="shared" si="36"/>
        <v/>
      </c>
      <c r="M286" s="33"/>
      <c r="N286" s="35"/>
      <c r="O286" s="36">
        <v>100</v>
      </c>
      <c r="P286" s="36"/>
      <c r="Q286" s="36"/>
      <c r="R286" s="36"/>
      <c r="S286" s="33"/>
      <c r="T286" s="35"/>
      <c r="U286" s="36"/>
      <c r="V286" s="36"/>
      <c r="W286" s="36"/>
      <c r="X286" s="36"/>
      <c r="Y286" s="33"/>
      <c r="Z286" s="35"/>
      <c r="AA286" s="36"/>
      <c r="AB286" s="36"/>
      <c r="AC286" s="36"/>
      <c r="AD286" s="36"/>
      <c r="AE286" s="68">
        <f t="shared" si="31"/>
        <v>100</v>
      </c>
      <c r="AF286" s="37"/>
      <c r="AG286" s="37"/>
      <c r="AH286" s="37"/>
      <c r="AI286" s="38"/>
      <c r="AJ286" s="49" t="str">
        <f t="shared" si="30"/>
        <v/>
      </c>
      <c r="AK286" s="49" t="str">
        <f t="shared" si="33"/>
        <v/>
      </c>
      <c r="AL286" s="49" t="e">
        <f t="shared" si="34"/>
        <v>#VALUE!</v>
      </c>
      <c r="AM286" s="49"/>
      <c r="AN286" s="67" t="str">
        <f t="shared" si="35"/>
        <v/>
      </c>
      <c r="AO286" s="39"/>
      <c r="AP286" s="40"/>
      <c r="AQ286" s="41"/>
      <c r="AR286" s="33"/>
      <c r="AS286" s="33"/>
      <c r="AT286" s="35"/>
      <c r="AU286" s="35"/>
      <c r="AV286" s="35"/>
      <c r="AW286" s="35"/>
      <c r="AX286" s="35"/>
      <c r="AY286" s="42"/>
      <c r="AZ286" s="35"/>
    </row>
    <row r="287" spans="1:52" x14ac:dyDescent="0.25">
      <c r="A287" s="66"/>
      <c r="B287" s="33"/>
      <c r="C287" s="85"/>
      <c r="D287" s="85"/>
      <c r="E287" s="34"/>
      <c r="F287" s="35"/>
      <c r="G287" s="35"/>
      <c r="H287" s="33"/>
      <c r="I287" s="35"/>
      <c r="J287" s="35"/>
      <c r="K287" s="49">
        <f t="shared" si="32"/>
        <v>0</v>
      </c>
      <c r="L287" s="67" t="str">
        <f t="shared" si="36"/>
        <v/>
      </c>
      <c r="M287" s="33"/>
      <c r="N287" s="35"/>
      <c r="O287" s="36">
        <v>100</v>
      </c>
      <c r="P287" s="36"/>
      <c r="Q287" s="36"/>
      <c r="R287" s="36"/>
      <c r="S287" s="33"/>
      <c r="T287" s="35"/>
      <c r="U287" s="36"/>
      <c r="V287" s="36"/>
      <c r="W287" s="36"/>
      <c r="X287" s="36"/>
      <c r="Y287" s="33"/>
      <c r="Z287" s="35"/>
      <c r="AA287" s="36"/>
      <c r="AB287" s="36"/>
      <c r="AC287" s="36"/>
      <c r="AD287" s="36"/>
      <c r="AE287" s="68">
        <f t="shared" si="31"/>
        <v>100</v>
      </c>
      <c r="AF287" s="37"/>
      <c r="AG287" s="37"/>
      <c r="AH287" s="37"/>
      <c r="AI287" s="38"/>
      <c r="AJ287" s="49" t="str">
        <f t="shared" si="30"/>
        <v/>
      </c>
      <c r="AK287" s="49" t="str">
        <f t="shared" si="33"/>
        <v/>
      </c>
      <c r="AL287" s="49" t="e">
        <f t="shared" si="34"/>
        <v>#VALUE!</v>
      </c>
      <c r="AM287" s="49"/>
      <c r="AN287" s="67" t="str">
        <f t="shared" si="35"/>
        <v/>
      </c>
      <c r="AO287" s="39"/>
      <c r="AP287" s="40"/>
      <c r="AQ287" s="41"/>
      <c r="AR287" s="33"/>
      <c r="AS287" s="33"/>
      <c r="AT287" s="35"/>
      <c r="AU287" s="35"/>
      <c r="AV287" s="35"/>
      <c r="AW287" s="35"/>
      <c r="AX287" s="35"/>
      <c r="AY287" s="42"/>
      <c r="AZ287" s="35"/>
    </row>
    <row r="288" spans="1:52" x14ac:dyDescent="0.25">
      <c r="A288" s="66"/>
      <c r="B288" s="33"/>
      <c r="C288" s="85"/>
      <c r="D288" s="85"/>
      <c r="E288" s="34"/>
      <c r="F288" s="35"/>
      <c r="G288" s="35"/>
      <c r="H288" s="33"/>
      <c r="I288" s="35"/>
      <c r="J288" s="35"/>
      <c r="K288" s="49">
        <f t="shared" si="32"/>
        <v>0</v>
      </c>
      <c r="L288" s="67" t="str">
        <f t="shared" si="36"/>
        <v/>
      </c>
      <c r="M288" s="33"/>
      <c r="N288" s="35"/>
      <c r="O288" s="36">
        <v>100</v>
      </c>
      <c r="P288" s="36"/>
      <c r="Q288" s="36"/>
      <c r="R288" s="36"/>
      <c r="S288" s="33"/>
      <c r="T288" s="35"/>
      <c r="U288" s="36"/>
      <c r="V288" s="36"/>
      <c r="W288" s="36"/>
      <c r="X288" s="36"/>
      <c r="Y288" s="33"/>
      <c r="Z288" s="35"/>
      <c r="AA288" s="36"/>
      <c r="AB288" s="36"/>
      <c r="AC288" s="36"/>
      <c r="AD288" s="36"/>
      <c r="AE288" s="68">
        <f t="shared" si="31"/>
        <v>100</v>
      </c>
      <c r="AF288" s="37"/>
      <c r="AG288" s="37"/>
      <c r="AH288" s="37"/>
      <c r="AI288" s="38"/>
      <c r="AJ288" s="49" t="str">
        <f t="shared" si="30"/>
        <v/>
      </c>
      <c r="AK288" s="49" t="str">
        <f t="shared" si="33"/>
        <v/>
      </c>
      <c r="AL288" s="49" t="e">
        <f t="shared" si="34"/>
        <v>#VALUE!</v>
      </c>
      <c r="AM288" s="49"/>
      <c r="AN288" s="67" t="str">
        <f t="shared" si="35"/>
        <v/>
      </c>
      <c r="AO288" s="39"/>
      <c r="AP288" s="40"/>
      <c r="AQ288" s="41"/>
      <c r="AR288" s="33"/>
      <c r="AS288" s="33"/>
      <c r="AT288" s="35"/>
      <c r="AU288" s="35"/>
      <c r="AV288" s="35"/>
      <c r="AW288" s="35"/>
      <c r="AX288" s="35"/>
      <c r="AY288" s="42"/>
      <c r="AZ288" s="35"/>
    </row>
    <row r="289" spans="1:52" x14ac:dyDescent="0.25">
      <c r="A289" s="66"/>
      <c r="B289" s="33"/>
      <c r="C289" s="85"/>
      <c r="D289" s="85"/>
      <c r="E289" s="34"/>
      <c r="F289" s="35"/>
      <c r="G289" s="35"/>
      <c r="H289" s="33"/>
      <c r="I289" s="35"/>
      <c r="J289" s="35"/>
      <c r="K289" s="49">
        <f t="shared" si="32"/>
        <v>0</v>
      </c>
      <c r="L289" s="67" t="str">
        <f t="shared" si="36"/>
        <v/>
      </c>
      <c r="M289" s="33"/>
      <c r="N289" s="35"/>
      <c r="O289" s="36">
        <v>100</v>
      </c>
      <c r="P289" s="36"/>
      <c r="Q289" s="36"/>
      <c r="R289" s="36"/>
      <c r="S289" s="33"/>
      <c r="T289" s="35"/>
      <c r="U289" s="36"/>
      <c r="V289" s="36"/>
      <c r="W289" s="36"/>
      <c r="X289" s="36"/>
      <c r="Y289" s="33"/>
      <c r="Z289" s="35"/>
      <c r="AA289" s="36"/>
      <c r="AB289" s="36"/>
      <c r="AC289" s="36"/>
      <c r="AD289" s="36"/>
      <c r="AE289" s="68">
        <f t="shared" si="31"/>
        <v>100</v>
      </c>
      <c r="AF289" s="37"/>
      <c r="AG289" s="37"/>
      <c r="AH289" s="37"/>
      <c r="AI289" s="38"/>
      <c r="AJ289" s="49" t="str">
        <f t="shared" si="30"/>
        <v/>
      </c>
      <c r="AK289" s="49" t="str">
        <f t="shared" si="33"/>
        <v/>
      </c>
      <c r="AL289" s="49" t="e">
        <f t="shared" si="34"/>
        <v>#VALUE!</v>
      </c>
      <c r="AM289" s="49"/>
      <c r="AN289" s="67" t="str">
        <f t="shared" si="35"/>
        <v/>
      </c>
      <c r="AO289" s="39"/>
      <c r="AP289" s="40"/>
      <c r="AQ289" s="41"/>
      <c r="AR289" s="33"/>
      <c r="AS289" s="33"/>
      <c r="AT289" s="35"/>
      <c r="AU289" s="35"/>
      <c r="AV289" s="35"/>
      <c r="AW289" s="35"/>
      <c r="AX289" s="35"/>
      <c r="AY289" s="42"/>
      <c r="AZ289" s="35"/>
    </row>
    <row r="290" spans="1:52" x14ac:dyDescent="0.25">
      <c r="A290" s="66"/>
      <c r="B290" s="33"/>
      <c r="C290" s="85"/>
      <c r="D290" s="85"/>
      <c r="E290" s="34"/>
      <c r="F290" s="35"/>
      <c r="G290" s="35"/>
      <c r="H290" s="33"/>
      <c r="I290" s="35"/>
      <c r="J290" s="35"/>
      <c r="K290" s="49">
        <f t="shared" si="32"/>
        <v>0</v>
      </c>
      <c r="L290" s="67" t="str">
        <f t="shared" si="36"/>
        <v/>
      </c>
      <c r="M290" s="33"/>
      <c r="N290" s="35"/>
      <c r="O290" s="36">
        <v>100</v>
      </c>
      <c r="P290" s="36"/>
      <c r="Q290" s="36"/>
      <c r="R290" s="36"/>
      <c r="S290" s="33"/>
      <c r="T290" s="35"/>
      <c r="U290" s="36"/>
      <c r="V290" s="36"/>
      <c r="W290" s="36"/>
      <c r="X290" s="36"/>
      <c r="Y290" s="33"/>
      <c r="Z290" s="35"/>
      <c r="AA290" s="36"/>
      <c r="AB290" s="36"/>
      <c r="AC290" s="36"/>
      <c r="AD290" s="36"/>
      <c r="AE290" s="68">
        <f t="shared" si="31"/>
        <v>100</v>
      </c>
      <c r="AF290" s="37"/>
      <c r="AG290" s="37"/>
      <c r="AH290" s="37"/>
      <c r="AI290" s="38"/>
      <c r="AJ290" s="49" t="str">
        <f t="shared" si="30"/>
        <v/>
      </c>
      <c r="AK290" s="49" t="str">
        <f t="shared" si="33"/>
        <v/>
      </c>
      <c r="AL290" s="49" t="e">
        <f t="shared" si="34"/>
        <v>#VALUE!</v>
      </c>
      <c r="AM290" s="49"/>
      <c r="AN290" s="67" t="str">
        <f t="shared" si="35"/>
        <v/>
      </c>
      <c r="AO290" s="39"/>
      <c r="AP290" s="40"/>
      <c r="AQ290" s="41"/>
      <c r="AR290" s="33"/>
      <c r="AS290" s="33"/>
      <c r="AT290" s="35"/>
      <c r="AU290" s="35"/>
      <c r="AV290" s="35"/>
      <c r="AW290" s="35"/>
      <c r="AX290" s="35"/>
      <c r="AY290" s="42"/>
      <c r="AZ290" s="35"/>
    </row>
    <row r="291" spans="1:52" x14ac:dyDescent="0.25">
      <c r="A291" s="66"/>
      <c r="B291" s="33"/>
      <c r="C291" s="85"/>
      <c r="D291" s="85"/>
      <c r="E291" s="34"/>
      <c r="F291" s="35"/>
      <c r="G291" s="35"/>
      <c r="H291" s="33"/>
      <c r="I291" s="35"/>
      <c r="J291" s="35"/>
      <c r="K291" s="49">
        <f t="shared" si="32"/>
        <v>0</v>
      </c>
      <c r="L291" s="67" t="str">
        <f t="shared" si="36"/>
        <v/>
      </c>
      <c r="M291" s="33"/>
      <c r="N291" s="35"/>
      <c r="O291" s="36">
        <v>100</v>
      </c>
      <c r="P291" s="36"/>
      <c r="Q291" s="36"/>
      <c r="R291" s="36"/>
      <c r="S291" s="33"/>
      <c r="T291" s="35"/>
      <c r="U291" s="36"/>
      <c r="V291" s="36"/>
      <c r="W291" s="36"/>
      <c r="X291" s="36"/>
      <c r="Y291" s="33"/>
      <c r="Z291" s="35"/>
      <c r="AA291" s="36"/>
      <c r="AB291" s="36"/>
      <c r="AC291" s="36"/>
      <c r="AD291" s="36"/>
      <c r="AE291" s="68">
        <f t="shared" si="31"/>
        <v>100</v>
      </c>
      <c r="AF291" s="37"/>
      <c r="AG291" s="37"/>
      <c r="AH291" s="37"/>
      <c r="AI291" s="38"/>
      <c r="AJ291" s="49" t="str">
        <f t="shared" si="30"/>
        <v/>
      </c>
      <c r="AK291" s="49" t="str">
        <f t="shared" si="33"/>
        <v/>
      </c>
      <c r="AL291" s="49" t="e">
        <f t="shared" si="34"/>
        <v>#VALUE!</v>
      </c>
      <c r="AM291" s="49"/>
      <c r="AN291" s="67" t="str">
        <f t="shared" si="35"/>
        <v/>
      </c>
      <c r="AO291" s="39"/>
      <c r="AP291" s="40"/>
      <c r="AQ291" s="41"/>
      <c r="AR291" s="33"/>
      <c r="AS291" s="33"/>
      <c r="AT291" s="35"/>
      <c r="AU291" s="35"/>
      <c r="AV291" s="35"/>
      <c r="AW291" s="35"/>
      <c r="AX291" s="35"/>
      <c r="AY291" s="42"/>
      <c r="AZ291" s="35"/>
    </row>
    <row r="292" spans="1:52" x14ac:dyDescent="0.25">
      <c r="A292" s="66"/>
      <c r="B292" s="33"/>
      <c r="C292" s="85"/>
      <c r="D292" s="85"/>
      <c r="E292" s="34"/>
      <c r="F292" s="35"/>
      <c r="G292" s="35"/>
      <c r="H292" s="33"/>
      <c r="I292" s="35"/>
      <c r="J292" s="35"/>
      <c r="K292" s="49">
        <f t="shared" si="32"/>
        <v>0</v>
      </c>
      <c r="L292" s="67" t="str">
        <f t="shared" si="36"/>
        <v/>
      </c>
      <c r="M292" s="33"/>
      <c r="N292" s="35"/>
      <c r="O292" s="36">
        <v>100</v>
      </c>
      <c r="P292" s="36"/>
      <c r="Q292" s="36"/>
      <c r="R292" s="36"/>
      <c r="S292" s="33"/>
      <c r="T292" s="35"/>
      <c r="U292" s="36"/>
      <c r="V292" s="36"/>
      <c r="W292" s="36"/>
      <c r="X292" s="36"/>
      <c r="Y292" s="33"/>
      <c r="Z292" s="35"/>
      <c r="AA292" s="36"/>
      <c r="AB292" s="36"/>
      <c r="AC292" s="36"/>
      <c r="AD292" s="36"/>
      <c r="AE292" s="68">
        <f t="shared" si="31"/>
        <v>100</v>
      </c>
      <c r="AF292" s="37"/>
      <c r="AG292" s="37"/>
      <c r="AH292" s="37"/>
      <c r="AI292" s="38"/>
      <c r="AJ292" s="49" t="str">
        <f t="shared" si="30"/>
        <v/>
      </c>
      <c r="AK292" s="49" t="str">
        <f t="shared" si="33"/>
        <v/>
      </c>
      <c r="AL292" s="49" t="e">
        <f t="shared" si="34"/>
        <v>#VALUE!</v>
      </c>
      <c r="AM292" s="49"/>
      <c r="AN292" s="67" t="str">
        <f t="shared" si="35"/>
        <v/>
      </c>
      <c r="AO292" s="39"/>
      <c r="AP292" s="40"/>
      <c r="AQ292" s="41"/>
      <c r="AR292" s="33"/>
      <c r="AS292" s="33"/>
      <c r="AT292" s="35"/>
      <c r="AU292" s="35"/>
      <c r="AV292" s="35"/>
      <c r="AW292" s="35"/>
      <c r="AX292" s="35"/>
      <c r="AY292" s="42"/>
      <c r="AZ292" s="35"/>
    </row>
    <row r="293" spans="1:52" x14ac:dyDescent="0.25">
      <c r="A293" s="66"/>
      <c r="B293" s="33"/>
      <c r="C293" s="85"/>
      <c r="D293" s="85"/>
      <c r="E293" s="34"/>
      <c r="F293" s="35"/>
      <c r="G293" s="35"/>
      <c r="H293" s="33"/>
      <c r="I293" s="35"/>
      <c r="J293" s="35"/>
      <c r="K293" s="49">
        <f t="shared" si="32"/>
        <v>0</v>
      </c>
      <c r="L293" s="67" t="str">
        <f t="shared" si="36"/>
        <v/>
      </c>
      <c r="M293" s="33"/>
      <c r="N293" s="35"/>
      <c r="O293" s="36">
        <v>100</v>
      </c>
      <c r="P293" s="36"/>
      <c r="Q293" s="36"/>
      <c r="R293" s="36"/>
      <c r="S293" s="33"/>
      <c r="T293" s="35"/>
      <c r="U293" s="36"/>
      <c r="V293" s="36"/>
      <c r="W293" s="36"/>
      <c r="X293" s="36"/>
      <c r="Y293" s="33"/>
      <c r="Z293" s="35"/>
      <c r="AA293" s="36"/>
      <c r="AB293" s="36"/>
      <c r="AC293" s="36"/>
      <c r="AD293" s="36"/>
      <c r="AE293" s="68">
        <f t="shared" si="31"/>
        <v>100</v>
      </c>
      <c r="AF293" s="37"/>
      <c r="AG293" s="37"/>
      <c r="AH293" s="37"/>
      <c r="AI293" s="38"/>
      <c r="AJ293" s="49" t="str">
        <f t="shared" si="30"/>
        <v/>
      </c>
      <c r="AK293" s="49" t="str">
        <f t="shared" si="33"/>
        <v/>
      </c>
      <c r="AL293" s="49" t="e">
        <f t="shared" si="34"/>
        <v>#VALUE!</v>
      </c>
      <c r="AM293" s="49"/>
      <c r="AN293" s="67" t="str">
        <f t="shared" si="35"/>
        <v/>
      </c>
      <c r="AO293" s="39"/>
      <c r="AP293" s="40"/>
      <c r="AQ293" s="41"/>
      <c r="AR293" s="33"/>
      <c r="AS293" s="33"/>
      <c r="AT293" s="35"/>
      <c r="AU293" s="35"/>
      <c r="AV293" s="35"/>
      <c r="AW293" s="35"/>
      <c r="AX293" s="35"/>
      <c r="AY293" s="42"/>
      <c r="AZ293" s="35"/>
    </row>
    <row r="294" spans="1:52" x14ac:dyDescent="0.25">
      <c r="A294" s="66"/>
      <c r="B294" s="33"/>
      <c r="C294" s="85"/>
      <c r="D294" s="85"/>
      <c r="E294" s="34"/>
      <c r="F294" s="35"/>
      <c r="G294" s="35"/>
      <c r="H294" s="33"/>
      <c r="I294" s="35"/>
      <c r="J294" s="35"/>
      <c r="K294" s="49">
        <f t="shared" si="32"/>
        <v>0</v>
      </c>
      <c r="L294" s="67" t="str">
        <f t="shared" si="36"/>
        <v/>
      </c>
      <c r="M294" s="33"/>
      <c r="N294" s="35"/>
      <c r="O294" s="36">
        <v>100</v>
      </c>
      <c r="P294" s="36"/>
      <c r="Q294" s="36"/>
      <c r="R294" s="36"/>
      <c r="S294" s="33"/>
      <c r="T294" s="35"/>
      <c r="U294" s="36"/>
      <c r="V294" s="36"/>
      <c r="W294" s="36"/>
      <c r="X294" s="36"/>
      <c r="Y294" s="33"/>
      <c r="Z294" s="35"/>
      <c r="AA294" s="36"/>
      <c r="AB294" s="36"/>
      <c r="AC294" s="36"/>
      <c r="AD294" s="36"/>
      <c r="AE294" s="68">
        <f t="shared" si="31"/>
        <v>100</v>
      </c>
      <c r="AF294" s="37"/>
      <c r="AG294" s="37"/>
      <c r="AH294" s="37"/>
      <c r="AI294" s="38"/>
      <c r="AJ294" s="49" t="str">
        <f t="shared" si="30"/>
        <v/>
      </c>
      <c r="AK294" s="49" t="str">
        <f t="shared" si="33"/>
        <v/>
      </c>
      <c r="AL294" s="49" t="e">
        <f t="shared" si="34"/>
        <v>#VALUE!</v>
      </c>
      <c r="AM294" s="49"/>
      <c r="AN294" s="67" t="str">
        <f t="shared" si="35"/>
        <v/>
      </c>
      <c r="AO294" s="39"/>
      <c r="AP294" s="40"/>
      <c r="AQ294" s="41"/>
      <c r="AR294" s="33"/>
      <c r="AS294" s="33"/>
      <c r="AT294" s="35"/>
      <c r="AU294" s="35"/>
      <c r="AV294" s="35"/>
      <c r="AW294" s="35"/>
      <c r="AX294" s="35"/>
      <c r="AY294" s="42"/>
      <c r="AZ294" s="35"/>
    </row>
    <row r="295" spans="1:52" x14ac:dyDescent="0.25">
      <c r="A295" s="66"/>
      <c r="B295" s="33"/>
      <c r="C295" s="85"/>
      <c r="D295" s="85"/>
      <c r="E295" s="34"/>
      <c r="F295" s="35"/>
      <c r="G295" s="35"/>
      <c r="H295" s="33"/>
      <c r="I295" s="35"/>
      <c r="J295" s="35"/>
      <c r="K295" s="49">
        <f t="shared" si="32"/>
        <v>0</v>
      </c>
      <c r="L295" s="67" t="str">
        <f t="shared" si="36"/>
        <v/>
      </c>
      <c r="M295" s="33"/>
      <c r="N295" s="35"/>
      <c r="O295" s="36">
        <v>100</v>
      </c>
      <c r="P295" s="36"/>
      <c r="Q295" s="36"/>
      <c r="R295" s="36"/>
      <c r="S295" s="33"/>
      <c r="T295" s="35"/>
      <c r="U295" s="36"/>
      <c r="V295" s="36"/>
      <c r="W295" s="36"/>
      <c r="X295" s="36"/>
      <c r="Y295" s="33"/>
      <c r="Z295" s="35"/>
      <c r="AA295" s="36"/>
      <c r="AB295" s="36"/>
      <c r="AC295" s="36"/>
      <c r="AD295" s="36"/>
      <c r="AE295" s="68">
        <f t="shared" si="31"/>
        <v>100</v>
      </c>
      <c r="AF295" s="37"/>
      <c r="AG295" s="37"/>
      <c r="AH295" s="37"/>
      <c r="AI295" s="38"/>
      <c r="AJ295" s="49" t="str">
        <f t="shared" si="30"/>
        <v/>
      </c>
      <c r="AK295" s="49" t="str">
        <f t="shared" si="33"/>
        <v/>
      </c>
      <c r="AL295" s="49" t="e">
        <f t="shared" si="34"/>
        <v>#VALUE!</v>
      </c>
      <c r="AM295" s="49"/>
      <c r="AN295" s="67" t="str">
        <f t="shared" si="35"/>
        <v/>
      </c>
      <c r="AO295" s="39"/>
      <c r="AP295" s="40"/>
      <c r="AQ295" s="41"/>
      <c r="AR295" s="33"/>
      <c r="AS295" s="33"/>
      <c r="AT295" s="35"/>
      <c r="AU295" s="35"/>
      <c r="AV295" s="35"/>
      <c r="AW295" s="35"/>
      <c r="AX295" s="35"/>
      <c r="AY295" s="42"/>
      <c r="AZ295" s="35"/>
    </row>
    <row r="296" spans="1:52" x14ac:dyDescent="0.25">
      <c r="A296" s="66"/>
      <c r="B296" s="33"/>
      <c r="C296" s="85"/>
      <c r="D296" s="85"/>
      <c r="E296" s="34"/>
      <c r="F296" s="35"/>
      <c r="G296" s="35"/>
      <c r="H296" s="33"/>
      <c r="I296" s="35"/>
      <c r="J296" s="35"/>
      <c r="K296" s="49">
        <f t="shared" si="32"/>
        <v>0</v>
      </c>
      <c r="L296" s="67" t="str">
        <f t="shared" si="36"/>
        <v/>
      </c>
      <c r="M296" s="33"/>
      <c r="N296" s="35"/>
      <c r="O296" s="36">
        <v>100</v>
      </c>
      <c r="P296" s="36"/>
      <c r="Q296" s="36"/>
      <c r="R296" s="36"/>
      <c r="S296" s="33"/>
      <c r="T296" s="35"/>
      <c r="U296" s="36"/>
      <c r="V296" s="36"/>
      <c r="W296" s="36"/>
      <c r="X296" s="36"/>
      <c r="Y296" s="33"/>
      <c r="Z296" s="35"/>
      <c r="AA296" s="36"/>
      <c r="AB296" s="36"/>
      <c r="AC296" s="36"/>
      <c r="AD296" s="36"/>
      <c r="AE296" s="68">
        <f t="shared" si="31"/>
        <v>100</v>
      </c>
      <c r="AF296" s="37"/>
      <c r="AG296" s="37"/>
      <c r="AH296" s="37"/>
      <c r="AI296" s="38"/>
      <c r="AJ296" s="49" t="str">
        <f t="shared" si="30"/>
        <v/>
      </c>
      <c r="AK296" s="49" t="str">
        <f t="shared" si="33"/>
        <v/>
      </c>
      <c r="AL296" s="49" t="e">
        <f t="shared" si="34"/>
        <v>#VALUE!</v>
      </c>
      <c r="AM296" s="49"/>
      <c r="AN296" s="67" t="str">
        <f t="shared" si="35"/>
        <v/>
      </c>
      <c r="AO296" s="39"/>
      <c r="AP296" s="40"/>
      <c r="AQ296" s="41"/>
      <c r="AR296" s="33"/>
      <c r="AS296" s="33"/>
      <c r="AT296" s="35"/>
      <c r="AU296" s="35"/>
      <c r="AV296" s="35"/>
      <c r="AW296" s="35"/>
      <c r="AX296" s="35"/>
      <c r="AY296" s="42"/>
      <c r="AZ296" s="35"/>
    </row>
    <row r="297" spans="1:52" x14ac:dyDescent="0.25">
      <c r="A297" s="66"/>
      <c r="B297" s="33"/>
      <c r="C297" s="85"/>
      <c r="D297" s="85"/>
      <c r="E297" s="34"/>
      <c r="F297" s="35"/>
      <c r="G297" s="35"/>
      <c r="H297" s="33"/>
      <c r="I297" s="35"/>
      <c r="J297" s="35"/>
      <c r="K297" s="49">
        <f t="shared" si="32"/>
        <v>0</v>
      </c>
      <c r="L297" s="67" t="str">
        <f t="shared" si="36"/>
        <v/>
      </c>
      <c r="M297" s="33"/>
      <c r="N297" s="35"/>
      <c r="O297" s="36">
        <v>100</v>
      </c>
      <c r="P297" s="36"/>
      <c r="Q297" s="36"/>
      <c r="R297" s="36"/>
      <c r="S297" s="33"/>
      <c r="T297" s="35"/>
      <c r="U297" s="36"/>
      <c r="V297" s="36"/>
      <c r="W297" s="36"/>
      <c r="X297" s="36"/>
      <c r="Y297" s="33"/>
      <c r="Z297" s="35"/>
      <c r="AA297" s="36"/>
      <c r="AB297" s="36"/>
      <c r="AC297" s="36"/>
      <c r="AD297" s="36"/>
      <c r="AE297" s="68">
        <f t="shared" si="31"/>
        <v>100</v>
      </c>
      <c r="AF297" s="37"/>
      <c r="AG297" s="37"/>
      <c r="AH297" s="37"/>
      <c r="AI297" s="38"/>
      <c r="AJ297" s="49" t="str">
        <f t="shared" si="30"/>
        <v/>
      </c>
      <c r="AK297" s="49" t="str">
        <f t="shared" si="33"/>
        <v/>
      </c>
      <c r="AL297" s="49" t="e">
        <f t="shared" si="34"/>
        <v>#VALUE!</v>
      </c>
      <c r="AM297" s="49"/>
      <c r="AN297" s="67" t="str">
        <f t="shared" si="35"/>
        <v/>
      </c>
      <c r="AO297" s="39"/>
      <c r="AP297" s="40"/>
      <c r="AQ297" s="41"/>
      <c r="AR297" s="33"/>
      <c r="AS297" s="33"/>
      <c r="AT297" s="35"/>
      <c r="AU297" s="35"/>
      <c r="AV297" s="35"/>
      <c r="AW297" s="35"/>
      <c r="AX297" s="35"/>
      <c r="AY297" s="42"/>
      <c r="AZ297" s="35"/>
    </row>
    <row r="298" spans="1:52" x14ac:dyDescent="0.25">
      <c r="A298" s="66"/>
      <c r="B298" s="33"/>
      <c r="C298" s="85"/>
      <c r="D298" s="85"/>
      <c r="E298" s="34"/>
      <c r="F298" s="35"/>
      <c r="G298" s="35"/>
      <c r="H298" s="33"/>
      <c r="I298" s="35"/>
      <c r="J298" s="35"/>
      <c r="K298" s="49">
        <f t="shared" si="32"/>
        <v>0</v>
      </c>
      <c r="L298" s="67" t="str">
        <f t="shared" si="36"/>
        <v/>
      </c>
      <c r="M298" s="33"/>
      <c r="N298" s="35"/>
      <c r="O298" s="36">
        <v>100</v>
      </c>
      <c r="P298" s="36"/>
      <c r="Q298" s="36"/>
      <c r="R298" s="36"/>
      <c r="S298" s="33"/>
      <c r="T298" s="35"/>
      <c r="U298" s="36"/>
      <c r="V298" s="36"/>
      <c r="W298" s="36"/>
      <c r="X298" s="36"/>
      <c r="Y298" s="33"/>
      <c r="Z298" s="35"/>
      <c r="AA298" s="36"/>
      <c r="AB298" s="36"/>
      <c r="AC298" s="36"/>
      <c r="AD298" s="36"/>
      <c r="AE298" s="68">
        <f t="shared" si="31"/>
        <v>100</v>
      </c>
      <c r="AF298" s="37"/>
      <c r="AG298" s="37"/>
      <c r="AH298" s="37"/>
      <c r="AI298" s="38"/>
      <c r="AJ298" s="49" t="str">
        <f t="shared" si="30"/>
        <v/>
      </c>
      <c r="AK298" s="49" t="str">
        <f t="shared" si="33"/>
        <v/>
      </c>
      <c r="AL298" s="49" t="e">
        <f t="shared" si="34"/>
        <v>#VALUE!</v>
      </c>
      <c r="AM298" s="49"/>
      <c r="AN298" s="67" t="str">
        <f t="shared" si="35"/>
        <v/>
      </c>
      <c r="AO298" s="39"/>
      <c r="AP298" s="40"/>
      <c r="AQ298" s="41"/>
      <c r="AR298" s="33"/>
      <c r="AS298" s="33"/>
      <c r="AT298" s="35"/>
      <c r="AU298" s="35"/>
      <c r="AV298" s="35"/>
      <c r="AW298" s="35"/>
      <c r="AX298" s="35"/>
      <c r="AY298" s="42"/>
      <c r="AZ298" s="35"/>
    </row>
    <row r="299" spans="1:52" x14ac:dyDescent="0.25">
      <c r="A299" s="66"/>
      <c r="B299" s="33"/>
      <c r="C299" s="85"/>
      <c r="D299" s="85"/>
      <c r="E299" s="34"/>
      <c r="F299" s="35"/>
      <c r="G299" s="35"/>
      <c r="H299" s="33"/>
      <c r="I299" s="35"/>
      <c r="J299" s="35"/>
      <c r="K299" s="49">
        <f t="shared" si="32"/>
        <v>0</v>
      </c>
      <c r="L299" s="67" t="str">
        <f t="shared" si="36"/>
        <v/>
      </c>
      <c r="M299" s="33"/>
      <c r="N299" s="35"/>
      <c r="O299" s="36">
        <v>100</v>
      </c>
      <c r="P299" s="36"/>
      <c r="Q299" s="36"/>
      <c r="R299" s="36"/>
      <c r="S299" s="33"/>
      <c r="T299" s="35"/>
      <c r="U299" s="36"/>
      <c r="V299" s="36"/>
      <c r="W299" s="36"/>
      <c r="X299" s="36"/>
      <c r="Y299" s="33"/>
      <c r="Z299" s="35"/>
      <c r="AA299" s="36"/>
      <c r="AB299" s="36"/>
      <c r="AC299" s="36"/>
      <c r="AD299" s="36"/>
      <c r="AE299" s="68">
        <f t="shared" si="31"/>
        <v>100</v>
      </c>
      <c r="AF299" s="37"/>
      <c r="AG299" s="37"/>
      <c r="AH299" s="37"/>
      <c r="AI299" s="38"/>
      <c r="AJ299" s="49" t="str">
        <f t="shared" si="30"/>
        <v/>
      </c>
      <c r="AK299" s="49" t="str">
        <f t="shared" si="33"/>
        <v/>
      </c>
      <c r="AL299" s="49" t="e">
        <f t="shared" si="34"/>
        <v>#VALUE!</v>
      </c>
      <c r="AM299" s="49"/>
      <c r="AN299" s="67" t="str">
        <f t="shared" si="35"/>
        <v/>
      </c>
      <c r="AO299" s="39"/>
      <c r="AP299" s="40"/>
      <c r="AQ299" s="41"/>
      <c r="AR299" s="33"/>
      <c r="AS299" s="33"/>
      <c r="AT299" s="35"/>
      <c r="AU299" s="35"/>
      <c r="AV299" s="35"/>
      <c r="AW299" s="35"/>
      <c r="AX299" s="35"/>
      <c r="AY299" s="42"/>
      <c r="AZ299" s="35"/>
    </row>
    <row r="300" spans="1:52" x14ac:dyDescent="0.25">
      <c r="A300" s="66"/>
      <c r="B300" s="33"/>
      <c r="C300" s="85"/>
      <c r="D300" s="85"/>
      <c r="E300" s="34"/>
      <c r="F300" s="35"/>
      <c r="G300" s="35"/>
      <c r="H300" s="33"/>
      <c r="I300" s="35"/>
      <c r="J300" s="35"/>
      <c r="K300" s="49">
        <f t="shared" si="32"/>
        <v>0</v>
      </c>
      <c r="L300" s="67" t="str">
        <f t="shared" si="36"/>
        <v/>
      </c>
      <c r="M300" s="33"/>
      <c r="N300" s="35"/>
      <c r="O300" s="36">
        <v>100</v>
      </c>
      <c r="P300" s="36"/>
      <c r="Q300" s="36"/>
      <c r="R300" s="36"/>
      <c r="S300" s="33"/>
      <c r="T300" s="35"/>
      <c r="U300" s="36"/>
      <c r="V300" s="36"/>
      <c r="W300" s="36"/>
      <c r="X300" s="36"/>
      <c r="Y300" s="33"/>
      <c r="Z300" s="35"/>
      <c r="AA300" s="36"/>
      <c r="AB300" s="36"/>
      <c r="AC300" s="36"/>
      <c r="AD300" s="36"/>
      <c r="AE300" s="68">
        <f t="shared" si="31"/>
        <v>100</v>
      </c>
      <c r="AF300" s="37"/>
      <c r="AG300" s="37"/>
      <c r="AH300" s="37"/>
      <c r="AI300" s="38"/>
      <c r="AJ300" s="49" t="str">
        <f t="shared" si="30"/>
        <v/>
      </c>
      <c r="AK300" s="49" t="str">
        <f t="shared" si="33"/>
        <v/>
      </c>
      <c r="AL300" s="49" t="e">
        <f t="shared" si="34"/>
        <v>#VALUE!</v>
      </c>
      <c r="AM300" s="49"/>
      <c r="AN300" s="67" t="str">
        <f t="shared" si="35"/>
        <v/>
      </c>
      <c r="AO300" s="39"/>
      <c r="AP300" s="40"/>
      <c r="AQ300" s="41"/>
      <c r="AR300" s="33"/>
      <c r="AS300" s="33"/>
      <c r="AT300" s="35"/>
      <c r="AU300" s="35"/>
      <c r="AV300" s="35"/>
      <c r="AW300" s="35"/>
      <c r="AX300" s="35"/>
      <c r="AY300" s="42"/>
      <c r="AZ300" s="35"/>
    </row>
    <row r="301" spans="1:52" x14ac:dyDescent="0.25">
      <c r="A301" s="66"/>
      <c r="B301" s="33"/>
      <c r="C301" s="85"/>
      <c r="D301" s="85"/>
      <c r="E301" s="34"/>
      <c r="F301" s="35"/>
      <c r="G301" s="35"/>
      <c r="H301" s="33"/>
      <c r="I301" s="35"/>
      <c r="J301" s="35"/>
      <c r="K301" s="49">
        <f t="shared" si="32"/>
        <v>0</v>
      </c>
      <c r="L301" s="67" t="str">
        <f t="shared" si="36"/>
        <v/>
      </c>
      <c r="M301" s="33"/>
      <c r="N301" s="35"/>
      <c r="O301" s="36">
        <v>100</v>
      </c>
      <c r="P301" s="36"/>
      <c r="Q301" s="36"/>
      <c r="R301" s="36"/>
      <c r="S301" s="33"/>
      <c r="T301" s="35"/>
      <c r="U301" s="36"/>
      <c r="V301" s="36"/>
      <c r="W301" s="36"/>
      <c r="X301" s="36"/>
      <c r="Y301" s="33"/>
      <c r="Z301" s="35"/>
      <c r="AA301" s="36"/>
      <c r="AB301" s="36"/>
      <c r="AC301" s="36"/>
      <c r="AD301" s="36"/>
      <c r="AE301" s="68">
        <f t="shared" si="31"/>
        <v>100</v>
      </c>
      <c r="AF301" s="37"/>
      <c r="AG301" s="37"/>
      <c r="AH301" s="37"/>
      <c r="AI301" s="38"/>
      <c r="AJ301" s="49" t="str">
        <f t="shared" si="30"/>
        <v/>
      </c>
      <c r="AK301" s="49" t="str">
        <f t="shared" si="33"/>
        <v/>
      </c>
      <c r="AL301" s="49" t="e">
        <f t="shared" si="34"/>
        <v>#VALUE!</v>
      </c>
      <c r="AM301" s="49"/>
      <c r="AN301" s="67" t="str">
        <f t="shared" si="35"/>
        <v/>
      </c>
      <c r="AO301" s="39"/>
      <c r="AP301" s="40"/>
      <c r="AQ301" s="41"/>
      <c r="AR301" s="33"/>
      <c r="AS301" s="33"/>
      <c r="AT301" s="35"/>
      <c r="AU301" s="35"/>
      <c r="AV301" s="35"/>
      <c r="AW301" s="35"/>
      <c r="AX301" s="35"/>
      <c r="AY301" s="42"/>
      <c r="AZ301" s="35"/>
    </row>
    <row r="302" spans="1:52" x14ac:dyDescent="0.25">
      <c r="A302" s="66"/>
      <c r="B302" s="33"/>
      <c r="C302" s="85"/>
      <c r="D302" s="85"/>
      <c r="E302" s="34"/>
      <c r="F302" s="35"/>
      <c r="G302" s="35"/>
      <c r="H302" s="33"/>
      <c r="I302" s="35"/>
      <c r="J302" s="35"/>
      <c r="K302" s="49">
        <f t="shared" si="32"/>
        <v>0</v>
      </c>
      <c r="L302" s="67" t="str">
        <f t="shared" si="36"/>
        <v/>
      </c>
      <c r="M302" s="33"/>
      <c r="N302" s="35"/>
      <c r="O302" s="36">
        <v>100</v>
      </c>
      <c r="P302" s="36"/>
      <c r="Q302" s="36"/>
      <c r="R302" s="36"/>
      <c r="S302" s="33"/>
      <c r="T302" s="35"/>
      <c r="U302" s="36"/>
      <c r="V302" s="36"/>
      <c r="W302" s="36"/>
      <c r="X302" s="36"/>
      <c r="Y302" s="33"/>
      <c r="Z302" s="35"/>
      <c r="AA302" s="36"/>
      <c r="AB302" s="36"/>
      <c r="AC302" s="36"/>
      <c r="AD302" s="36"/>
      <c r="AE302" s="68">
        <f t="shared" si="31"/>
        <v>100</v>
      </c>
      <c r="AF302" s="37"/>
      <c r="AG302" s="37"/>
      <c r="AH302" s="37"/>
      <c r="AI302" s="38"/>
      <c r="AJ302" s="49" t="str">
        <f t="shared" si="30"/>
        <v/>
      </c>
      <c r="AK302" s="49" t="str">
        <f t="shared" si="33"/>
        <v/>
      </c>
      <c r="AL302" s="49" t="e">
        <f t="shared" si="34"/>
        <v>#VALUE!</v>
      </c>
      <c r="AM302" s="49"/>
      <c r="AN302" s="67" t="str">
        <f t="shared" si="35"/>
        <v/>
      </c>
      <c r="AO302" s="39"/>
      <c r="AP302" s="40"/>
      <c r="AQ302" s="41"/>
      <c r="AR302" s="33"/>
      <c r="AS302" s="33"/>
      <c r="AT302" s="35"/>
      <c r="AU302" s="35"/>
      <c r="AV302" s="35"/>
      <c r="AW302" s="35"/>
      <c r="AX302" s="35"/>
      <c r="AY302" s="42"/>
      <c r="AZ302" s="35"/>
    </row>
    <row r="303" spans="1:52" x14ac:dyDescent="0.25">
      <c r="A303" s="66"/>
      <c r="B303" s="33"/>
      <c r="C303" s="85"/>
      <c r="D303" s="85"/>
      <c r="E303" s="34"/>
      <c r="F303" s="35"/>
      <c r="G303" s="35"/>
      <c r="H303" s="33"/>
      <c r="I303" s="35"/>
      <c r="J303" s="35"/>
      <c r="K303" s="49">
        <f t="shared" si="32"/>
        <v>0</v>
      </c>
      <c r="L303" s="67" t="str">
        <f t="shared" si="36"/>
        <v/>
      </c>
      <c r="M303" s="33"/>
      <c r="N303" s="35"/>
      <c r="O303" s="36">
        <v>100</v>
      </c>
      <c r="P303" s="36"/>
      <c r="Q303" s="36"/>
      <c r="R303" s="36"/>
      <c r="S303" s="33"/>
      <c r="T303" s="35"/>
      <c r="U303" s="36"/>
      <c r="V303" s="36"/>
      <c r="W303" s="36"/>
      <c r="X303" s="36"/>
      <c r="Y303" s="33"/>
      <c r="Z303" s="35"/>
      <c r="AA303" s="36"/>
      <c r="AB303" s="36"/>
      <c r="AC303" s="36"/>
      <c r="AD303" s="36"/>
      <c r="AE303" s="68">
        <f t="shared" si="31"/>
        <v>100</v>
      </c>
      <c r="AF303" s="37"/>
      <c r="AG303" s="37"/>
      <c r="AH303" s="37"/>
      <c r="AI303" s="38"/>
      <c r="AJ303" s="49" t="str">
        <f t="shared" si="30"/>
        <v/>
      </c>
      <c r="AK303" s="49" t="str">
        <f t="shared" si="33"/>
        <v/>
      </c>
      <c r="AL303" s="49" t="e">
        <f t="shared" si="34"/>
        <v>#VALUE!</v>
      </c>
      <c r="AM303" s="49"/>
      <c r="AN303" s="67" t="str">
        <f t="shared" si="35"/>
        <v/>
      </c>
      <c r="AO303" s="39"/>
      <c r="AP303" s="40"/>
      <c r="AQ303" s="41"/>
      <c r="AR303" s="33"/>
      <c r="AS303" s="33"/>
      <c r="AT303" s="35"/>
      <c r="AU303" s="35"/>
      <c r="AV303" s="35"/>
      <c r="AW303" s="35"/>
      <c r="AX303" s="35"/>
      <c r="AY303" s="42"/>
      <c r="AZ303" s="35"/>
    </row>
    <row r="304" spans="1:52" x14ac:dyDescent="0.25">
      <c r="A304" s="66"/>
      <c r="B304" s="33"/>
      <c r="C304" s="85"/>
      <c r="D304" s="85"/>
      <c r="E304" s="34"/>
      <c r="F304" s="35"/>
      <c r="G304" s="35"/>
      <c r="H304" s="33"/>
      <c r="I304" s="35"/>
      <c r="J304" s="35"/>
      <c r="K304" s="49">
        <f t="shared" si="32"/>
        <v>0</v>
      </c>
      <c r="L304" s="67" t="str">
        <f t="shared" si="36"/>
        <v/>
      </c>
      <c r="M304" s="33"/>
      <c r="N304" s="35"/>
      <c r="O304" s="36">
        <v>100</v>
      </c>
      <c r="P304" s="36"/>
      <c r="Q304" s="36"/>
      <c r="R304" s="36"/>
      <c r="S304" s="33"/>
      <c r="T304" s="35"/>
      <c r="U304" s="36"/>
      <c r="V304" s="36"/>
      <c r="W304" s="36"/>
      <c r="X304" s="36"/>
      <c r="Y304" s="33"/>
      <c r="Z304" s="35"/>
      <c r="AA304" s="36"/>
      <c r="AB304" s="36"/>
      <c r="AC304" s="36"/>
      <c r="AD304" s="36"/>
      <c r="AE304" s="68">
        <f t="shared" si="31"/>
        <v>100</v>
      </c>
      <c r="AF304" s="37"/>
      <c r="AG304" s="37"/>
      <c r="AH304" s="37"/>
      <c r="AI304" s="38"/>
      <c r="AJ304" s="49" t="str">
        <f t="shared" si="30"/>
        <v/>
      </c>
      <c r="AK304" s="49" t="str">
        <f t="shared" si="33"/>
        <v/>
      </c>
      <c r="AL304" s="49" t="e">
        <f t="shared" si="34"/>
        <v>#VALUE!</v>
      </c>
      <c r="AM304" s="49"/>
      <c r="AN304" s="67" t="str">
        <f t="shared" si="35"/>
        <v/>
      </c>
      <c r="AO304" s="39"/>
      <c r="AP304" s="40"/>
      <c r="AQ304" s="41"/>
      <c r="AR304" s="33"/>
      <c r="AS304" s="33"/>
      <c r="AT304" s="35"/>
      <c r="AU304" s="35"/>
      <c r="AV304" s="35"/>
      <c r="AW304" s="35"/>
      <c r="AX304" s="35"/>
      <c r="AY304" s="42"/>
      <c r="AZ304" s="35"/>
    </row>
    <row r="305" spans="1:52" x14ac:dyDescent="0.25">
      <c r="A305" s="66"/>
      <c r="B305" s="33"/>
      <c r="C305" s="85"/>
      <c r="D305" s="85"/>
      <c r="E305" s="34"/>
      <c r="F305" s="35"/>
      <c r="G305" s="35"/>
      <c r="H305" s="33"/>
      <c r="I305" s="35"/>
      <c r="J305" s="35"/>
      <c r="K305" s="49">
        <f t="shared" si="32"/>
        <v>0</v>
      </c>
      <c r="L305" s="67" t="str">
        <f t="shared" si="36"/>
        <v/>
      </c>
      <c r="M305" s="33"/>
      <c r="N305" s="35"/>
      <c r="O305" s="36">
        <v>100</v>
      </c>
      <c r="P305" s="36"/>
      <c r="Q305" s="36"/>
      <c r="R305" s="36"/>
      <c r="S305" s="33"/>
      <c r="T305" s="35"/>
      <c r="U305" s="36"/>
      <c r="V305" s="36"/>
      <c r="W305" s="36"/>
      <c r="X305" s="36"/>
      <c r="Y305" s="33"/>
      <c r="Z305" s="35"/>
      <c r="AA305" s="36"/>
      <c r="AB305" s="36"/>
      <c r="AC305" s="36"/>
      <c r="AD305" s="36"/>
      <c r="AE305" s="68">
        <f t="shared" si="31"/>
        <v>100</v>
      </c>
      <c r="AF305" s="37"/>
      <c r="AG305" s="37"/>
      <c r="AH305" s="37"/>
      <c r="AI305" s="38"/>
      <c r="AJ305" s="49" t="str">
        <f t="shared" si="30"/>
        <v/>
      </c>
      <c r="AK305" s="49" t="str">
        <f t="shared" si="33"/>
        <v/>
      </c>
      <c r="AL305" s="49" t="e">
        <f t="shared" si="34"/>
        <v>#VALUE!</v>
      </c>
      <c r="AM305" s="49"/>
      <c r="AN305" s="67" t="str">
        <f t="shared" si="35"/>
        <v/>
      </c>
      <c r="AO305" s="39"/>
      <c r="AP305" s="40"/>
      <c r="AQ305" s="41"/>
      <c r="AR305" s="33"/>
      <c r="AS305" s="33"/>
      <c r="AT305" s="35"/>
      <c r="AU305" s="35"/>
      <c r="AV305" s="35"/>
      <c r="AW305" s="35"/>
      <c r="AX305" s="35"/>
      <c r="AY305" s="42"/>
      <c r="AZ305" s="35"/>
    </row>
    <row r="306" spans="1:52" x14ac:dyDescent="0.25">
      <c r="A306" s="66"/>
      <c r="B306" s="33"/>
      <c r="C306" s="85"/>
      <c r="D306" s="85"/>
      <c r="E306" s="34"/>
      <c r="F306" s="35"/>
      <c r="G306" s="35"/>
      <c r="H306" s="33"/>
      <c r="I306" s="35"/>
      <c r="J306" s="35"/>
      <c r="K306" s="49">
        <f t="shared" si="32"/>
        <v>0</v>
      </c>
      <c r="L306" s="67" t="str">
        <f t="shared" si="36"/>
        <v/>
      </c>
      <c r="M306" s="33"/>
      <c r="N306" s="35"/>
      <c r="O306" s="36">
        <v>100</v>
      </c>
      <c r="P306" s="36"/>
      <c r="Q306" s="36"/>
      <c r="R306" s="36"/>
      <c r="S306" s="33"/>
      <c r="T306" s="35"/>
      <c r="U306" s="36"/>
      <c r="V306" s="36"/>
      <c r="W306" s="36"/>
      <c r="X306" s="36"/>
      <c r="Y306" s="33"/>
      <c r="Z306" s="35"/>
      <c r="AA306" s="36"/>
      <c r="AB306" s="36"/>
      <c r="AC306" s="36"/>
      <c r="AD306" s="36"/>
      <c r="AE306" s="68">
        <f t="shared" si="31"/>
        <v>100</v>
      </c>
      <c r="AF306" s="37"/>
      <c r="AG306" s="37"/>
      <c r="AH306" s="37"/>
      <c r="AI306" s="38"/>
      <c r="AJ306" s="49" t="str">
        <f t="shared" si="30"/>
        <v/>
      </c>
      <c r="AK306" s="49" t="str">
        <f t="shared" si="33"/>
        <v/>
      </c>
      <c r="AL306" s="49" t="e">
        <f t="shared" si="34"/>
        <v>#VALUE!</v>
      </c>
      <c r="AM306" s="49"/>
      <c r="AN306" s="67" t="str">
        <f t="shared" si="35"/>
        <v/>
      </c>
      <c r="AO306" s="39"/>
      <c r="AP306" s="40"/>
      <c r="AQ306" s="41"/>
      <c r="AR306" s="33"/>
      <c r="AS306" s="33"/>
      <c r="AT306" s="35"/>
      <c r="AU306" s="35"/>
      <c r="AV306" s="35"/>
      <c r="AW306" s="35"/>
      <c r="AX306" s="35"/>
      <c r="AY306" s="42"/>
      <c r="AZ306" s="35"/>
    </row>
    <row r="307" spans="1:52" x14ac:dyDescent="0.25">
      <c r="A307" s="66"/>
      <c r="B307" s="33"/>
      <c r="C307" s="85"/>
      <c r="D307" s="85"/>
      <c r="E307" s="34"/>
      <c r="F307" s="35"/>
      <c r="G307" s="35"/>
      <c r="H307" s="33"/>
      <c r="I307" s="35"/>
      <c r="J307" s="35"/>
      <c r="K307" s="49">
        <f t="shared" si="32"/>
        <v>0</v>
      </c>
      <c r="L307" s="67" t="str">
        <f t="shared" si="36"/>
        <v/>
      </c>
      <c r="M307" s="33"/>
      <c r="N307" s="35"/>
      <c r="O307" s="36">
        <v>100</v>
      </c>
      <c r="P307" s="36"/>
      <c r="Q307" s="36"/>
      <c r="R307" s="36"/>
      <c r="S307" s="33"/>
      <c r="T307" s="35"/>
      <c r="U307" s="36"/>
      <c r="V307" s="36"/>
      <c r="W307" s="36"/>
      <c r="X307" s="36"/>
      <c r="Y307" s="33"/>
      <c r="Z307" s="35"/>
      <c r="AA307" s="36"/>
      <c r="AB307" s="36"/>
      <c r="AC307" s="36"/>
      <c r="AD307" s="36"/>
      <c r="AE307" s="68">
        <f t="shared" si="31"/>
        <v>100</v>
      </c>
      <c r="AF307" s="37"/>
      <c r="AG307" s="37"/>
      <c r="AH307" s="37"/>
      <c r="AI307" s="38"/>
      <c r="AJ307" s="49" t="str">
        <f t="shared" si="30"/>
        <v/>
      </c>
      <c r="AK307" s="49" t="str">
        <f t="shared" si="33"/>
        <v/>
      </c>
      <c r="AL307" s="49" t="e">
        <f t="shared" si="34"/>
        <v>#VALUE!</v>
      </c>
      <c r="AM307" s="49"/>
      <c r="AN307" s="67" t="str">
        <f t="shared" si="35"/>
        <v/>
      </c>
      <c r="AO307" s="39"/>
      <c r="AP307" s="40"/>
      <c r="AQ307" s="41"/>
      <c r="AR307" s="33"/>
      <c r="AS307" s="33"/>
      <c r="AT307" s="35"/>
      <c r="AU307" s="35"/>
      <c r="AV307" s="35"/>
      <c r="AW307" s="35"/>
      <c r="AX307" s="35"/>
      <c r="AY307" s="42"/>
      <c r="AZ307" s="35"/>
    </row>
    <row r="308" spans="1:52" x14ac:dyDescent="0.25">
      <c r="A308" s="66"/>
      <c r="B308" s="33"/>
      <c r="C308" s="85"/>
      <c r="D308" s="85"/>
      <c r="E308" s="34"/>
      <c r="F308" s="35"/>
      <c r="G308" s="35"/>
      <c r="H308" s="33"/>
      <c r="I308" s="35"/>
      <c r="J308" s="35"/>
      <c r="K308" s="49">
        <f t="shared" si="32"/>
        <v>0</v>
      </c>
      <c r="L308" s="67" t="str">
        <f t="shared" si="36"/>
        <v/>
      </c>
      <c r="M308" s="33"/>
      <c r="N308" s="35"/>
      <c r="O308" s="36">
        <v>100</v>
      </c>
      <c r="P308" s="36"/>
      <c r="Q308" s="36"/>
      <c r="R308" s="36"/>
      <c r="S308" s="33"/>
      <c r="T308" s="35"/>
      <c r="U308" s="36"/>
      <c r="V308" s="36"/>
      <c r="W308" s="36"/>
      <c r="X308" s="36"/>
      <c r="Y308" s="33"/>
      <c r="Z308" s="35"/>
      <c r="AA308" s="36"/>
      <c r="AB308" s="36"/>
      <c r="AC308" s="36"/>
      <c r="AD308" s="36"/>
      <c r="AE308" s="68">
        <f t="shared" si="31"/>
        <v>100</v>
      </c>
      <c r="AF308" s="37"/>
      <c r="AG308" s="37"/>
      <c r="AH308" s="37"/>
      <c r="AI308" s="38"/>
      <c r="AJ308" s="49" t="str">
        <f t="shared" si="30"/>
        <v/>
      </c>
      <c r="AK308" s="49" t="str">
        <f t="shared" si="33"/>
        <v/>
      </c>
      <c r="AL308" s="49" t="e">
        <f t="shared" si="34"/>
        <v>#VALUE!</v>
      </c>
      <c r="AM308" s="49"/>
      <c r="AN308" s="67" t="str">
        <f t="shared" si="35"/>
        <v/>
      </c>
      <c r="AO308" s="39"/>
      <c r="AP308" s="40"/>
      <c r="AQ308" s="41"/>
      <c r="AR308" s="33"/>
      <c r="AS308" s="33"/>
      <c r="AT308" s="35"/>
      <c r="AU308" s="35"/>
      <c r="AV308" s="35"/>
      <c r="AW308" s="35"/>
      <c r="AX308" s="35"/>
      <c r="AY308" s="42"/>
      <c r="AZ308" s="35"/>
    </row>
    <row r="309" spans="1:52" x14ac:dyDescent="0.25">
      <c r="A309" s="66"/>
      <c r="B309" s="33"/>
      <c r="C309" s="85"/>
      <c r="D309" s="85"/>
      <c r="E309" s="34"/>
      <c r="F309" s="35"/>
      <c r="G309" s="35"/>
      <c r="H309" s="33"/>
      <c r="I309" s="35"/>
      <c r="J309" s="35"/>
      <c r="K309" s="49">
        <f t="shared" si="32"/>
        <v>0</v>
      </c>
      <c r="L309" s="67" t="str">
        <f t="shared" si="36"/>
        <v/>
      </c>
      <c r="M309" s="33"/>
      <c r="N309" s="35"/>
      <c r="O309" s="36">
        <v>100</v>
      </c>
      <c r="P309" s="36"/>
      <c r="Q309" s="36"/>
      <c r="R309" s="36"/>
      <c r="S309" s="33"/>
      <c r="T309" s="35"/>
      <c r="U309" s="36"/>
      <c r="V309" s="36"/>
      <c r="W309" s="36"/>
      <c r="X309" s="36"/>
      <c r="Y309" s="33"/>
      <c r="Z309" s="35"/>
      <c r="AA309" s="36"/>
      <c r="AB309" s="36"/>
      <c r="AC309" s="36"/>
      <c r="AD309" s="36"/>
      <c r="AE309" s="68">
        <f t="shared" si="31"/>
        <v>100</v>
      </c>
      <c r="AF309" s="37"/>
      <c r="AG309" s="37"/>
      <c r="AH309" s="37"/>
      <c r="AI309" s="38"/>
      <c r="AJ309" s="49" t="str">
        <f t="shared" si="30"/>
        <v/>
      </c>
      <c r="AK309" s="49" t="str">
        <f t="shared" si="33"/>
        <v/>
      </c>
      <c r="AL309" s="49" t="e">
        <f t="shared" si="34"/>
        <v>#VALUE!</v>
      </c>
      <c r="AM309" s="49"/>
      <c r="AN309" s="67" t="str">
        <f t="shared" si="35"/>
        <v/>
      </c>
      <c r="AO309" s="39"/>
      <c r="AP309" s="40"/>
      <c r="AQ309" s="41"/>
      <c r="AR309" s="33"/>
      <c r="AS309" s="33"/>
      <c r="AT309" s="35"/>
      <c r="AU309" s="35"/>
      <c r="AV309" s="35"/>
      <c r="AW309" s="35"/>
      <c r="AX309" s="35"/>
      <c r="AY309" s="42"/>
      <c r="AZ309" s="35"/>
    </row>
    <row r="310" spans="1:52" x14ac:dyDescent="0.25">
      <c r="A310" s="66"/>
      <c r="B310" s="33"/>
      <c r="C310" s="85"/>
      <c r="D310" s="85"/>
      <c r="E310" s="34"/>
      <c r="F310" s="35"/>
      <c r="G310" s="35"/>
      <c r="H310" s="33"/>
      <c r="I310" s="35"/>
      <c r="J310" s="35"/>
      <c r="K310" s="49">
        <f t="shared" si="32"/>
        <v>0</v>
      </c>
      <c r="L310" s="67" t="str">
        <f t="shared" si="36"/>
        <v/>
      </c>
      <c r="M310" s="33"/>
      <c r="N310" s="35"/>
      <c r="O310" s="36">
        <v>100</v>
      </c>
      <c r="P310" s="36"/>
      <c r="Q310" s="36"/>
      <c r="R310" s="36"/>
      <c r="S310" s="33"/>
      <c r="T310" s="35"/>
      <c r="U310" s="36"/>
      <c r="V310" s="36"/>
      <c r="W310" s="36"/>
      <c r="X310" s="36"/>
      <c r="Y310" s="33"/>
      <c r="Z310" s="35"/>
      <c r="AA310" s="36"/>
      <c r="AB310" s="36"/>
      <c r="AC310" s="36"/>
      <c r="AD310" s="36"/>
      <c r="AE310" s="68">
        <f t="shared" si="31"/>
        <v>100</v>
      </c>
      <c r="AF310" s="37"/>
      <c r="AG310" s="37"/>
      <c r="AH310" s="37"/>
      <c r="AI310" s="38"/>
      <c r="AJ310" s="49" t="str">
        <f t="shared" si="30"/>
        <v/>
      </c>
      <c r="AK310" s="49" t="str">
        <f t="shared" si="33"/>
        <v/>
      </c>
      <c r="AL310" s="49" t="e">
        <f t="shared" si="34"/>
        <v>#VALUE!</v>
      </c>
      <c r="AM310" s="49"/>
      <c r="AN310" s="67" t="str">
        <f t="shared" si="35"/>
        <v/>
      </c>
      <c r="AO310" s="39"/>
      <c r="AP310" s="40"/>
      <c r="AQ310" s="41"/>
      <c r="AR310" s="33"/>
      <c r="AS310" s="33"/>
      <c r="AT310" s="35"/>
      <c r="AU310" s="35"/>
      <c r="AV310" s="35"/>
      <c r="AW310" s="35"/>
      <c r="AX310" s="35"/>
      <c r="AY310" s="42"/>
      <c r="AZ310" s="35"/>
    </row>
    <row r="311" spans="1:52" x14ac:dyDescent="0.25">
      <c r="A311" s="66"/>
      <c r="B311" s="33"/>
      <c r="C311" s="85"/>
      <c r="D311" s="85"/>
      <c r="E311" s="34"/>
      <c r="F311" s="35"/>
      <c r="G311" s="35"/>
      <c r="H311" s="33"/>
      <c r="I311" s="35"/>
      <c r="J311" s="35"/>
      <c r="K311" s="49">
        <f t="shared" si="32"/>
        <v>0</v>
      </c>
      <c r="L311" s="67" t="str">
        <f t="shared" si="36"/>
        <v/>
      </c>
      <c r="M311" s="33"/>
      <c r="N311" s="35"/>
      <c r="O311" s="36">
        <v>100</v>
      </c>
      <c r="P311" s="36"/>
      <c r="Q311" s="36"/>
      <c r="R311" s="36"/>
      <c r="S311" s="33"/>
      <c r="T311" s="35"/>
      <c r="U311" s="36"/>
      <c r="V311" s="36"/>
      <c r="W311" s="36"/>
      <c r="X311" s="36"/>
      <c r="Y311" s="33"/>
      <c r="Z311" s="35"/>
      <c r="AA311" s="36"/>
      <c r="AB311" s="36"/>
      <c r="AC311" s="36"/>
      <c r="AD311" s="36"/>
      <c r="AE311" s="68">
        <f t="shared" si="31"/>
        <v>100</v>
      </c>
      <c r="AF311" s="37"/>
      <c r="AG311" s="37"/>
      <c r="AH311" s="37"/>
      <c r="AI311" s="38"/>
      <c r="AJ311" s="49" t="str">
        <f t="shared" si="30"/>
        <v/>
      </c>
      <c r="AK311" s="49" t="str">
        <f t="shared" si="33"/>
        <v/>
      </c>
      <c r="AL311" s="49" t="e">
        <f t="shared" si="34"/>
        <v>#VALUE!</v>
      </c>
      <c r="AM311" s="49"/>
      <c r="AN311" s="67" t="str">
        <f t="shared" si="35"/>
        <v/>
      </c>
      <c r="AO311" s="39"/>
      <c r="AP311" s="40"/>
      <c r="AQ311" s="41"/>
      <c r="AR311" s="33"/>
      <c r="AS311" s="33"/>
      <c r="AT311" s="35"/>
      <c r="AU311" s="35"/>
      <c r="AV311" s="35"/>
      <c r="AW311" s="35"/>
      <c r="AX311" s="35"/>
      <c r="AY311" s="42"/>
      <c r="AZ311" s="35"/>
    </row>
    <row r="312" spans="1:52" x14ac:dyDescent="0.25">
      <c r="A312" s="66"/>
      <c r="B312" s="33"/>
      <c r="C312" s="85"/>
      <c r="D312" s="85"/>
      <c r="E312" s="34"/>
      <c r="F312" s="35"/>
      <c r="G312" s="35"/>
      <c r="H312" s="33"/>
      <c r="I312" s="35"/>
      <c r="J312" s="35"/>
      <c r="K312" s="49">
        <f t="shared" si="32"/>
        <v>0</v>
      </c>
      <c r="L312" s="67" t="str">
        <f t="shared" si="36"/>
        <v/>
      </c>
      <c r="M312" s="33"/>
      <c r="N312" s="35"/>
      <c r="O312" s="36">
        <v>100</v>
      </c>
      <c r="P312" s="36"/>
      <c r="Q312" s="36"/>
      <c r="R312" s="36"/>
      <c r="S312" s="33"/>
      <c r="T312" s="35"/>
      <c r="U312" s="36"/>
      <c r="V312" s="36"/>
      <c r="W312" s="36"/>
      <c r="X312" s="36"/>
      <c r="Y312" s="33"/>
      <c r="Z312" s="35"/>
      <c r="AA312" s="36"/>
      <c r="AB312" s="36"/>
      <c r="AC312" s="36"/>
      <c r="AD312" s="36"/>
      <c r="AE312" s="68">
        <f t="shared" si="31"/>
        <v>100</v>
      </c>
      <c r="AF312" s="37"/>
      <c r="AG312" s="37"/>
      <c r="AH312" s="37"/>
      <c r="AI312" s="38"/>
      <c r="AJ312" s="49" t="str">
        <f t="shared" si="30"/>
        <v/>
      </c>
      <c r="AK312" s="49" t="str">
        <f t="shared" si="33"/>
        <v/>
      </c>
      <c r="AL312" s="49" t="e">
        <f t="shared" si="34"/>
        <v>#VALUE!</v>
      </c>
      <c r="AM312" s="49"/>
      <c r="AN312" s="67" t="str">
        <f t="shared" si="35"/>
        <v/>
      </c>
      <c r="AO312" s="39"/>
      <c r="AP312" s="40"/>
      <c r="AQ312" s="41"/>
      <c r="AR312" s="33"/>
      <c r="AS312" s="33"/>
      <c r="AT312" s="35"/>
      <c r="AU312" s="35"/>
      <c r="AV312" s="35"/>
      <c r="AW312" s="35"/>
      <c r="AX312" s="35"/>
      <c r="AY312" s="42"/>
      <c r="AZ312" s="35"/>
    </row>
    <row r="313" spans="1:52" x14ac:dyDescent="0.25">
      <c r="A313" s="66"/>
      <c r="B313" s="33"/>
      <c r="C313" s="85"/>
      <c r="D313" s="85"/>
      <c r="E313" s="34"/>
      <c r="F313" s="35"/>
      <c r="G313" s="35"/>
      <c r="H313" s="33"/>
      <c r="I313" s="35"/>
      <c r="J313" s="35"/>
      <c r="K313" s="49">
        <f t="shared" si="32"/>
        <v>0</v>
      </c>
      <c r="L313" s="67" t="str">
        <f t="shared" si="36"/>
        <v/>
      </c>
      <c r="M313" s="33"/>
      <c r="N313" s="35"/>
      <c r="O313" s="36">
        <v>100</v>
      </c>
      <c r="P313" s="36"/>
      <c r="Q313" s="36"/>
      <c r="R313" s="36"/>
      <c r="S313" s="33"/>
      <c r="T313" s="35"/>
      <c r="U313" s="36"/>
      <c r="V313" s="36"/>
      <c r="W313" s="36"/>
      <c r="X313" s="36"/>
      <c r="Y313" s="33"/>
      <c r="Z313" s="35"/>
      <c r="AA313" s="36"/>
      <c r="AB313" s="36"/>
      <c r="AC313" s="36"/>
      <c r="AD313" s="36"/>
      <c r="AE313" s="68">
        <f t="shared" si="31"/>
        <v>100</v>
      </c>
      <c r="AF313" s="37"/>
      <c r="AG313" s="37"/>
      <c r="AH313" s="37"/>
      <c r="AI313" s="38"/>
      <c r="AJ313" s="49" t="str">
        <f t="shared" si="30"/>
        <v/>
      </c>
      <c r="AK313" s="49" t="str">
        <f t="shared" si="33"/>
        <v/>
      </c>
      <c r="AL313" s="49" t="e">
        <f t="shared" si="34"/>
        <v>#VALUE!</v>
      </c>
      <c r="AM313" s="49"/>
      <c r="AN313" s="67" t="str">
        <f t="shared" si="35"/>
        <v/>
      </c>
      <c r="AO313" s="39"/>
      <c r="AP313" s="40"/>
      <c r="AQ313" s="41"/>
      <c r="AR313" s="33"/>
      <c r="AS313" s="33"/>
      <c r="AT313" s="35"/>
      <c r="AU313" s="35"/>
      <c r="AV313" s="35"/>
      <c r="AW313" s="35"/>
      <c r="AX313" s="35"/>
      <c r="AY313" s="42"/>
      <c r="AZ313" s="35"/>
    </row>
    <row r="314" spans="1:52" x14ac:dyDescent="0.25">
      <c r="A314" s="66"/>
      <c r="B314" s="33"/>
      <c r="C314" s="85"/>
      <c r="D314" s="85"/>
      <c r="E314" s="34"/>
      <c r="F314" s="35"/>
      <c r="G314" s="35"/>
      <c r="H314" s="33"/>
      <c r="I314" s="35"/>
      <c r="J314" s="35"/>
      <c r="K314" s="49">
        <f t="shared" si="32"/>
        <v>0</v>
      </c>
      <c r="L314" s="67" t="str">
        <f t="shared" si="36"/>
        <v/>
      </c>
      <c r="M314" s="33"/>
      <c r="N314" s="35"/>
      <c r="O314" s="36">
        <v>100</v>
      </c>
      <c r="P314" s="36"/>
      <c r="Q314" s="36"/>
      <c r="R314" s="36"/>
      <c r="S314" s="33"/>
      <c r="T314" s="35"/>
      <c r="U314" s="36"/>
      <c r="V314" s="36"/>
      <c r="W314" s="36"/>
      <c r="X314" s="36"/>
      <c r="Y314" s="33"/>
      <c r="Z314" s="35"/>
      <c r="AA314" s="36"/>
      <c r="AB314" s="36"/>
      <c r="AC314" s="36"/>
      <c r="AD314" s="36"/>
      <c r="AE314" s="68">
        <f t="shared" si="31"/>
        <v>100</v>
      </c>
      <c r="AF314" s="37"/>
      <c r="AG314" s="37"/>
      <c r="AH314" s="37"/>
      <c r="AI314" s="38"/>
      <c r="AJ314" s="49" t="str">
        <f t="shared" si="30"/>
        <v/>
      </c>
      <c r="AK314" s="49" t="str">
        <f t="shared" si="33"/>
        <v/>
      </c>
      <c r="AL314" s="49" t="e">
        <f t="shared" si="34"/>
        <v>#VALUE!</v>
      </c>
      <c r="AM314" s="49"/>
      <c r="AN314" s="67" t="str">
        <f t="shared" si="35"/>
        <v/>
      </c>
      <c r="AO314" s="39"/>
      <c r="AP314" s="40"/>
      <c r="AQ314" s="41"/>
      <c r="AR314" s="33"/>
      <c r="AS314" s="33"/>
      <c r="AT314" s="35"/>
      <c r="AU314" s="35"/>
      <c r="AV314" s="35"/>
      <c r="AW314" s="35"/>
      <c r="AX314" s="35"/>
      <c r="AY314" s="42"/>
      <c r="AZ314" s="35"/>
    </row>
    <row r="315" spans="1:52" x14ac:dyDescent="0.25">
      <c r="A315" s="66"/>
      <c r="B315" s="33"/>
      <c r="C315" s="85"/>
      <c r="D315" s="85"/>
      <c r="E315" s="34"/>
      <c r="F315" s="35"/>
      <c r="G315" s="35"/>
      <c r="H315" s="33"/>
      <c r="I315" s="35"/>
      <c r="J315" s="35"/>
      <c r="K315" s="49">
        <f t="shared" si="32"/>
        <v>0</v>
      </c>
      <c r="L315" s="67" t="str">
        <f t="shared" si="36"/>
        <v/>
      </c>
      <c r="M315" s="33"/>
      <c r="N315" s="35"/>
      <c r="O315" s="36">
        <v>100</v>
      </c>
      <c r="P315" s="36"/>
      <c r="Q315" s="36"/>
      <c r="R315" s="36"/>
      <c r="S315" s="33"/>
      <c r="T315" s="35"/>
      <c r="U315" s="36"/>
      <c r="V315" s="36"/>
      <c r="W315" s="36"/>
      <c r="X315" s="36"/>
      <c r="Y315" s="33"/>
      <c r="Z315" s="35"/>
      <c r="AA315" s="36"/>
      <c r="AB315" s="36"/>
      <c r="AC315" s="36"/>
      <c r="AD315" s="36"/>
      <c r="AE315" s="68">
        <f t="shared" si="31"/>
        <v>100</v>
      </c>
      <c r="AF315" s="37"/>
      <c r="AG315" s="37"/>
      <c r="AH315" s="37"/>
      <c r="AI315" s="38"/>
      <c r="AJ315" s="49" t="str">
        <f t="shared" si="30"/>
        <v/>
      </c>
      <c r="AK315" s="49" t="str">
        <f t="shared" si="33"/>
        <v/>
      </c>
      <c r="AL315" s="49" t="e">
        <f t="shared" si="34"/>
        <v>#VALUE!</v>
      </c>
      <c r="AM315" s="49"/>
      <c r="AN315" s="67" t="str">
        <f t="shared" si="35"/>
        <v/>
      </c>
      <c r="AO315" s="39"/>
      <c r="AP315" s="40"/>
      <c r="AQ315" s="41"/>
      <c r="AR315" s="33"/>
      <c r="AS315" s="33"/>
      <c r="AT315" s="35"/>
      <c r="AU315" s="35"/>
      <c r="AV315" s="35"/>
      <c r="AW315" s="35"/>
      <c r="AX315" s="35"/>
      <c r="AY315" s="42"/>
      <c r="AZ315" s="35"/>
    </row>
    <row r="316" spans="1:52" x14ac:dyDescent="0.25">
      <c r="A316" s="66"/>
      <c r="B316" s="33"/>
      <c r="C316" s="85"/>
      <c r="D316" s="85"/>
      <c r="E316" s="34"/>
      <c r="F316" s="35"/>
      <c r="G316" s="35"/>
      <c r="H316" s="33"/>
      <c r="I316" s="35"/>
      <c r="J316" s="35"/>
      <c r="K316" s="49">
        <f t="shared" si="32"/>
        <v>0</v>
      </c>
      <c r="L316" s="67" t="str">
        <f t="shared" si="36"/>
        <v/>
      </c>
      <c r="M316" s="33"/>
      <c r="N316" s="35"/>
      <c r="O316" s="36">
        <v>100</v>
      </c>
      <c r="P316" s="36"/>
      <c r="Q316" s="36"/>
      <c r="R316" s="36"/>
      <c r="S316" s="33"/>
      <c r="T316" s="35"/>
      <c r="U316" s="36"/>
      <c r="V316" s="36"/>
      <c r="W316" s="36"/>
      <c r="X316" s="36"/>
      <c r="Y316" s="33"/>
      <c r="Z316" s="35"/>
      <c r="AA316" s="36"/>
      <c r="AB316" s="36"/>
      <c r="AC316" s="36"/>
      <c r="AD316" s="36"/>
      <c r="AE316" s="68">
        <f t="shared" si="31"/>
        <v>100</v>
      </c>
      <c r="AF316" s="37"/>
      <c r="AG316" s="37"/>
      <c r="AH316" s="37"/>
      <c r="AI316" s="38"/>
      <c r="AJ316" s="49" t="str">
        <f t="shared" si="30"/>
        <v/>
      </c>
      <c r="AK316" s="49" t="str">
        <f t="shared" si="33"/>
        <v/>
      </c>
      <c r="AL316" s="49" t="e">
        <f t="shared" si="34"/>
        <v>#VALUE!</v>
      </c>
      <c r="AM316" s="49"/>
      <c r="AN316" s="67" t="str">
        <f t="shared" si="35"/>
        <v/>
      </c>
      <c r="AO316" s="39"/>
      <c r="AP316" s="40"/>
      <c r="AQ316" s="41"/>
      <c r="AR316" s="33"/>
      <c r="AS316" s="33"/>
      <c r="AT316" s="35"/>
      <c r="AU316" s="35"/>
      <c r="AV316" s="35"/>
      <c r="AW316" s="35"/>
      <c r="AX316" s="35"/>
      <c r="AY316" s="42"/>
      <c r="AZ316" s="35"/>
    </row>
    <row r="317" spans="1:52" x14ac:dyDescent="0.25">
      <c r="A317" s="66"/>
      <c r="B317" s="33"/>
      <c r="C317" s="85"/>
      <c r="D317" s="85"/>
      <c r="E317" s="34"/>
      <c r="F317" s="35"/>
      <c r="G317" s="35"/>
      <c r="H317" s="33"/>
      <c r="I317" s="35"/>
      <c r="J317" s="35"/>
      <c r="K317" s="49">
        <f t="shared" si="32"/>
        <v>0</v>
      </c>
      <c r="L317" s="67" t="str">
        <f t="shared" si="36"/>
        <v/>
      </c>
      <c r="M317" s="33"/>
      <c r="N317" s="35"/>
      <c r="O317" s="36">
        <v>100</v>
      </c>
      <c r="P317" s="36"/>
      <c r="Q317" s="36"/>
      <c r="R317" s="36"/>
      <c r="S317" s="33"/>
      <c r="T317" s="35"/>
      <c r="U317" s="36"/>
      <c r="V317" s="36"/>
      <c r="W317" s="36"/>
      <c r="X317" s="36"/>
      <c r="Y317" s="33"/>
      <c r="Z317" s="35"/>
      <c r="AA317" s="36"/>
      <c r="AB317" s="36"/>
      <c r="AC317" s="36"/>
      <c r="AD317" s="36"/>
      <c r="AE317" s="68">
        <f t="shared" si="31"/>
        <v>100</v>
      </c>
      <c r="AF317" s="37"/>
      <c r="AG317" s="37"/>
      <c r="AH317" s="37"/>
      <c r="AI317" s="38"/>
      <c r="AJ317" s="49" t="str">
        <f t="shared" si="30"/>
        <v/>
      </c>
      <c r="AK317" s="49" t="str">
        <f t="shared" si="33"/>
        <v/>
      </c>
      <c r="AL317" s="49" t="e">
        <f t="shared" si="34"/>
        <v>#VALUE!</v>
      </c>
      <c r="AM317" s="49"/>
      <c r="AN317" s="67" t="str">
        <f t="shared" si="35"/>
        <v/>
      </c>
      <c r="AO317" s="39"/>
      <c r="AP317" s="40"/>
      <c r="AQ317" s="41"/>
      <c r="AR317" s="33"/>
      <c r="AS317" s="33"/>
      <c r="AT317" s="35"/>
      <c r="AU317" s="35"/>
      <c r="AV317" s="35"/>
      <c r="AW317" s="35"/>
      <c r="AX317" s="35"/>
      <c r="AY317" s="42"/>
      <c r="AZ317" s="35"/>
    </row>
    <row r="318" spans="1:52" x14ac:dyDescent="0.25">
      <c r="A318" s="66"/>
      <c r="B318" s="33"/>
      <c r="C318" s="85"/>
      <c r="D318" s="85"/>
      <c r="E318" s="34"/>
      <c r="F318" s="35"/>
      <c r="G318" s="35"/>
      <c r="H318" s="33"/>
      <c r="I318" s="35"/>
      <c r="J318" s="35"/>
      <c r="K318" s="49">
        <f t="shared" si="32"/>
        <v>0</v>
      </c>
      <c r="L318" s="67" t="str">
        <f t="shared" si="36"/>
        <v/>
      </c>
      <c r="M318" s="33"/>
      <c r="N318" s="35"/>
      <c r="O318" s="36">
        <v>100</v>
      </c>
      <c r="P318" s="36"/>
      <c r="Q318" s="36"/>
      <c r="R318" s="36"/>
      <c r="S318" s="33"/>
      <c r="T318" s="35"/>
      <c r="U318" s="36"/>
      <c r="V318" s="36"/>
      <c r="W318" s="36"/>
      <c r="X318" s="36"/>
      <c r="Y318" s="33"/>
      <c r="Z318" s="35"/>
      <c r="AA318" s="36"/>
      <c r="AB318" s="36"/>
      <c r="AC318" s="36"/>
      <c r="AD318" s="36"/>
      <c r="AE318" s="68">
        <f t="shared" si="31"/>
        <v>100</v>
      </c>
      <c r="AF318" s="37"/>
      <c r="AG318" s="37"/>
      <c r="AH318" s="37"/>
      <c r="AI318" s="38"/>
      <c r="AJ318" s="49" t="str">
        <f t="shared" si="30"/>
        <v/>
      </c>
      <c r="AK318" s="49" t="str">
        <f t="shared" si="33"/>
        <v/>
      </c>
      <c r="AL318" s="49" t="e">
        <f t="shared" si="34"/>
        <v>#VALUE!</v>
      </c>
      <c r="AM318" s="49"/>
      <c r="AN318" s="67" t="str">
        <f t="shared" si="35"/>
        <v/>
      </c>
      <c r="AO318" s="39"/>
      <c r="AP318" s="40"/>
      <c r="AQ318" s="41"/>
      <c r="AR318" s="33"/>
      <c r="AS318" s="33"/>
      <c r="AT318" s="35"/>
      <c r="AU318" s="35"/>
      <c r="AV318" s="35"/>
      <c r="AW318" s="35"/>
      <c r="AX318" s="35"/>
      <c r="AY318" s="42"/>
      <c r="AZ318" s="35"/>
    </row>
    <row r="319" spans="1:52" x14ac:dyDescent="0.25">
      <c r="A319" s="66"/>
      <c r="B319" s="33"/>
      <c r="C319" s="85"/>
      <c r="D319" s="85"/>
      <c r="E319" s="34"/>
      <c r="F319" s="35"/>
      <c r="G319" s="35"/>
      <c r="H319" s="33"/>
      <c r="I319" s="35"/>
      <c r="J319" s="35"/>
      <c r="K319" s="49">
        <f t="shared" si="32"/>
        <v>0</v>
      </c>
      <c r="L319" s="67" t="str">
        <f t="shared" si="36"/>
        <v/>
      </c>
      <c r="M319" s="33"/>
      <c r="N319" s="35"/>
      <c r="O319" s="36">
        <v>100</v>
      </c>
      <c r="P319" s="36"/>
      <c r="Q319" s="36"/>
      <c r="R319" s="36"/>
      <c r="S319" s="33"/>
      <c r="T319" s="35"/>
      <c r="U319" s="36"/>
      <c r="V319" s="36"/>
      <c r="W319" s="36"/>
      <c r="X319" s="36"/>
      <c r="Y319" s="33"/>
      <c r="Z319" s="35"/>
      <c r="AA319" s="36"/>
      <c r="AB319" s="36"/>
      <c r="AC319" s="36"/>
      <c r="AD319" s="36"/>
      <c r="AE319" s="68">
        <f t="shared" si="31"/>
        <v>100</v>
      </c>
      <c r="AF319" s="37"/>
      <c r="AG319" s="37"/>
      <c r="AH319" s="37"/>
      <c r="AI319" s="38"/>
      <c r="AJ319" s="49" t="str">
        <f t="shared" si="30"/>
        <v/>
      </c>
      <c r="AK319" s="49" t="str">
        <f t="shared" si="33"/>
        <v/>
      </c>
      <c r="AL319" s="49" t="e">
        <f t="shared" si="34"/>
        <v>#VALUE!</v>
      </c>
      <c r="AM319" s="49"/>
      <c r="AN319" s="67" t="str">
        <f t="shared" si="35"/>
        <v/>
      </c>
      <c r="AO319" s="39"/>
      <c r="AP319" s="40"/>
      <c r="AQ319" s="41"/>
      <c r="AR319" s="33"/>
      <c r="AS319" s="33"/>
      <c r="AT319" s="35"/>
      <c r="AU319" s="35"/>
      <c r="AV319" s="35"/>
      <c r="AW319" s="35"/>
      <c r="AX319" s="35"/>
      <c r="AY319" s="42"/>
      <c r="AZ319" s="35"/>
    </row>
    <row r="320" spans="1:52" x14ac:dyDescent="0.25">
      <c r="A320" s="66"/>
      <c r="B320" s="33"/>
      <c r="C320" s="85"/>
      <c r="D320" s="85"/>
      <c r="E320" s="34"/>
      <c r="F320" s="35"/>
      <c r="G320" s="35"/>
      <c r="H320" s="33"/>
      <c r="I320" s="35"/>
      <c r="J320" s="35"/>
      <c r="K320" s="49">
        <f t="shared" si="32"/>
        <v>0</v>
      </c>
      <c r="L320" s="67" t="str">
        <f t="shared" si="36"/>
        <v/>
      </c>
      <c r="M320" s="33"/>
      <c r="N320" s="35"/>
      <c r="O320" s="36">
        <v>100</v>
      </c>
      <c r="P320" s="36"/>
      <c r="Q320" s="36"/>
      <c r="R320" s="36"/>
      <c r="S320" s="33"/>
      <c r="T320" s="35"/>
      <c r="U320" s="36"/>
      <c r="V320" s="36"/>
      <c r="W320" s="36"/>
      <c r="X320" s="36"/>
      <c r="Y320" s="33"/>
      <c r="Z320" s="35"/>
      <c r="AA320" s="36"/>
      <c r="AB320" s="36"/>
      <c r="AC320" s="36"/>
      <c r="AD320" s="36"/>
      <c r="AE320" s="68">
        <f t="shared" si="31"/>
        <v>100</v>
      </c>
      <c r="AF320" s="37"/>
      <c r="AG320" s="37"/>
      <c r="AH320" s="37"/>
      <c r="AI320" s="38"/>
      <c r="AJ320" s="49" t="str">
        <f t="shared" si="30"/>
        <v/>
      </c>
      <c r="AK320" s="49" t="str">
        <f t="shared" si="33"/>
        <v/>
      </c>
      <c r="AL320" s="49" t="e">
        <f t="shared" si="34"/>
        <v>#VALUE!</v>
      </c>
      <c r="AM320" s="49"/>
      <c r="AN320" s="67" t="str">
        <f t="shared" si="35"/>
        <v/>
      </c>
      <c r="AO320" s="39"/>
      <c r="AP320" s="40"/>
      <c r="AQ320" s="41"/>
      <c r="AR320" s="33"/>
      <c r="AS320" s="33"/>
      <c r="AT320" s="35"/>
      <c r="AU320" s="35"/>
      <c r="AV320" s="35"/>
      <c r="AW320" s="35"/>
      <c r="AX320" s="35"/>
      <c r="AY320" s="42"/>
      <c r="AZ320" s="35"/>
    </row>
    <row r="321" spans="1:52" x14ac:dyDescent="0.25">
      <c r="A321" s="66"/>
      <c r="B321" s="33"/>
      <c r="C321" s="85"/>
      <c r="D321" s="85"/>
      <c r="E321" s="34"/>
      <c r="F321" s="35"/>
      <c r="G321" s="35"/>
      <c r="H321" s="33"/>
      <c r="I321" s="35"/>
      <c r="J321" s="35"/>
      <c r="K321" s="49">
        <f t="shared" si="32"/>
        <v>0</v>
      </c>
      <c r="L321" s="67" t="str">
        <f t="shared" si="36"/>
        <v/>
      </c>
      <c r="M321" s="33"/>
      <c r="N321" s="35"/>
      <c r="O321" s="36">
        <v>100</v>
      </c>
      <c r="P321" s="36"/>
      <c r="Q321" s="36"/>
      <c r="R321" s="36"/>
      <c r="S321" s="33"/>
      <c r="T321" s="35"/>
      <c r="U321" s="36"/>
      <c r="V321" s="36"/>
      <c r="W321" s="36"/>
      <c r="X321" s="36"/>
      <c r="Y321" s="33"/>
      <c r="Z321" s="35"/>
      <c r="AA321" s="36"/>
      <c r="AB321" s="36"/>
      <c r="AC321" s="36"/>
      <c r="AD321" s="36"/>
      <c r="AE321" s="68">
        <f t="shared" si="31"/>
        <v>100</v>
      </c>
      <c r="AF321" s="37"/>
      <c r="AG321" s="37"/>
      <c r="AH321" s="37"/>
      <c r="AI321" s="38"/>
      <c r="AJ321" s="49" t="str">
        <f t="shared" si="30"/>
        <v/>
      </c>
      <c r="AK321" s="49" t="str">
        <f t="shared" si="33"/>
        <v/>
      </c>
      <c r="AL321" s="49" t="e">
        <f t="shared" si="34"/>
        <v>#VALUE!</v>
      </c>
      <c r="AM321" s="49"/>
      <c r="AN321" s="67" t="str">
        <f t="shared" si="35"/>
        <v/>
      </c>
      <c r="AO321" s="39"/>
      <c r="AP321" s="40"/>
      <c r="AQ321" s="41"/>
      <c r="AR321" s="33"/>
      <c r="AS321" s="33"/>
      <c r="AT321" s="35"/>
      <c r="AU321" s="35"/>
      <c r="AV321" s="35"/>
      <c r="AW321" s="35"/>
      <c r="AX321" s="35"/>
      <c r="AY321" s="42"/>
      <c r="AZ321" s="35"/>
    </row>
    <row r="322" spans="1:52" x14ac:dyDescent="0.25">
      <c r="A322" s="66"/>
      <c r="B322" s="33"/>
      <c r="C322" s="85"/>
      <c r="D322" s="85"/>
      <c r="E322" s="34"/>
      <c r="F322" s="35"/>
      <c r="G322" s="35"/>
      <c r="H322" s="33"/>
      <c r="I322" s="35"/>
      <c r="J322" s="35"/>
      <c r="K322" s="49">
        <f t="shared" si="32"/>
        <v>0</v>
      </c>
      <c r="L322" s="67" t="str">
        <f t="shared" si="36"/>
        <v/>
      </c>
      <c r="M322" s="33"/>
      <c r="N322" s="35"/>
      <c r="O322" s="36">
        <v>100</v>
      </c>
      <c r="P322" s="36"/>
      <c r="Q322" s="36"/>
      <c r="R322" s="36"/>
      <c r="S322" s="33"/>
      <c r="T322" s="35"/>
      <c r="U322" s="36"/>
      <c r="V322" s="36"/>
      <c r="W322" s="36"/>
      <c r="X322" s="36"/>
      <c r="Y322" s="33"/>
      <c r="Z322" s="35"/>
      <c r="AA322" s="36"/>
      <c r="AB322" s="36"/>
      <c r="AC322" s="36"/>
      <c r="AD322" s="36"/>
      <c r="AE322" s="68">
        <f t="shared" si="31"/>
        <v>100</v>
      </c>
      <c r="AF322" s="37"/>
      <c r="AG322" s="37"/>
      <c r="AH322" s="37"/>
      <c r="AI322" s="38"/>
      <c r="AJ322" s="49" t="str">
        <f t="shared" si="30"/>
        <v/>
      </c>
      <c r="AK322" s="49" t="str">
        <f t="shared" si="33"/>
        <v/>
      </c>
      <c r="AL322" s="49" t="e">
        <f t="shared" si="34"/>
        <v>#VALUE!</v>
      </c>
      <c r="AM322" s="49"/>
      <c r="AN322" s="67" t="str">
        <f t="shared" si="35"/>
        <v/>
      </c>
      <c r="AO322" s="39"/>
      <c r="AP322" s="40"/>
      <c r="AQ322" s="41"/>
      <c r="AR322" s="33"/>
      <c r="AS322" s="33"/>
      <c r="AT322" s="35"/>
      <c r="AU322" s="35"/>
      <c r="AV322" s="35"/>
      <c r="AW322" s="35"/>
      <c r="AX322" s="35"/>
      <c r="AY322" s="42"/>
      <c r="AZ322" s="35"/>
    </row>
    <row r="323" spans="1:52" x14ac:dyDescent="0.25">
      <c r="A323" s="66"/>
      <c r="B323" s="33"/>
      <c r="C323" s="85"/>
      <c r="D323" s="85"/>
      <c r="E323" s="34"/>
      <c r="F323" s="35"/>
      <c r="G323" s="35"/>
      <c r="H323" s="33"/>
      <c r="I323" s="35"/>
      <c r="J323" s="35"/>
      <c r="K323" s="49">
        <f t="shared" si="32"/>
        <v>0</v>
      </c>
      <c r="L323" s="67" t="str">
        <f t="shared" si="36"/>
        <v/>
      </c>
      <c r="M323" s="33"/>
      <c r="N323" s="35"/>
      <c r="O323" s="36">
        <v>100</v>
      </c>
      <c r="P323" s="36"/>
      <c r="Q323" s="36"/>
      <c r="R323" s="36"/>
      <c r="S323" s="33"/>
      <c r="T323" s="35"/>
      <c r="U323" s="36"/>
      <c r="V323" s="36"/>
      <c r="W323" s="36"/>
      <c r="X323" s="36"/>
      <c r="Y323" s="33"/>
      <c r="Z323" s="35"/>
      <c r="AA323" s="36"/>
      <c r="AB323" s="36"/>
      <c r="AC323" s="36"/>
      <c r="AD323" s="36"/>
      <c r="AE323" s="68">
        <f t="shared" si="31"/>
        <v>100</v>
      </c>
      <c r="AF323" s="37"/>
      <c r="AG323" s="37"/>
      <c r="AH323" s="37"/>
      <c r="AI323" s="38"/>
      <c r="AJ323" s="49" t="str">
        <f t="shared" si="30"/>
        <v/>
      </c>
      <c r="AK323" s="49" t="str">
        <f t="shared" si="33"/>
        <v/>
      </c>
      <c r="AL323" s="49" t="e">
        <f t="shared" si="34"/>
        <v>#VALUE!</v>
      </c>
      <c r="AM323" s="49"/>
      <c r="AN323" s="67" t="str">
        <f t="shared" si="35"/>
        <v/>
      </c>
      <c r="AO323" s="39"/>
      <c r="AP323" s="40"/>
      <c r="AQ323" s="41"/>
      <c r="AR323" s="33"/>
      <c r="AS323" s="33"/>
      <c r="AT323" s="35"/>
      <c r="AU323" s="35"/>
      <c r="AV323" s="35"/>
      <c r="AW323" s="35"/>
      <c r="AX323" s="35"/>
      <c r="AY323" s="42"/>
      <c r="AZ323" s="35"/>
    </row>
    <row r="324" spans="1:52" x14ac:dyDescent="0.25">
      <c r="A324" s="66"/>
      <c r="B324" s="33"/>
      <c r="C324" s="85"/>
      <c r="D324" s="85"/>
      <c r="E324" s="34"/>
      <c r="F324" s="35"/>
      <c r="G324" s="35"/>
      <c r="H324" s="33"/>
      <c r="I324" s="35"/>
      <c r="J324" s="35"/>
      <c r="K324" s="49">
        <f t="shared" si="32"/>
        <v>0</v>
      </c>
      <c r="L324" s="67" t="str">
        <f t="shared" si="36"/>
        <v/>
      </c>
      <c r="M324" s="33"/>
      <c r="N324" s="35"/>
      <c r="O324" s="36">
        <v>100</v>
      </c>
      <c r="P324" s="36"/>
      <c r="Q324" s="36"/>
      <c r="R324" s="36"/>
      <c r="S324" s="33"/>
      <c r="T324" s="35"/>
      <c r="U324" s="36"/>
      <c r="V324" s="36"/>
      <c r="W324" s="36"/>
      <c r="X324" s="36"/>
      <c r="Y324" s="33"/>
      <c r="Z324" s="35"/>
      <c r="AA324" s="36"/>
      <c r="AB324" s="36"/>
      <c r="AC324" s="36"/>
      <c r="AD324" s="36"/>
      <c r="AE324" s="68">
        <f t="shared" si="31"/>
        <v>100</v>
      </c>
      <c r="AF324" s="37"/>
      <c r="AG324" s="37"/>
      <c r="AH324" s="37"/>
      <c r="AI324" s="38"/>
      <c r="AJ324" s="49" t="str">
        <f t="shared" si="30"/>
        <v/>
      </c>
      <c r="AK324" s="49" t="str">
        <f t="shared" si="33"/>
        <v/>
      </c>
      <c r="AL324" s="49" t="e">
        <f t="shared" si="34"/>
        <v>#VALUE!</v>
      </c>
      <c r="AM324" s="49"/>
      <c r="AN324" s="67" t="str">
        <f t="shared" si="35"/>
        <v/>
      </c>
      <c r="AO324" s="39"/>
      <c r="AP324" s="40"/>
      <c r="AQ324" s="41"/>
      <c r="AR324" s="33"/>
      <c r="AS324" s="33"/>
      <c r="AT324" s="35"/>
      <c r="AU324" s="35"/>
      <c r="AV324" s="35"/>
      <c r="AW324" s="35"/>
      <c r="AX324" s="35"/>
      <c r="AY324" s="42"/>
      <c r="AZ324" s="35"/>
    </row>
    <row r="325" spans="1:52" x14ac:dyDescent="0.25">
      <c r="A325" s="66"/>
      <c r="B325" s="33"/>
      <c r="C325" s="85"/>
      <c r="D325" s="85"/>
      <c r="E325" s="34"/>
      <c r="F325" s="35"/>
      <c r="G325" s="35"/>
      <c r="H325" s="33"/>
      <c r="I325" s="35"/>
      <c r="J325" s="35"/>
      <c r="K325" s="49">
        <f t="shared" si="32"/>
        <v>0</v>
      </c>
      <c r="L325" s="67" t="str">
        <f t="shared" si="36"/>
        <v/>
      </c>
      <c r="M325" s="33"/>
      <c r="N325" s="35"/>
      <c r="O325" s="36">
        <v>100</v>
      </c>
      <c r="P325" s="36"/>
      <c r="Q325" s="36"/>
      <c r="R325" s="36"/>
      <c r="S325" s="33"/>
      <c r="T325" s="35"/>
      <c r="U325" s="36"/>
      <c r="V325" s="36"/>
      <c r="W325" s="36"/>
      <c r="X325" s="36"/>
      <c r="Y325" s="33"/>
      <c r="Z325" s="35"/>
      <c r="AA325" s="36"/>
      <c r="AB325" s="36"/>
      <c r="AC325" s="36"/>
      <c r="AD325" s="36"/>
      <c r="AE325" s="68">
        <f t="shared" si="31"/>
        <v>100</v>
      </c>
      <c r="AF325" s="37"/>
      <c r="AG325" s="37"/>
      <c r="AH325" s="37"/>
      <c r="AI325" s="38"/>
      <c r="AJ325" s="49" t="str">
        <f t="shared" si="30"/>
        <v/>
      </c>
      <c r="AK325" s="49" t="str">
        <f t="shared" si="33"/>
        <v/>
      </c>
      <c r="AL325" s="49" t="e">
        <f t="shared" si="34"/>
        <v>#VALUE!</v>
      </c>
      <c r="AM325" s="49"/>
      <c r="AN325" s="67" t="str">
        <f t="shared" si="35"/>
        <v/>
      </c>
      <c r="AO325" s="39"/>
      <c r="AP325" s="40"/>
      <c r="AQ325" s="41"/>
      <c r="AR325" s="33"/>
      <c r="AS325" s="33"/>
      <c r="AT325" s="35"/>
      <c r="AU325" s="35"/>
      <c r="AV325" s="35"/>
      <c r="AW325" s="35"/>
      <c r="AX325" s="35"/>
      <c r="AY325" s="42"/>
      <c r="AZ325" s="35"/>
    </row>
    <row r="326" spans="1:52" x14ac:dyDescent="0.25">
      <c r="A326" s="66"/>
      <c r="B326" s="33"/>
      <c r="C326" s="85"/>
      <c r="D326" s="85"/>
      <c r="E326" s="34"/>
      <c r="F326" s="35"/>
      <c r="G326" s="35"/>
      <c r="H326" s="33"/>
      <c r="I326" s="35"/>
      <c r="J326" s="35"/>
      <c r="K326" s="49">
        <f t="shared" si="32"/>
        <v>0</v>
      </c>
      <c r="L326" s="67" t="str">
        <f t="shared" si="36"/>
        <v/>
      </c>
      <c r="M326" s="33"/>
      <c r="N326" s="35"/>
      <c r="O326" s="36">
        <v>100</v>
      </c>
      <c r="P326" s="36"/>
      <c r="Q326" s="36"/>
      <c r="R326" s="36"/>
      <c r="S326" s="33"/>
      <c r="T326" s="35"/>
      <c r="U326" s="36"/>
      <c r="V326" s="36"/>
      <c r="W326" s="36"/>
      <c r="X326" s="36"/>
      <c r="Y326" s="33"/>
      <c r="Z326" s="35"/>
      <c r="AA326" s="36"/>
      <c r="AB326" s="36"/>
      <c r="AC326" s="36"/>
      <c r="AD326" s="36"/>
      <c r="AE326" s="68">
        <f t="shared" si="31"/>
        <v>100</v>
      </c>
      <c r="AF326" s="37"/>
      <c r="AG326" s="37"/>
      <c r="AH326" s="37"/>
      <c r="AI326" s="38"/>
      <c r="AJ326" s="49" t="str">
        <f t="shared" ref="AJ326:AJ389" si="37">IF($G326="RIESGO",IF(AE326&lt;=50,I326,(IF(AND(AE326&gt;=51,AF326="IMPACTO"),I326,(IF(AND(AE326&gt;=51,AE326&lt;=75,AF326="PROBABILIDAD"),(IF(I326-1&lt;=0,1,I326-1)),(IF(AND(AE326&gt;=76,AE326&lt;=100,AF326="PROBABILIDAD"),(IF(I326-2&lt;=0,1,I326-2)),1))))))), IF($G326="RIESGO_CORRUPCIÓN",IF(AE326&lt;=50,I326,(IF(AND(AE326&gt;=51,AF326="IMPACTO"),I326,(IF(AND(AE326&gt;=51,AE326&lt;=75,AF326="PROBABILIDAD"),(IF(I326-1&lt;=0,1,I326-1)),(IF(AND(AE326&gt;=76,AE326&lt;=100,AF326="PROBABILIDAD"),(IF(I326-2&lt;=0,1,I326-2)),1))))))),IF($G326="OPORTUNIDAD",$I326,"")))</f>
        <v/>
      </c>
      <c r="AK326" s="49" t="str">
        <f t="shared" si="33"/>
        <v/>
      </c>
      <c r="AL326" s="49" t="e">
        <f t="shared" si="34"/>
        <v>#VALUE!</v>
      </c>
      <c r="AM326" s="49"/>
      <c r="AN326" s="67" t="str">
        <f t="shared" si="35"/>
        <v/>
      </c>
      <c r="AO326" s="39"/>
      <c r="AP326" s="40"/>
      <c r="AQ326" s="41"/>
      <c r="AR326" s="33"/>
      <c r="AS326" s="33"/>
      <c r="AT326" s="35"/>
      <c r="AU326" s="35"/>
      <c r="AV326" s="35"/>
      <c r="AW326" s="35"/>
      <c r="AX326" s="35"/>
      <c r="AY326" s="42"/>
      <c r="AZ326" s="35"/>
    </row>
    <row r="327" spans="1:52" x14ac:dyDescent="0.25">
      <c r="A327" s="66"/>
      <c r="B327" s="33"/>
      <c r="C327" s="85"/>
      <c r="D327" s="85"/>
      <c r="E327" s="34"/>
      <c r="F327" s="35"/>
      <c r="G327" s="35"/>
      <c r="H327" s="33"/>
      <c r="I327" s="35"/>
      <c r="J327" s="35"/>
      <c r="K327" s="49">
        <f t="shared" si="32"/>
        <v>0</v>
      </c>
      <c r="L327" s="67" t="str">
        <f t="shared" si="36"/>
        <v/>
      </c>
      <c r="M327" s="33"/>
      <c r="N327" s="35"/>
      <c r="O327" s="36">
        <v>100</v>
      </c>
      <c r="P327" s="36"/>
      <c r="Q327" s="36"/>
      <c r="R327" s="36"/>
      <c r="S327" s="33"/>
      <c r="T327" s="35"/>
      <c r="U327" s="36"/>
      <c r="V327" s="36"/>
      <c r="W327" s="36"/>
      <c r="X327" s="36"/>
      <c r="Y327" s="33"/>
      <c r="Z327" s="35"/>
      <c r="AA327" s="36"/>
      <c r="AB327" s="36"/>
      <c r="AC327" s="36"/>
      <c r="AD327" s="36"/>
      <c r="AE327" s="68">
        <f t="shared" si="31"/>
        <v>100</v>
      </c>
      <c r="AF327" s="37"/>
      <c r="AG327" s="37"/>
      <c r="AH327" s="37"/>
      <c r="AI327" s="38"/>
      <c r="AJ327" s="49" t="str">
        <f t="shared" si="37"/>
        <v/>
      </c>
      <c r="AK327" s="49" t="str">
        <f t="shared" si="33"/>
        <v/>
      </c>
      <c r="AL327" s="49" t="e">
        <f t="shared" si="34"/>
        <v>#VALUE!</v>
      </c>
      <c r="AM327" s="49"/>
      <c r="AN327" s="67" t="str">
        <f t="shared" si="35"/>
        <v/>
      </c>
      <c r="AO327" s="39"/>
      <c r="AP327" s="40"/>
      <c r="AQ327" s="41"/>
      <c r="AR327" s="33"/>
      <c r="AS327" s="33"/>
      <c r="AT327" s="35"/>
      <c r="AU327" s="35"/>
      <c r="AV327" s="35"/>
      <c r="AW327" s="35"/>
      <c r="AX327" s="35"/>
      <c r="AY327" s="42"/>
      <c r="AZ327" s="35"/>
    </row>
    <row r="328" spans="1:52" x14ac:dyDescent="0.25">
      <c r="A328" s="66"/>
      <c r="B328" s="33"/>
      <c r="C328" s="85"/>
      <c r="D328" s="85"/>
      <c r="E328" s="34"/>
      <c r="F328" s="35"/>
      <c r="G328" s="35"/>
      <c r="H328" s="33"/>
      <c r="I328" s="35"/>
      <c r="J328" s="35"/>
      <c r="K328" s="49">
        <f t="shared" si="32"/>
        <v>0</v>
      </c>
      <c r="L328" s="67" t="str">
        <f t="shared" si="36"/>
        <v/>
      </c>
      <c r="M328" s="33"/>
      <c r="N328" s="35"/>
      <c r="O328" s="36">
        <v>100</v>
      </c>
      <c r="P328" s="36"/>
      <c r="Q328" s="36"/>
      <c r="R328" s="36"/>
      <c r="S328" s="33"/>
      <c r="T328" s="35"/>
      <c r="U328" s="36"/>
      <c r="V328" s="36"/>
      <c r="W328" s="36"/>
      <c r="X328" s="36"/>
      <c r="Y328" s="33"/>
      <c r="Z328" s="35"/>
      <c r="AA328" s="36"/>
      <c r="AB328" s="36"/>
      <c r="AC328" s="36"/>
      <c r="AD328" s="36"/>
      <c r="AE328" s="68">
        <f t="shared" si="31"/>
        <v>100</v>
      </c>
      <c r="AF328" s="37"/>
      <c r="AG328" s="37"/>
      <c r="AH328" s="37"/>
      <c r="AI328" s="38"/>
      <c r="AJ328" s="49" t="str">
        <f t="shared" si="37"/>
        <v/>
      </c>
      <c r="AK328" s="49" t="str">
        <f t="shared" si="33"/>
        <v/>
      </c>
      <c r="AL328" s="49" t="e">
        <f t="shared" si="34"/>
        <v>#VALUE!</v>
      </c>
      <c r="AM328" s="49"/>
      <c r="AN328" s="67" t="str">
        <f t="shared" si="35"/>
        <v/>
      </c>
      <c r="AO328" s="39"/>
      <c r="AP328" s="40"/>
      <c r="AQ328" s="41"/>
      <c r="AR328" s="33"/>
      <c r="AS328" s="33"/>
      <c r="AT328" s="35"/>
      <c r="AU328" s="35"/>
      <c r="AV328" s="35"/>
      <c r="AW328" s="35"/>
      <c r="AX328" s="35"/>
      <c r="AY328" s="42"/>
      <c r="AZ328" s="35"/>
    </row>
    <row r="329" spans="1:52" x14ac:dyDescent="0.25">
      <c r="A329" s="66"/>
      <c r="B329" s="33"/>
      <c r="C329" s="85"/>
      <c r="D329" s="85"/>
      <c r="E329" s="34"/>
      <c r="F329" s="35"/>
      <c r="G329" s="35"/>
      <c r="H329" s="33"/>
      <c r="I329" s="35"/>
      <c r="J329" s="35"/>
      <c r="K329" s="49">
        <f t="shared" si="32"/>
        <v>0</v>
      </c>
      <c r="L329" s="67" t="str">
        <f t="shared" si="36"/>
        <v/>
      </c>
      <c r="M329" s="33"/>
      <c r="N329" s="35"/>
      <c r="O329" s="36">
        <v>100</v>
      </c>
      <c r="P329" s="36"/>
      <c r="Q329" s="36"/>
      <c r="R329" s="36"/>
      <c r="S329" s="33"/>
      <c r="T329" s="35"/>
      <c r="U329" s="36"/>
      <c r="V329" s="36"/>
      <c r="W329" s="36"/>
      <c r="X329" s="36"/>
      <c r="Y329" s="33"/>
      <c r="Z329" s="35"/>
      <c r="AA329" s="36"/>
      <c r="AB329" s="36"/>
      <c r="AC329" s="36"/>
      <c r="AD329" s="36"/>
      <c r="AE329" s="68">
        <f t="shared" si="31"/>
        <v>100</v>
      </c>
      <c r="AF329" s="37"/>
      <c r="AG329" s="37"/>
      <c r="AH329" s="37"/>
      <c r="AI329" s="38"/>
      <c r="AJ329" s="49" t="str">
        <f t="shared" si="37"/>
        <v/>
      </c>
      <c r="AK329" s="49" t="str">
        <f t="shared" si="33"/>
        <v/>
      </c>
      <c r="AL329" s="49" t="e">
        <f t="shared" si="34"/>
        <v>#VALUE!</v>
      </c>
      <c r="AM329" s="49"/>
      <c r="AN329" s="67" t="str">
        <f t="shared" si="35"/>
        <v/>
      </c>
      <c r="AO329" s="39"/>
      <c r="AP329" s="40"/>
      <c r="AQ329" s="41"/>
      <c r="AR329" s="33"/>
      <c r="AS329" s="33"/>
      <c r="AT329" s="35"/>
      <c r="AU329" s="35"/>
      <c r="AV329" s="35"/>
      <c r="AW329" s="35"/>
      <c r="AX329" s="35"/>
      <c r="AY329" s="42"/>
      <c r="AZ329" s="35"/>
    </row>
    <row r="330" spans="1:52" x14ac:dyDescent="0.25">
      <c r="A330" s="66"/>
      <c r="B330" s="33"/>
      <c r="C330" s="85"/>
      <c r="D330" s="85"/>
      <c r="E330" s="34"/>
      <c r="F330" s="35"/>
      <c r="G330" s="35"/>
      <c r="H330" s="33"/>
      <c r="I330" s="35"/>
      <c r="J330" s="35"/>
      <c r="K330" s="49">
        <f t="shared" si="32"/>
        <v>0</v>
      </c>
      <c r="L330" s="67" t="str">
        <f t="shared" si="36"/>
        <v/>
      </c>
      <c r="M330" s="33"/>
      <c r="N330" s="35"/>
      <c r="O330" s="36">
        <v>100</v>
      </c>
      <c r="P330" s="36"/>
      <c r="Q330" s="36"/>
      <c r="R330" s="36"/>
      <c r="S330" s="33"/>
      <c r="T330" s="35"/>
      <c r="U330" s="36"/>
      <c r="V330" s="36"/>
      <c r="W330" s="36"/>
      <c r="X330" s="36"/>
      <c r="Y330" s="33"/>
      <c r="Z330" s="35"/>
      <c r="AA330" s="36"/>
      <c r="AB330" s="36"/>
      <c r="AC330" s="36"/>
      <c r="AD330" s="36"/>
      <c r="AE330" s="68">
        <f t="shared" ref="AE330:AE393" si="38">AVERAGE(AA330,U330,O330)</f>
        <v>100</v>
      </c>
      <c r="AF330" s="37"/>
      <c r="AG330" s="37"/>
      <c r="AH330" s="37"/>
      <c r="AI330" s="38"/>
      <c r="AJ330" s="49" t="str">
        <f t="shared" si="37"/>
        <v/>
      </c>
      <c r="AK330" s="49" t="str">
        <f t="shared" si="33"/>
        <v/>
      </c>
      <c r="AL330" s="49" t="e">
        <f t="shared" si="34"/>
        <v>#VALUE!</v>
      </c>
      <c r="AM330" s="49"/>
      <c r="AN330" s="67" t="str">
        <f t="shared" si="35"/>
        <v/>
      </c>
      <c r="AO330" s="39"/>
      <c r="AP330" s="40"/>
      <c r="AQ330" s="41"/>
      <c r="AR330" s="33"/>
      <c r="AS330" s="33"/>
      <c r="AT330" s="35"/>
      <c r="AU330" s="35"/>
      <c r="AV330" s="35"/>
      <c r="AW330" s="35"/>
      <c r="AX330" s="35"/>
      <c r="AY330" s="42"/>
      <c r="AZ330" s="35"/>
    </row>
    <row r="331" spans="1:52" x14ac:dyDescent="0.25">
      <c r="A331" s="66"/>
      <c r="B331" s="33"/>
      <c r="C331" s="85"/>
      <c r="D331" s="85"/>
      <c r="E331" s="34"/>
      <c r="F331" s="35"/>
      <c r="G331" s="35"/>
      <c r="H331" s="33"/>
      <c r="I331" s="35"/>
      <c r="J331" s="35"/>
      <c r="K331" s="49">
        <f t="shared" ref="K331:K394" si="39">IF($G331="RIESGO_CORRUPCIÓN",$I331*$J331*4,$I331*$J331)</f>
        <v>0</v>
      </c>
      <c r="L331" s="67" t="str">
        <f t="shared" si="36"/>
        <v/>
      </c>
      <c r="M331" s="33"/>
      <c r="N331" s="35"/>
      <c r="O331" s="36">
        <v>100</v>
      </c>
      <c r="P331" s="36"/>
      <c r="Q331" s="36"/>
      <c r="R331" s="36"/>
      <c r="S331" s="33"/>
      <c r="T331" s="35"/>
      <c r="U331" s="36"/>
      <c r="V331" s="36"/>
      <c r="W331" s="36"/>
      <c r="X331" s="36"/>
      <c r="Y331" s="33"/>
      <c r="Z331" s="35"/>
      <c r="AA331" s="36"/>
      <c r="AB331" s="36"/>
      <c r="AC331" s="36"/>
      <c r="AD331" s="36"/>
      <c r="AE331" s="68">
        <f t="shared" si="38"/>
        <v>100</v>
      </c>
      <c r="AF331" s="37"/>
      <c r="AG331" s="37"/>
      <c r="AH331" s="37"/>
      <c r="AI331" s="38"/>
      <c r="AJ331" s="49" t="str">
        <f t="shared" si="37"/>
        <v/>
      </c>
      <c r="AK331" s="49" t="str">
        <f t="shared" ref="AK331:AK394" si="40">IF($G331="RIESGO",IF(AE331&lt;=50,J331,(IF(AND(AE331&gt;=51,AF331="PROBABILIDAD"),J331,(IF(AND(AE331&gt;=51,AE331&lt;=85,AF331="IMPACTO"),(IF(J331-1&lt;=0,1,J331-1)),(IF(AND(AE331&gt;=86,AE331&lt;=100,AF331="PROBABILIDAD"),(IF(J331-2&lt;=0,1,J331-2)),1))))))),IF($G331="RIESGO_CORRUPCIÓN",IF(AE331&lt;=50,J331,(IF(AND(AE331&gt;=51,AF331="PROBABILIDAD"),J331,(IF(AND(AE331&gt;=51,AE331&lt;=85,AF331="IMPACTO"),(IF(J331-5&lt;=0,5,J331-5)),(IF(AND(AE331&gt;=86,AE331&lt;=100,AF331="IMPACTO"),(IF(J331-15&lt;=0,5,J331-15)),"#"))))))),IF($G331="OPORTUNIDAD",$J331,"")))</f>
        <v/>
      </c>
      <c r="AL331" s="49" t="e">
        <f t="shared" ref="AL331:AL394" si="41">IF($G331="RIESGO_CORRUPCIÓN",$AJ331*$AK331*4,$AJ331*$AK331)</f>
        <v>#VALUE!</v>
      </c>
      <c r="AM331" s="49"/>
      <c r="AN331" s="67" t="str">
        <f t="shared" si="35"/>
        <v/>
      </c>
      <c r="AO331" s="39"/>
      <c r="AP331" s="40"/>
      <c r="AQ331" s="41"/>
      <c r="AR331" s="33"/>
      <c r="AS331" s="33"/>
      <c r="AT331" s="35"/>
      <c r="AU331" s="35"/>
      <c r="AV331" s="35"/>
      <c r="AW331" s="35"/>
      <c r="AX331" s="35"/>
      <c r="AY331" s="42"/>
      <c r="AZ331" s="35"/>
    </row>
    <row r="332" spans="1:52" x14ac:dyDescent="0.25">
      <c r="A332" s="66"/>
      <c r="B332" s="33"/>
      <c r="C332" s="85"/>
      <c r="D332" s="85"/>
      <c r="E332" s="34"/>
      <c r="F332" s="35"/>
      <c r="G332" s="35"/>
      <c r="H332" s="33"/>
      <c r="I332" s="35"/>
      <c r="J332" s="35"/>
      <c r="K332" s="49">
        <f t="shared" si="39"/>
        <v>0</v>
      </c>
      <c r="L332" s="67" t="str">
        <f t="shared" si="36"/>
        <v/>
      </c>
      <c r="M332" s="33"/>
      <c r="N332" s="35"/>
      <c r="O332" s="36">
        <v>100</v>
      </c>
      <c r="P332" s="36"/>
      <c r="Q332" s="36"/>
      <c r="R332" s="36"/>
      <c r="S332" s="33"/>
      <c r="T332" s="35"/>
      <c r="U332" s="36"/>
      <c r="V332" s="36"/>
      <c r="W332" s="36"/>
      <c r="X332" s="36"/>
      <c r="Y332" s="33"/>
      <c r="Z332" s="35"/>
      <c r="AA332" s="36"/>
      <c r="AB332" s="36"/>
      <c r="AC332" s="36"/>
      <c r="AD332" s="36"/>
      <c r="AE332" s="68">
        <f t="shared" si="38"/>
        <v>100</v>
      </c>
      <c r="AF332" s="37"/>
      <c r="AG332" s="37"/>
      <c r="AH332" s="37"/>
      <c r="AI332" s="38"/>
      <c r="AJ332" s="49" t="str">
        <f t="shared" si="37"/>
        <v/>
      </c>
      <c r="AK332" s="49" t="str">
        <f t="shared" si="40"/>
        <v/>
      </c>
      <c r="AL332" s="49" t="e">
        <f t="shared" si="41"/>
        <v>#VALUE!</v>
      </c>
      <c r="AM332" s="49"/>
      <c r="AN332" s="67" t="str">
        <f t="shared" ref="AN332:AN395" si="42">IF(G332="RIESGO",IF(OR(AND(AJ332=4,AK332=4),AND(AJ332=4,AK332=5),AND(AL332&gt;=16,AL332&lt;=25)),"ZONA RIESGO EXTREMA",IF(OR(AND(AJ332=5,AK332=3),AND(AJ332=4,AK332=3),AND(AJ332=3,AK332=4),AND(AJ332=3,AK332=5),AND(AL332&gt;=12,AL332&lt;=15)),"ZONA RIESGO ALTA",IF(OR(AND(AJ332=3,AK332=3),AND(AJ332=2,AK332=3),AND(AJ332=3,AK332=2),AND(AJ332=4,AK332=2)),"ZONA RIESGO MODERADA",IF(AND(AL332&gt;=1,AL332&lt;=5),"ZONA RIESGO BAJA"," ")))),IF(G332="OPORTUNIDAD",IF(OR(AND(AJ332=3,AK332=4),AND(AJ332=2,AK332=5),AND(AL332&gt;=52,AL332&lt;=100)),"ZONA OPORTUNIDAD EXTREMA",IF(OR(AND(AJ332=5,AK332=2),AND(AJ332=4,AK332=3),AND(AJ332=1,AK332=4),AND(AL332=20),AND(AL332&gt;=28,AL332&lt;=48)),"ZONA OPORTUNIDAD ALTA",IF(OR(AND(AJ332=1,AK332=3),AND(AJ332=4,AK332=1),AND(AL332=24)),"ZONA OPORTUNIDAD MODERADA",IF(AND(AL332&gt;=4,AL332&lt;=16),"ZONA OPORTUNIDAD BAJA"," ")))),IF(G332="RIESGO_CORRUPCIÓN",IF(OR(AND(AL332&gt;=60,AL332&lt;=100)),"ZONA RIESGO EXTREMA",IF(OR(AND(AL332&gt;=30,AL332&lt;=50)),"ZONA RIESGO ALTA",IF(OR(AND(AL332&gt;=15,AL332&lt;=25)),"ZONA RIESGO MODERADA",IF(AND(AL332&gt;=4,AL332&lt;=10),"ZONA RIESGO BAJA"," ")))),"")))</f>
        <v/>
      </c>
      <c r="AO332" s="39"/>
      <c r="AP332" s="40"/>
      <c r="AQ332" s="41"/>
      <c r="AR332" s="33"/>
      <c r="AS332" s="33"/>
      <c r="AT332" s="35"/>
      <c r="AU332" s="35"/>
      <c r="AV332" s="35"/>
      <c r="AW332" s="35"/>
      <c r="AX332" s="35"/>
      <c r="AY332" s="42"/>
      <c r="AZ332" s="35"/>
    </row>
    <row r="333" spans="1:52" x14ac:dyDescent="0.25">
      <c r="A333" s="66"/>
      <c r="B333" s="33"/>
      <c r="C333" s="85"/>
      <c r="D333" s="85"/>
      <c r="E333" s="34"/>
      <c r="F333" s="35"/>
      <c r="G333" s="35"/>
      <c r="H333" s="33"/>
      <c r="I333" s="35"/>
      <c r="J333" s="35"/>
      <c r="K333" s="49">
        <f t="shared" si="39"/>
        <v>0</v>
      </c>
      <c r="L333" s="67" t="str">
        <f t="shared" ref="L333:L396" si="43">IF(G333="RIESGO",IF(OR(AND(I333=4,J333=4),AND(I333=4,J333=5),AND(K333&gt;=16,K333&lt;=25)),"ZONA RIESGO EXTREMA",IF(OR(AND(I333=5,J333=3),AND(I333=4,J333=3),AND(I333=3,J333=4),AND(I333=3,J333=5),AND(K333&gt;=12,K333&lt;=15)),"ZONA RIESGO ALTA",IF(OR(AND(I333=3,J333=3),AND(I333=2,J333=3),AND(I333=3,J333=2),AND(I333=4,J333=2)),"ZONA RIESGO MODERADA",IF(AND(K333&gt;=1,K333&lt;=5),"ZONA RIESGO BAJA"," ")))),IF(G333="OPORTUNIDAD",IF(OR(AND(I333=3,J333=4),AND(I333=2,J333=5),AND(K333&gt;=52,K333&lt;=100)),"ZONA OPORTUNIDAD EXTREMA",IF(OR(AND(I333=5,J333=2),AND(I333=4,J333=3),AND(I333=1,J333=4),AND(K333=20),AND(K333&gt;=28,K333&lt;=48)),"ZONA OPORTUNIDAD ALTA",IF(OR(AND(I333=1,J333=3),AND(I333=4,J333=1),AND(K333=24)),"ZONA OPORTUNIDAD MODERADA",IF(AND(K333&gt;=4,K333&lt;=16),"ZONA OPORTUNIDAD BAJA"," ")))),IF(G333="RIESGO_CORRUPCIÓN",IF(OR(AND(K333&gt;=60,K333&lt;=120)),"ZONA RIESGO EXTREMA",IF(OR(AND(K333&gt;=30,K333&lt;=50)),"ZONA RIESGO ALTA",IF(OR(AND(K333&gt;=15,K333&lt;=25)),"ZONA RIESGO MODERADA",IF(AND(K333&gt;=4,K333&lt;=10),"ZONA RIESGO BAJA"," ")))),"")))</f>
        <v/>
      </c>
      <c r="M333" s="33"/>
      <c r="N333" s="35"/>
      <c r="O333" s="36">
        <v>100</v>
      </c>
      <c r="P333" s="36"/>
      <c r="Q333" s="36"/>
      <c r="R333" s="36"/>
      <c r="S333" s="33"/>
      <c r="T333" s="35"/>
      <c r="U333" s="36"/>
      <c r="V333" s="36"/>
      <c r="W333" s="36"/>
      <c r="X333" s="36"/>
      <c r="Y333" s="33"/>
      <c r="Z333" s="35"/>
      <c r="AA333" s="36"/>
      <c r="AB333" s="36"/>
      <c r="AC333" s="36"/>
      <c r="AD333" s="36"/>
      <c r="AE333" s="68">
        <f t="shared" si="38"/>
        <v>100</v>
      </c>
      <c r="AF333" s="37"/>
      <c r="AG333" s="37"/>
      <c r="AH333" s="37"/>
      <c r="AI333" s="38"/>
      <c r="AJ333" s="49" t="str">
        <f t="shared" si="37"/>
        <v/>
      </c>
      <c r="AK333" s="49" t="str">
        <f t="shared" si="40"/>
        <v/>
      </c>
      <c r="AL333" s="49" t="e">
        <f t="shared" si="41"/>
        <v>#VALUE!</v>
      </c>
      <c r="AM333" s="49"/>
      <c r="AN333" s="67" t="str">
        <f t="shared" si="42"/>
        <v/>
      </c>
      <c r="AO333" s="39"/>
      <c r="AP333" s="40"/>
      <c r="AQ333" s="41"/>
      <c r="AR333" s="33"/>
      <c r="AS333" s="33"/>
      <c r="AT333" s="35"/>
      <c r="AU333" s="35"/>
      <c r="AV333" s="35"/>
      <c r="AW333" s="35"/>
      <c r="AX333" s="35"/>
      <c r="AY333" s="42"/>
      <c r="AZ333" s="35"/>
    </row>
    <row r="334" spans="1:52" x14ac:dyDescent="0.25">
      <c r="A334" s="66"/>
      <c r="B334" s="33"/>
      <c r="C334" s="85"/>
      <c r="D334" s="85"/>
      <c r="E334" s="34"/>
      <c r="F334" s="35"/>
      <c r="G334" s="35"/>
      <c r="H334" s="33"/>
      <c r="I334" s="35"/>
      <c r="J334" s="35"/>
      <c r="K334" s="49">
        <f t="shared" si="39"/>
        <v>0</v>
      </c>
      <c r="L334" s="67" t="str">
        <f t="shared" si="43"/>
        <v/>
      </c>
      <c r="M334" s="33"/>
      <c r="N334" s="35"/>
      <c r="O334" s="36">
        <v>100</v>
      </c>
      <c r="P334" s="36"/>
      <c r="Q334" s="36"/>
      <c r="R334" s="36"/>
      <c r="S334" s="33"/>
      <c r="T334" s="35"/>
      <c r="U334" s="36"/>
      <c r="V334" s="36"/>
      <c r="W334" s="36"/>
      <c r="X334" s="36"/>
      <c r="Y334" s="33"/>
      <c r="Z334" s="35"/>
      <c r="AA334" s="36"/>
      <c r="AB334" s="36"/>
      <c r="AC334" s="36"/>
      <c r="AD334" s="36"/>
      <c r="AE334" s="68">
        <f t="shared" si="38"/>
        <v>100</v>
      </c>
      <c r="AF334" s="37"/>
      <c r="AG334" s="37"/>
      <c r="AH334" s="37"/>
      <c r="AI334" s="38"/>
      <c r="AJ334" s="49" t="str">
        <f t="shared" si="37"/>
        <v/>
      </c>
      <c r="AK334" s="49" t="str">
        <f t="shared" si="40"/>
        <v/>
      </c>
      <c r="AL334" s="49" t="e">
        <f t="shared" si="41"/>
        <v>#VALUE!</v>
      </c>
      <c r="AM334" s="49"/>
      <c r="AN334" s="67" t="str">
        <f t="shared" si="42"/>
        <v/>
      </c>
      <c r="AO334" s="39"/>
      <c r="AP334" s="40"/>
      <c r="AQ334" s="41"/>
      <c r="AR334" s="33"/>
      <c r="AS334" s="33"/>
      <c r="AT334" s="35"/>
      <c r="AU334" s="35"/>
      <c r="AV334" s="35"/>
      <c r="AW334" s="35"/>
      <c r="AX334" s="35"/>
      <c r="AY334" s="42"/>
      <c r="AZ334" s="35"/>
    </row>
    <row r="335" spans="1:52" x14ac:dyDescent="0.25">
      <c r="A335" s="66"/>
      <c r="B335" s="33"/>
      <c r="C335" s="85"/>
      <c r="D335" s="85"/>
      <c r="E335" s="34"/>
      <c r="F335" s="35"/>
      <c r="G335" s="35"/>
      <c r="H335" s="33"/>
      <c r="I335" s="35"/>
      <c r="J335" s="35"/>
      <c r="K335" s="49">
        <f t="shared" si="39"/>
        <v>0</v>
      </c>
      <c r="L335" s="67" t="str">
        <f t="shared" si="43"/>
        <v/>
      </c>
      <c r="M335" s="33"/>
      <c r="N335" s="35"/>
      <c r="O335" s="36">
        <v>100</v>
      </c>
      <c r="P335" s="36"/>
      <c r="Q335" s="36"/>
      <c r="R335" s="36"/>
      <c r="S335" s="33"/>
      <c r="T335" s="35"/>
      <c r="U335" s="36"/>
      <c r="V335" s="36"/>
      <c r="W335" s="36"/>
      <c r="X335" s="36"/>
      <c r="Y335" s="33"/>
      <c r="Z335" s="35"/>
      <c r="AA335" s="36"/>
      <c r="AB335" s="36"/>
      <c r="AC335" s="36"/>
      <c r="AD335" s="36"/>
      <c r="AE335" s="68">
        <f t="shared" si="38"/>
        <v>100</v>
      </c>
      <c r="AF335" s="37"/>
      <c r="AG335" s="37"/>
      <c r="AH335" s="37"/>
      <c r="AI335" s="38"/>
      <c r="AJ335" s="49" t="str">
        <f t="shared" si="37"/>
        <v/>
      </c>
      <c r="AK335" s="49" t="str">
        <f t="shared" si="40"/>
        <v/>
      </c>
      <c r="AL335" s="49" t="e">
        <f t="shared" si="41"/>
        <v>#VALUE!</v>
      </c>
      <c r="AM335" s="49"/>
      <c r="AN335" s="67" t="str">
        <f t="shared" si="42"/>
        <v/>
      </c>
      <c r="AO335" s="39"/>
      <c r="AP335" s="40"/>
      <c r="AQ335" s="41"/>
      <c r="AR335" s="33"/>
      <c r="AS335" s="33"/>
      <c r="AT335" s="35"/>
      <c r="AU335" s="35"/>
      <c r="AV335" s="35"/>
      <c r="AW335" s="35"/>
      <c r="AX335" s="35"/>
      <c r="AY335" s="42"/>
      <c r="AZ335" s="35"/>
    </row>
    <row r="336" spans="1:52" x14ac:dyDescent="0.25">
      <c r="A336" s="66"/>
      <c r="B336" s="33"/>
      <c r="C336" s="85"/>
      <c r="D336" s="85"/>
      <c r="E336" s="34"/>
      <c r="F336" s="35"/>
      <c r="G336" s="35"/>
      <c r="H336" s="33"/>
      <c r="I336" s="35"/>
      <c r="J336" s="35"/>
      <c r="K336" s="49">
        <f t="shared" si="39"/>
        <v>0</v>
      </c>
      <c r="L336" s="67" t="str">
        <f t="shared" si="43"/>
        <v/>
      </c>
      <c r="M336" s="33"/>
      <c r="N336" s="35"/>
      <c r="O336" s="36">
        <v>100</v>
      </c>
      <c r="P336" s="36"/>
      <c r="Q336" s="36"/>
      <c r="R336" s="36"/>
      <c r="S336" s="33"/>
      <c r="T336" s="35"/>
      <c r="U336" s="36"/>
      <c r="V336" s="36"/>
      <c r="W336" s="36"/>
      <c r="X336" s="36"/>
      <c r="Y336" s="33"/>
      <c r="Z336" s="35"/>
      <c r="AA336" s="36"/>
      <c r="AB336" s="36"/>
      <c r="AC336" s="36"/>
      <c r="AD336" s="36"/>
      <c r="AE336" s="68">
        <f t="shared" si="38"/>
        <v>100</v>
      </c>
      <c r="AF336" s="37"/>
      <c r="AG336" s="37"/>
      <c r="AH336" s="37"/>
      <c r="AI336" s="38"/>
      <c r="AJ336" s="49" t="str">
        <f t="shared" si="37"/>
        <v/>
      </c>
      <c r="AK336" s="49" t="str">
        <f t="shared" si="40"/>
        <v/>
      </c>
      <c r="AL336" s="49" t="e">
        <f t="shared" si="41"/>
        <v>#VALUE!</v>
      </c>
      <c r="AM336" s="49"/>
      <c r="AN336" s="67" t="str">
        <f t="shared" si="42"/>
        <v/>
      </c>
      <c r="AO336" s="39"/>
      <c r="AP336" s="40"/>
      <c r="AQ336" s="41"/>
      <c r="AR336" s="33"/>
      <c r="AS336" s="33"/>
      <c r="AT336" s="35"/>
      <c r="AU336" s="35"/>
      <c r="AV336" s="35"/>
      <c r="AW336" s="35"/>
      <c r="AX336" s="35"/>
      <c r="AY336" s="42"/>
      <c r="AZ336" s="35"/>
    </row>
    <row r="337" spans="1:52" x14ac:dyDescent="0.25">
      <c r="A337" s="66"/>
      <c r="B337" s="33"/>
      <c r="C337" s="85"/>
      <c r="D337" s="85"/>
      <c r="E337" s="34"/>
      <c r="F337" s="35"/>
      <c r="G337" s="35"/>
      <c r="H337" s="33"/>
      <c r="I337" s="35"/>
      <c r="J337" s="35"/>
      <c r="K337" s="49">
        <f t="shared" si="39"/>
        <v>0</v>
      </c>
      <c r="L337" s="67" t="str">
        <f t="shared" si="43"/>
        <v/>
      </c>
      <c r="M337" s="33"/>
      <c r="N337" s="35"/>
      <c r="O337" s="36">
        <v>100</v>
      </c>
      <c r="P337" s="36"/>
      <c r="Q337" s="36"/>
      <c r="R337" s="36"/>
      <c r="S337" s="33"/>
      <c r="T337" s="35"/>
      <c r="U337" s="36"/>
      <c r="V337" s="36"/>
      <c r="W337" s="36"/>
      <c r="X337" s="36"/>
      <c r="Y337" s="33"/>
      <c r="Z337" s="35"/>
      <c r="AA337" s="36"/>
      <c r="AB337" s="36"/>
      <c r="AC337" s="36"/>
      <c r="AD337" s="36"/>
      <c r="AE337" s="68">
        <f t="shared" si="38"/>
        <v>100</v>
      </c>
      <c r="AF337" s="37"/>
      <c r="AG337" s="37"/>
      <c r="AH337" s="37"/>
      <c r="AI337" s="38"/>
      <c r="AJ337" s="49" t="str">
        <f t="shared" si="37"/>
        <v/>
      </c>
      <c r="AK337" s="49" t="str">
        <f t="shared" si="40"/>
        <v/>
      </c>
      <c r="AL337" s="49" t="e">
        <f t="shared" si="41"/>
        <v>#VALUE!</v>
      </c>
      <c r="AM337" s="49"/>
      <c r="AN337" s="67" t="str">
        <f t="shared" si="42"/>
        <v/>
      </c>
      <c r="AO337" s="39"/>
      <c r="AP337" s="40"/>
      <c r="AQ337" s="41"/>
      <c r="AR337" s="33"/>
      <c r="AS337" s="33"/>
      <c r="AT337" s="35"/>
      <c r="AU337" s="35"/>
      <c r="AV337" s="35"/>
      <c r="AW337" s="35"/>
      <c r="AX337" s="35"/>
      <c r="AY337" s="42"/>
      <c r="AZ337" s="35"/>
    </row>
    <row r="338" spans="1:52" x14ac:dyDescent="0.25">
      <c r="A338" s="66"/>
      <c r="B338" s="33"/>
      <c r="C338" s="85"/>
      <c r="D338" s="85"/>
      <c r="E338" s="34"/>
      <c r="F338" s="35"/>
      <c r="G338" s="35"/>
      <c r="H338" s="33"/>
      <c r="I338" s="35"/>
      <c r="J338" s="35"/>
      <c r="K338" s="49">
        <f t="shared" si="39"/>
        <v>0</v>
      </c>
      <c r="L338" s="67" t="str">
        <f t="shared" si="43"/>
        <v/>
      </c>
      <c r="M338" s="33"/>
      <c r="N338" s="35"/>
      <c r="O338" s="36">
        <v>100</v>
      </c>
      <c r="P338" s="36"/>
      <c r="Q338" s="36"/>
      <c r="R338" s="36"/>
      <c r="S338" s="33"/>
      <c r="T338" s="35"/>
      <c r="U338" s="36"/>
      <c r="V338" s="36"/>
      <c r="W338" s="36"/>
      <c r="X338" s="36"/>
      <c r="Y338" s="33"/>
      <c r="Z338" s="35"/>
      <c r="AA338" s="36"/>
      <c r="AB338" s="36"/>
      <c r="AC338" s="36"/>
      <c r="AD338" s="36"/>
      <c r="AE338" s="68">
        <f t="shared" si="38"/>
        <v>100</v>
      </c>
      <c r="AF338" s="37"/>
      <c r="AG338" s="37"/>
      <c r="AH338" s="37"/>
      <c r="AI338" s="38"/>
      <c r="AJ338" s="49" t="str">
        <f t="shared" si="37"/>
        <v/>
      </c>
      <c r="AK338" s="49" t="str">
        <f t="shared" si="40"/>
        <v/>
      </c>
      <c r="AL338" s="49" t="e">
        <f t="shared" si="41"/>
        <v>#VALUE!</v>
      </c>
      <c r="AM338" s="49"/>
      <c r="AN338" s="67" t="str">
        <f t="shared" si="42"/>
        <v/>
      </c>
      <c r="AO338" s="39"/>
      <c r="AP338" s="40"/>
      <c r="AQ338" s="41"/>
      <c r="AR338" s="33"/>
      <c r="AS338" s="33"/>
      <c r="AT338" s="35"/>
      <c r="AU338" s="35"/>
      <c r="AV338" s="35"/>
      <c r="AW338" s="35"/>
      <c r="AX338" s="35"/>
      <c r="AY338" s="42"/>
      <c r="AZ338" s="35"/>
    </row>
    <row r="339" spans="1:52" x14ac:dyDescent="0.25">
      <c r="A339" s="66"/>
      <c r="B339" s="33"/>
      <c r="C339" s="85"/>
      <c r="D339" s="85"/>
      <c r="E339" s="34"/>
      <c r="F339" s="35"/>
      <c r="G339" s="35"/>
      <c r="H339" s="33"/>
      <c r="I339" s="35"/>
      <c r="J339" s="35"/>
      <c r="K339" s="49">
        <f t="shared" si="39"/>
        <v>0</v>
      </c>
      <c r="L339" s="67" t="str">
        <f t="shared" si="43"/>
        <v/>
      </c>
      <c r="M339" s="33"/>
      <c r="N339" s="35"/>
      <c r="O339" s="36">
        <v>100</v>
      </c>
      <c r="P339" s="36"/>
      <c r="Q339" s="36"/>
      <c r="R339" s="36"/>
      <c r="S339" s="33"/>
      <c r="T339" s="35"/>
      <c r="U339" s="36"/>
      <c r="V339" s="36"/>
      <c r="W339" s="36"/>
      <c r="X339" s="36"/>
      <c r="Y339" s="33"/>
      <c r="Z339" s="35"/>
      <c r="AA339" s="36"/>
      <c r="AB339" s="36"/>
      <c r="AC339" s="36"/>
      <c r="AD339" s="36"/>
      <c r="AE339" s="68">
        <f t="shared" si="38"/>
        <v>100</v>
      </c>
      <c r="AF339" s="37"/>
      <c r="AG339" s="37"/>
      <c r="AH339" s="37"/>
      <c r="AI339" s="38"/>
      <c r="AJ339" s="49" t="str">
        <f t="shared" si="37"/>
        <v/>
      </c>
      <c r="AK339" s="49" t="str">
        <f t="shared" si="40"/>
        <v/>
      </c>
      <c r="AL339" s="49" t="e">
        <f t="shared" si="41"/>
        <v>#VALUE!</v>
      </c>
      <c r="AM339" s="49"/>
      <c r="AN339" s="67" t="str">
        <f t="shared" si="42"/>
        <v/>
      </c>
      <c r="AO339" s="39"/>
      <c r="AP339" s="40"/>
      <c r="AQ339" s="41"/>
      <c r="AR339" s="33"/>
      <c r="AS339" s="33"/>
      <c r="AT339" s="35"/>
      <c r="AU339" s="35"/>
      <c r="AV339" s="35"/>
      <c r="AW339" s="35"/>
      <c r="AX339" s="35"/>
      <c r="AY339" s="42"/>
      <c r="AZ339" s="35"/>
    </row>
    <row r="340" spans="1:52" x14ac:dyDescent="0.25">
      <c r="A340" s="66"/>
      <c r="B340" s="33"/>
      <c r="C340" s="85"/>
      <c r="D340" s="85"/>
      <c r="E340" s="34"/>
      <c r="F340" s="35"/>
      <c r="G340" s="35"/>
      <c r="H340" s="33"/>
      <c r="I340" s="35"/>
      <c r="J340" s="35"/>
      <c r="K340" s="49">
        <f t="shared" si="39"/>
        <v>0</v>
      </c>
      <c r="L340" s="67" t="str">
        <f t="shared" si="43"/>
        <v/>
      </c>
      <c r="M340" s="33"/>
      <c r="N340" s="35"/>
      <c r="O340" s="36">
        <v>100</v>
      </c>
      <c r="P340" s="36"/>
      <c r="Q340" s="36"/>
      <c r="R340" s="36"/>
      <c r="S340" s="33"/>
      <c r="T340" s="35"/>
      <c r="U340" s="36"/>
      <c r="V340" s="36"/>
      <c r="W340" s="36"/>
      <c r="X340" s="36"/>
      <c r="Y340" s="33"/>
      <c r="Z340" s="35"/>
      <c r="AA340" s="36"/>
      <c r="AB340" s="36"/>
      <c r="AC340" s="36"/>
      <c r="AD340" s="36"/>
      <c r="AE340" s="68">
        <f t="shared" si="38"/>
        <v>100</v>
      </c>
      <c r="AF340" s="37"/>
      <c r="AG340" s="37"/>
      <c r="AH340" s="37"/>
      <c r="AI340" s="38"/>
      <c r="AJ340" s="49" t="str">
        <f t="shared" si="37"/>
        <v/>
      </c>
      <c r="AK340" s="49" t="str">
        <f t="shared" si="40"/>
        <v/>
      </c>
      <c r="AL340" s="49" t="e">
        <f t="shared" si="41"/>
        <v>#VALUE!</v>
      </c>
      <c r="AM340" s="49"/>
      <c r="AN340" s="67" t="str">
        <f t="shared" si="42"/>
        <v/>
      </c>
      <c r="AO340" s="39"/>
      <c r="AP340" s="40"/>
      <c r="AQ340" s="41"/>
      <c r="AR340" s="33"/>
      <c r="AS340" s="33"/>
      <c r="AT340" s="35"/>
      <c r="AU340" s="35"/>
      <c r="AV340" s="35"/>
      <c r="AW340" s="35"/>
      <c r="AX340" s="35"/>
      <c r="AY340" s="42"/>
      <c r="AZ340" s="35"/>
    </row>
    <row r="341" spans="1:52" x14ac:dyDescent="0.25">
      <c r="A341" s="66"/>
      <c r="B341" s="33"/>
      <c r="C341" s="85"/>
      <c r="D341" s="85"/>
      <c r="E341" s="34"/>
      <c r="F341" s="35"/>
      <c r="G341" s="35"/>
      <c r="H341" s="33"/>
      <c r="I341" s="35"/>
      <c r="J341" s="35"/>
      <c r="K341" s="49">
        <f t="shared" si="39"/>
        <v>0</v>
      </c>
      <c r="L341" s="67" t="str">
        <f t="shared" si="43"/>
        <v/>
      </c>
      <c r="M341" s="33"/>
      <c r="N341" s="35"/>
      <c r="O341" s="36">
        <v>100</v>
      </c>
      <c r="P341" s="36"/>
      <c r="Q341" s="36"/>
      <c r="R341" s="36"/>
      <c r="S341" s="33"/>
      <c r="T341" s="35"/>
      <c r="U341" s="36"/>
      <c r="V341" s="36"/>
      <c r="W341" s="36"/>
      <c r="X341" s="36"/>
      <c r="Y341" s="33"/>
      <c r="Z341" s="35"/>
      <c r="AA341" s="36"/>
      <c r="AB341" s="36"/>
      <c r="AC341" s="36"/>
      <c r="AD341" s="36"/>
      <c r="AE341" s="68">
        <f t="shared" si="38"/>
        <v>100</v>
      </c>
      <c r="AF341" s="37"/>
      <c r="AG341" s="37"/>
      <c r="AH341" s="37"/>
      <c r="AI341" s="38"/>
      <c r="AJ341" s="49" t="str">
        <f t="shared" si="37"/>
        <v/>
      </c>
      <c r="AK341" s="49" t="str">
        <f t="shared" si="40"/>
        <v/>
      </c>
      <c r="AL341" s="49" t="e">
        <f t="shared" si="41"/>
        <v>#VALUE!</v>
      </c>
      <c r="AM341" s="49"/>
      <c r="AN341" s="67" t="str">
        <f t="shared" si="42"/>
        <v/>
      </c>
      <c r="AO341" s="39"/>
      <c r="AP341" s="40"/>
      <c r="AQ341" s="41"/>
      <c r="AR341" s="33"/>
      <c r="AS341" s="33"/>
      <c r="AT341" s="35"/>
      <c r="AU341" s="35"/>
      <c r="AV341" s="35"/>
      <c r="AW341" s="35"/>
      <c r="AX341" s="35"/>
      <c r="AY341" s="42"/>
      <c r="AZ341" s="35"/>
    </row>
    <row r="342" spans="1:52" x14ac:dyDescent="0.25">
      <c r="A342" s="66"/>
      <c r="B342" s="33"/>
      <c r="C342" s="85"/>
      <c r="D342" s="85"/>
      <c r="E342" s="34"/>
      <c r="F342" s="35"/>
      <c r="G342" s="35"/>
      <c r="H342" s="33"/>
      <c r="I342" s="35"/>
      <c r="J342" s="35"/>
      <c r="K342" s="49">
        <f t="shared" si="39"/>
        <v>0</v>
      </c>
      <c r="L342" s="67" t="str">
        <f t="shared" si="43"/>
        <v/>
      </c>
      <c r="M342" s="33"/>
      <c r="N342" s="35"/>
      <c r="O342" s="36">
        <v>100</v>
      </c>
      <c r="P342" s="36"/>
      <c r="Q342" s="36"/>
      <c r="R342" s="36"/>
      <c r="S342" s="33"/>
      <c r="T342" s="35"/>
      <c r="U342" s="36"/>
      <c r="V342" s="36"/>
      <c r="W342" s="36"/>
      <c r="X342" s="36"/>
      <c r="Y342" s="33"/>
      <c r="Z342" s="35"/>
      <c r="AA342" s="36"/>
      <c r="AB342" s="36"/>
      <c r="AC342" s="36"/>
      <c r="AD342" s="36"/>
      <c r="AE342" s="68">
        <f t="shared" si="38"/>
        <v>100</v>
      </c>
      <c r="AF342" s="37"/>
      <c r="AG342" s="37"/>
      <c r="AH342" s="37"/>
      <c r="AI342" s="38"/>
      <c r="AJ342" s="49" t="str">
        <f t="shared" si="37"/>
        <v/>
      </c>
      <c r="AK342" s="49" t="str">
        <f t="shared" si="40"/>
        <v/>
      </c>
      <c r="AL342" s="49" t="e">
        <f t="shared" si="41"/>
        <v>#VALUE!</v>
      </c>
      <c r="AM342" s="49"/>
      <c r="AN342" s="67" t="str">
        <f t="shared" si="42"/>
        <v/>
      </c>
      <c r="AO342" s="39"/>
      <c r="AP342" s="40"/>
      <c r="AQ342" s="41"/>
      <c r="AR342" s="33"/>
      <c r="AS342" s="33"/>
      <c r="AT342" s="35"/>
      <c r="AU342" s="35"/>
      <c r="AV342" s="35"/>
      <c r="AW342" s="35"/>
      <c r="AX342" s="35"/>
      <c r="AY342" s="42"/>
      <c r="AZ342" s="35"/>
    </row>
    <row r="343" spans="1:52" x14ac:dyDescent="0.25">
      <c r="A343" s="66"/>
      <c r="B343" s="33"/>
      <c r="C343" s="85"/>
      <c r="D343" s="85"/>
      <c r="E343" s="34"/>
      <c r="F343" s="35"/>
      <c r="G343" s="35"/>
      <c r="H343" s="33"/>
      <c r="I343" s="35"/>
      <c r="J343" s="35"/>
      <c r="K343" s="49">
        <f t="shared" si="39"/>
        <v>0</v>
      </c>
      <c r="L343" s="67" t="str">
        <f t="shared" si="43"/>
        <v/>
      </c>
      <c r="M343" s="33"/>
      <c r="N343" s="35"/>
      <c r="O343" s="36">
        <v>100</v>
      </c>
      <c r="P343" s="36"/>
      <c r="Q343" s="36"/>
      <c r="R343" s="36"/>
      <c r="S343" s="33"/>
      <c r="T343" s="35"/>
      <c r="U343" s="36"/>
      <c r="V343" s="36"/>
      <c r="W343" s="36"/>
      <c r="X343" s="36"/>
      <c r="Y343" s="33"/>
      <c r="Z343" s="35"/>
      <c r="AA343" s="36"/>
      <c r="AB343" s="36"/>
      <c r="AC343" s="36"/>
      <c r="AD343" s="36"/>
      <c r="AE343" s="68">
        <f t="shared" si="38"/>
        <v>100</v>
      </c>
      <c r="AF343" s="37"/>
      <c r="AG343" s="37"/>
      <c r="AH343" s="37"/>
      <c r="AI343" s="38"/>
      <c r="AJ343" s="49" t="str">
        <f t="shared" si="37"/>
        <v/>
      </c>
      <c r="AK343" s="49" t="str">
        <f t="shared" si="40"/>
        <v/>
      </c>
      <c r="AL343" s="49" t="e">
        <f t="shared" si="41"/>
        <v>#VALUE!</v>
      </c>
      <c r="AM343" s="49"/>
      <c r="AN343" s="67" t="str">
        <f t="shared" si="42"/>
        <v/>
      </c>
      <c r="AO343" s="39"/>
      <c r="AP343" s="40"/>
      <c r="AQ343" s="41"/>
      <c r="AR343" s="33"/>
      <c r="AS343" s="33"/>
      <c r="AT343" s="35"/>
      <c r="AU343" s="35"/>
      <c r="AV343" s="35"/>
      <c r="AW343" s="35"/>
      <c r="AX343" s="35"/>
      <c r="AY343" s="42"/>
      <c r="AZ343" s="35"/>
    </row>
    <row r="344" spans="1:52" x14ac:dyDescent="0.25">
      <c r="A344" s="66"/>
      <c r="B344" s="33"/>
      <c r="C344" s="85"/>
      <c r="D344" s="85"/>
      <c r="E344" s="34"/>
      <c r="F344" s="35"/>
      <c r="G344" s="35"/>
      <c r="H344" s="33"/>
      <c r="I344" s="35"/>
      <c r="J344" s="35"/>
      <c r="K344" s="49">
        <f t="shared" si="39"/>
        <v>0</v>
      </c>
      <c r="L344" s="67" t="str">
        <f t="shared" si="43"/>
        <v/>
      </c>
      <c r="M344" s="33"/>
      <c r="N344" s="35"/>
      <c r="O344" s="36">
        <v>100</v>
      </c>
      <c r="P344" s="36"/>
      <c r="Q344" s="36"/>
      <c r="R344" s="36"/>
      <c r="S344" s="33"/>
      <c r="T344" s="35"/>
      <c r="U344" s="36"/>
      <c r="V344" s="36"/>
      <c r="W344" s="36"/>
      <c r="X344" s="36"/>
      <c r="Y344" s="33"/>
      <c r="Z344" s="35"/>
      <c r="AA344" s="36"/>
      <c r="AB344" s="36"/>
      <c r="AC344" s="36"/>
      <c r="AD344" s="36"/>
      <c r="AE344" s="68">
        <f t="shared" si="38"/>
        <v>100</v>
      </c>
      <c r="AF344" s="37"/>
      <c r="AG344" s="37"/>
      <c r="AH344" s="37"/>
      <c r="AI344" s="38"/>
      <c r="AJ344" s="49" t="str">
        <f t="shared" si="37"/>
        <v/>
      </c>
      <c r="AK344" s="49" t="str">
        <f t="shared" si="40"/>
        <v/>
      </c>
      <c r="AL344" s="49" t="e">
        <f t="shared" si="41"/>
        <v>#VALUE!</v>
      </c>
      <c r="AM344" s="49"/>
      <c r="AN344" s="67" t="str">
        <f t="shared" si="42"/>
        <v/>
      </c>
      <c r="AO344" s="39"/>
      <c r="AP344" s="40"/>
      <c r="AQ344" s="41"/>
      <c r="AR344" s="33"/>
      <c r="AS344" s="33"/>
      <c r="AT344" s="35"/>
      <c r="AU344" s="35"/>
      <c r="AV344" s="35"/>
      <c r="AW344" s="35"/>
      <c r="AX344" s="35"/>
      <c r="AY344" s="42"/>
      <c r="AZ344" s="35"/>
    </row>
    <row r="345" spans="1:52" x14ac:dyDescent="0.25">
      <c r="A345" s="66"/>
      <c r="B345" s="33"/>
      <c r="C345" s="85"/>
      <c r="D345" s="85"/>
      <c r="E345" s="34"/>
      <c r="F345" s="35"/>
      <c r="G345" s="35"/>
      <c r="H345" s="33"/>
      <c r="I345" s="35"/>
      <c r="J345" s="35"/>
      <c r="K345" s="49">
        <f t="shared" si="39"/>
        <v>0</v>
      </c>
      <c r="L345" s="67" t="str">
        <f t="shared" si="43"/>
        <v/>
      </c>
      <c r="M345" s="33"/>
      <c r="N345" s="35"/>
      <c r="O345" s="36">
        <v>100</v>
      </c>
      <c r="P345" s="36"/>
      <c r="Q345" s="36"/>
      <c r="R345" s="36"/>
      <c r="S345" s="33"/>
      <c r="T345" s="35"/>
      <c r="U345" s="36"/>
      <c r="V345" s="36"/>
      <c r="W345" s="36"/>
      <c r="X345" s="36"/>
      <c r="Y345" s="33"/>
      <c r="Z345" s="35"/>
      <c r="AA345" s="36"/>
      <c r="AB345" s="36"/>
      <c r="AC345" s="36"/>
      <c r="AD345" s="36"/>
      <c r="AE345" s="68">
        <f t="shared" si="38"/>
        <v>100</v>
      </c>
      <c r="AF345" s="37"/>
      <c r="AG345" s="37"/>
      <c r="AH345" s="37"/>
      <c r="AI345" s="38"/>
      <c r="AJ345" s="49" t="str">
        <f t="shared" si="37"/>
        <v/>
      </c>
      <c r="AK345" s="49" t="str">
        <f t="shared" si="40"/>
        <v/>
      </c>
      <c r="AL345" s="49" t="e">
        <f t="shared" si="41"/>
        <v>#VALUE!</v>
      </c>
      <c r="AM345" s="49"/>
      <c r="AN345" s="67" t="str">
        <f t="shared" si="42"/>
        <v/>
      </c>
      <c r="AO345" s="39"/>
      <c r="AP345" s="40"/>
      <c r="AQ345" s="41"/>
      <c r="AR345" s="33"/>
      <c r="AS345" s="33"/>
      <c r="AT345" s="35"/>
      <c r="AU345" s="35"/>
      <c r="AV345" s="35"/>
      <c r="AW345" s="35"/>
      <c r="AX345" s="35"/>
      <c r="AY345" s="42"/>
      <c r="AZ345" s="35"/>
    </row>
    <row r="346" spans="1:52" x14ac:dyDescent="0.25">
      <c r="A346" s="66"/>
      <c r="B346" s="33"/>
      <c r="C346" s="85"/>
      <c r="D346" s="85"/>
      <c r="E346" s="34"/>
      <c r="F346" s="35"/>
      <c r="G346" s="35"/>
      <c r="H346" s="33"/>
      <c r="I346" s="35"/>
      <c r="J346" s="35"/>
      <c r="K346" s="49">
        <f t="shared" si="39"/>
        <v>0</v>
      </c>
      <c r="L346" s="67" t="str">
        <f t="shared" si="43"/>
        <v/>
      </c>
      <c r="M346" s="33"/>
      <c r="N346" s="35"/>
      <c r="O346" s="36">
        <v>100</v>
      </c>
      <c r="P346" s="36"/>
      <c r="Q346" s="36"/>
      <c r="R346" s="36"/>
      <c r="S346" s="33"/>
      <c r="T346" s="35"/>
      <c r="U346" s="36"/>
      <c r="V346" s="36"/>
      <c r="W346" s="36"/>
      <c r="X346" s="36"/>
      <c r="Y346" s="33"/>
      <c r="Z346" s="35"/>
      <c r="AA346" s="36"/>
      <c r="AB346" s="36"/>
      <c r="AC346" s="36"/>
      <c r="AD346" s="36"/>
      <c r="AE346" s="68">
        <f t="shared" si="38"/>
        <v>100</v>
      </c>
      <c r="AF346" s="37"/>
      <c r="AG346" s="37"/>
      <c r="AH346" s="37"/>
      <c r="AI346" s="38"/>
      <c r="AJ346" s="49" t="str">
        <f t="shared" si="37"/>
        <v/>
      </c>
      <c r="AK346" s="49" t="str">
        <f t="shared" si="40"/>
        <v/>
      </c>
      <c r="AL346" s="49" t="e">
        <f t="shared" si="41"/>
        <v>#VALUE!</v>
      </c>
      <c r="AM346" s="49"/>
      <c r="AN346" s="67" t="str">
        <f t="shared" si="42"/>
        <v/>
      </c>
      <c r="AO346" s="39"/>
      <c r="AP346" s="40"/>
      <c r="AQ346" s="41"/>
      <c r="AR346" s="33"/>
      <c r="AS346" s="33"/>
      <c r="AT346" s="35"/>
      <c r="AU346" s="35"/>
      <c r="AV346" s="35"/>
      <c r="AW346" s="35"/>
      <c r="AX346" s="35"/>
      <c r="AY346" s="42"/>
      <c r="AZ346" s="35"/>
    </row>
    <row r="347" spans="1:52" x14ac:dyDescent="0.25">
      <c r="A347" s="66"/>
      <c r="B347" s="33"/>
      <c r="C347" s="85"/>
      <c r="D347" s="85"/>
      <c r="E347" s="34"/>
      <c r="F347" s="35"/>
      <c r="G347" s="35"/>
      <c r="H347" s="33"/>
      <c r="I347" s="35"/>
      <c r="J347" s="35"/>
      <c r="K347" s="49">
        <f t="shared" si="39"/>
        <v>0</v>
      </c>
      <c r="L347" s="67" t="str">
        <f t="shared" si="43"/>
        <v/>
      </c>
      <c r="M347" s="33"/>
      <c r="N347" s="35"/>
      <c r="O347" s="36">
        <v>100</v>
      </c>
      <c r="P347" s="36"/>
      <c r="Q347" s="36"/>
      <c r="R347" s="36"/>
      <c r="S347" s="33"/>
      <c r="T347" s="35"/>
      <c r="U347" s="36"/>
      <c r="V347" s="36"/>
      <c r="W347" s="36"/>
      <c r="X347" s="36"/>
      <c r="Y347" s="33"/>
      <c r="Z347" s="35"/>
      <c r="AA347" s="36"/>
      <c r="AB347" s="36"/>
      <c r="AC347" s="36"/>
      <c r="AD347" s="36"/>
      <c r="AE347" s="68">
        <f t="shared" si="38"/>
        <v>100</v>
      </c>
      <c r="AF347" s="37"/>
      <c r="AG347" s="37"/>
      <c r="AH347" s="37"/>
      <c r="AI347" s="38"/>
      <c r="AJ347" s="49" t="str">
        <f t="shared" si="37"/>
        <v/>
      </c>
      <c r="AK347" s="49" t="str">
        <f t="shared" si="40"/>
        <v/>
      </c>
      <c r="AL347" s="49" t="e">
        <f t="shared" si="41"/>
        <v>#VALUE!</v>
      </c>
      <c r="AM347" s="49"/>
      <c r="AN347" s="67" t="str">
        <f t="shared" si="42"/>
        <v/>
      </c>
      <c r="AO347" s="39"/>
      <c r="AP347" s="40"/>
      <c r="AQ347" s="41"/>
      <c r="AR347" s="33"/>
      <c r="AS347" s="33"/>
      <c r="AT347" s="35"/>
      <c r="AU347" s="35"/>
      <c r="AV347" s="35"/>
      <c r="AW347" s="35"/>
      <c r="AX347" s="35"/>
      <c r="AY347" s="42"/>
      <c r="AZ347" s="35"/>
    </row>
    <row r="348" spans="1:52" x14ac:dyDescent="0.25">
      <c r="A348" s="66"/>
      <c r="B348" s="33"/>
      <c r="C348" s="85"/>
      <c r="D348" s="85"/>
      <c r="E348" s="34"/>
      <c r="F348" s="35"/>
      <c r="G348" s="35"/>
      <c r="H348" s="33"/>
      <c r="I348" s="35"/>
      <c r="J348" s="35"/>
      <c r="K348" s="49">
        <f t="shared" si="39"/>
        <v>0</v>
      </c>
      <c r="L348" s="67" t="str">
        <f t="shared" si="43"/>
        <v/>
      </c>
      <c r="M348" s="33"/>
      <c r="N348" s="35"/>
      <c r="O348" s="36">
        <v>100</v>
      </c>
      <c r="P348" s="36"/>
      <c r="Q348" s="36"/>
      <c r="R348" s="36"/>
      <c r="S348" s="33"/>
      <c r="T348" s="35"/>
      <c r="U348" s="36"/>
      <c r="V348" s="36"/>
      <c r="W348" s="36"/>
      <c r="X348" s="36"/>
      <c r="Y348" s="33"/>
      <c r="Z348" s="35"/>
      <c r="AA348" s="36"/>
      <c r="AB348" s="36"/>
      <c r="AC348" s="36"/>
      <c r="AD348" s="36"/>
      <c r="AE348" s="68">
        <f t="shared" si="38"/>
        <v>100</v>
      </c>
      <c r="AF348" s="37"/>
      <c r="AG348" s="37"/>
      <c r="AH348" s="37"/>
      <c r="AI348" s="38"/>
      <c r="AJ348" s="49" t="str">
        <f t="shared" si="37"/>
        <v/>
      </c>
      <c r="AK348" s="49" t="str">
        <f t="shared" si="40"/>
        <v/>
      </c>
      <c r="AL348" s="49" t="e">
        <f t="shared" si="41"/>
        <v>#VALUE!</v>
      </c>
      <c r="AM348" s="49"/>
      <c r="AN348" s="67" t="str">
        <f t="shared" si="42"/>
        <v/>
      </c>
      <c r="AO348" s="39"/>
      <c r="AP348" s="40"/>
      <c r="AQ348" s="41"/>
      <c r="AR348" s="33"/>
      <c r="AS348" s="33"/>
      <c r="AT348" s="35"/>
      <c r="AU348" s="35"/>
      <c r="AV348" s="35"/>
      <c r="AW348" s="35"/>
      <c r="AX348" s="35"/>
      <c r="AY348" s="42"/>
      <c r="AZ348" s="35"/>
    </row>
    <row r="349" spans="1:52" x14ac:dyDescent="0.25">
      <c r="A349" s="66"/>
      <c r="B349" s="33"/>
      <c r="C349" s="85"/>
      <c r="D349" s="85"/>
      <c r="E349" s="34"/>
      <c r="F349" s="35"/>
      <c r="G349" s="35"/>
      <c r="H349" s="33"/>
      <c r="I349" s="35"/>
      <c r="J349" s="35"/>
      <c r="K349" s="49">
        <f t="shared" si="39"/>
        <v>0</v>
      </c>
      <c r="L349" s="67" t="str">
        <f t="shared" si="43"/>
        <v/>
      </c>
      <c r="M349" s="33"/>
      <c r="N349" s="35"/>
      <c r="O349" s="36">
        <v>100</v>
      </c>
      <c r="P349" s="36"/>
      <c r="Q349" s="36"/>
      <c r="R349" s="36"/>
      <c r="S349" s="33"/>
      <c r="T349" s="35"/>
      <c r="U349" s="36"/>
      <c r="V349" s="36"/>
      <c r="W349" s="36"/>
      <c r="X349" s="36"/>
      <c r="Y349" s="33"/>
      <c r="Z349" s="35"/>
      <c r="AA349" s="36"/>
      <c r="AB349" s="36"/>
      <c r="AC349" s="36"/>
      <c r="AD349" s="36"/>
      <c r="AE349" s="68">
        <f t="shared" si="38"/>
        <v>100</v>
      </c>
      <c r="AF349" s="37"/>
      <c r="AG349" s="37"/>
      <c r="AH349" s="37"/>
      <c r="AI349" s="38"/>
      <c r="AJ349" s="49" t="str">
        <f t="shared" si="37"/>
        <v/>
      </c>
      <c r="AK349" s="49" t="str">
        <f t="shared" si="40"/>
        <v/>
      </c>
      <c r="AL349" s="49" t="e">
        <f t="shared" si="41"/>
        <v>#VALUE!</v>
      </c>
      <c r="AM349" s="49"/>
      <c r="AN349" s="67" t="str">
        <f t="shared" si="42"/>
        <v/>
      </c>
      <c r="AO349" s="39"/>
      <c r="AP349" s="40"/>
      <c r="AQ349" s="41"/>
      <c r="AR349" s="33"/>
      <c r="AS349" s="33"/>
      <c r="AT349" s="35"/>
      <c r="AU349" s="35"/>
      <c r="AV349" s="35"/>
      <c r="AW349" s="35"/>
      <c r="AX349" s="35"/>
      <c r="AY349" s="42"/>
      <c r="AZ349" s="35"/>
    </row>
    <row r="350" spans="1:52" x14ac:dyDescent="0.25">
      <c r="A350" s="66"/>
      <c r="B350" s="33"/>
      <c r="C350" s="85"/>
      <c r="D350" s="85"/>
      <c r="E350" s="34"/>
      <c r="F350" s="35"/>
      <c r="G350" s="35"/>
      <c r="H350" s="33"/>
      <c r="I350" s="35"/>
      <c r="J350" s="35"/>
      <c r="K350" s="49">
        <f t="shared" si="39"/>
        <v>0</v>
      </c>
      <c r="L350" s="67" t="str">
        <f t="shared" si="43"/>
        <v/>
      </c>
      <c r="M350" s="33"/>
      <c r="N350" s="35"/>
      <c r="O350" s="36">
        <v>100</v>
      </c>
      <c r="P350" s="36"/>
      <c r="Q350" s="36"/>
      <c r="R350" s="36"/>
      <c r="S350" s="33"/>
      <c r="T350" s="35"/>
      <c r="U350" s="36"/>
      <c r="V350" s="36"/>
      <c r="W350" s="36"/>
      <c r="X350" s="36"/>
      <c r="Y350" s="33"/>
      <c r="Z350" s="35"/>
      <c r="AA350" s="36"/>
      <c r="AB350" s="36"/>
      <c r="AC350" s="36"/>
      <c r="AD350" s="36"/>
      <c r="AE350" s="68">
        <f t="shared" si="38"/>
        <v>100</v>
      </c>
      <c r="AF350" s="37"/>
      <c r="AG350" s="37"/>
      <c r="AH350" s="37"/>
      <c r="AI350" s="38"/>
      <c r="AJ350" s="49" t="str">
        <f t="shared" si="37"/>
        <v/>
      </c>
      <c r="AK350" s="49" t="str">
        <f t="shared" si="40"/>
        <v/>
      </c>
      <c r="AL350" s="49" t="e">
        <f t="shared" si="41"/>
        <v>#VALUE!</v>
      </c>
      <c r="AM350" s="49"/>
      <c r="AN350" s="67" t="str">
        <f t="shared" si="42"/>
        <v/>
      </c>
      <c r="AO350" s="39"/>
      <c r="AP350" s="40"/>
      <c r="AQ350" s="41"/>
      <c r="AR350" s="33"/>
      <c r="AS350" s="33"/>
      <c r="AT350" s="35"/>
      <c r="AU350" s="35"/>
      <c r="AV350" s="35"/>
      <c r="AW350" s="35"/>
      <c r="AX350" s="35"/>
      <c r="AY350" s="42"/>
      <c r="AZ350" s="35"/>
    </row>
    <row r="351" spans="1:52" x14ac:dyDescent="0.25">
      <c r="A351" s="66"/>
      <c r="B351" s="33"/>
      <c r="C351" s="85"/>
      <c r="D351" s="85"/>
      <c r="E351" s="34"/>
      <c r="F351" s="35"/>
      <c r="G351" s="35"/>
      <c r="H351" s="33"/>
      <c r="I351" s="35"/>
      <c r="J351" s="35"/>
      <c r="K351" s="49">
        <f t="shared" si="39"/>
        <v>0</v>
      </c>
      <c r="L351" s="67" t="str">
        <f t="shared" si="43"/>
        <v/>
      </c>
      <c r="M351" s="33"/>
      <c r="N351" s="35"/>
      <c r="O351" s="36">
        <v>100</v>
      </c>
      <c r="P351" s="36"/>
      <c r="Q351" s="36"/>
      <c r="R351" s="36"/>
      <c r="S351" s="33"/>
      <c r="T351" s="35"/>
      <c r="U351" s="36"/>
      <c r="V351" s="36"/>
      <c r="W351" s="36"/>
      <c r="X351" s="36"/>
      <c r="Y351" s="33"/>
      <c r="Z351" s="35"/>
      <c r="AA351" s="36"/>
      <c r="AB351" s="36"/>
      <c r="AC351" s="36"/>
      <c r="AD351" s="36"/>
      <c r="AE351" s="68">
        <f t="shared" si="38"/>
        <v>100</v>
      </c>
      <c r="AF351" s="37"/>
      <c r="AG351" s="37"/>
      <c r="AH351" s="37"/>
      <c r="AI351" s="38"/>
      <c r="AJ351" s="49" t="str">
        <f t="shared" si="37"/>
        <v/>
      </c>
      <c r="AK351" s="49" t="str">
        <f t="shared" si="40"/>
        <v/>
      </c>
      <c r="AL351" s="49" t="e">
        <f t="shared" si="41"/>
        <v>#VALUE!</v>
      </c>
      <c r="AM351" s="49"/>
      <c r="AN351" s="67" t="str">
        <f t="shared" si="42"/>
        <v/>
      </c>
      <c r="AO351" s="39"/>
      <c r="AP351" s="40"/>
      <c r="AQ351" s="41"/>
      <c r="AR351" s="33"/>
      <c r="AS351" s="33"/>
      <c r="AT351" s="35"/>
      <c r="AU351" s="35"/>
      <c r="AV351" s="35"/>
      <c r="AW351" s="35"/>
      <c r="AX351" s="35"/>
      <c r="AY351" s="42"/>
      <c r="AZ351" s="35"/>
    </row>
    <row r="352" spans="1:52" x14ac:dyDescent="0.25">
      <c r="A352" s="66"/>
      <c r="B352" s="33"/>
      <c r="C352" s="85"/>
      <c r="D352" s="85"/>
      <c r="E352" s="34"/>
      <c r="F352" s="35"/>
      <c r="G352" s="35"/>
      <c r="H352" s="33"/>
      <c r="I352" s="35"/>
      <c r="J352" s="35"/>
      <c r="K352" s="49">
        <f t="shared" si="39"/>
        <v>0</v>
      </c>
      <c r="L352" s="67" t="str">
        <f t="shared" si="43"/>
        <v/>
      </c>
      <c r="M352" s="33"/>
      <c r="N352" s="35"/>
      <c r="O352" s="36">
        <v>100</v>
      </c>
      <c r="P352" s="36"/>
      <c r="Q352" s="36"/>
      <c r="R352" s="36"/>
      <c r="S352" s="33"/>
      <c r="T352" s="35"/>
      <c r="U352" s="36"/>
      <c r="V352" s="36"/>
      <c r="W352" s="36"/>
      <c r="X352" s="36"/>
      <c r="Y352" s="33"/>
      <c r="Z352" s="35"/>
      <c r="AA352" s="36"/>
      <c r="AB352" s="36"/>
      <c r="AC352" s="36"/>
      <c r="AD352" s="36"/>
      <c r="AE352" s="68">
        <f t="shared" si="38"/>
        <v>100</v>
      </c>
      <c r="AF352" s="37"/>
      <c r="AG352" s="37"/>
      <c r="AH352" s="37"/>
      <c r="AI352" s="38"/>
      <c r="AJ352" s="49" t="str">
        <f t="shared" si="37"/>
        <v/>
      </c>
      <c r="AK352" s="49" t="str">
        <f t="shared" si="40"/>
        <v/>
      </c>
      <c r="AL352" s="49" t="e">
        <f t="shared" si="41"/>
        <v>#VALUE!</v>
      </c>
      <c r="AM352" s="49"/>
      <c r="AN352" s="67" t="str">
        <f t="shared" si="42"/>
        <v/>
      </c>
      <c r="AO352" s="39"/>
      <c r="AP352" s="40"/>
      <c r="AQ352" s="41"/>
      <c r="AR352" s="33"/>
      <c r="AS352" s="33"/>
      <c r="AT352" s="35"/>
      <c r="AU352" s="35"/>
      <c r="AV352" s="35"/>
      <c r="AW352" s="35"/>
      <c r="AX352" s="35"/>
      <c r="AY352" s="42"/>
      <c r="AZ352" s="35"/>
    </row>
    <row r="353" spans="1:52" x14ac:dyDescent="0.25">
      <c r="A353" s="66"/>
      <c r="B353" s="33"/>
      <c r="C353" s="85"/>
      <c r="D353" s="85"/>
      <c r="E353" s="34"/>
      <c r="F353" s="35"/>
      <c r="G353" s="35"/>
      <c r="H353" s="33"/>
      <c r="I353" s="35"/>
      <c r="J353" s="35"/>
      <c r="K353" s="49">
        <f t="shared" si="39"/>
        <v>0</v>
      </c>
      <c r="L353" s="67" t="str">
        <f t="shared" si="43"/>
        <v/>
      </c>
      <c r="M353" s="33"/>
      <c r="N353" s="35"/>
      <c r="O353" s="36">
        <v>100</v>
      </c>
      <c r="P353" s="36"/>
      <c r="Q353" s="36"/>
      <c r="R353" s="36"/>
      <c r="S353" s="33"/>
      <c r="T353" s="35"/>
      <c r="U353" s="36"/>
      <c r="V353" s="36"/>
      <c r="W353" s="36"/>
      <c r="X353" s="36"/>
      <c r="Y353" s="33"/>
      <c r="Z353" s="35"/>
      <c r="AA353" s="36"/>
      <c r="AB353" s="36"/>
      <c r="AC353" s="36"/>
      <c r="AD353" s="36"/>
      <c r="AE353" s="68">
        <f t="shared" si="38"/>
        <v>100</v>
      </c>
      <c r="AF353" s="37"/>
      <c r="AG353" s="37"/>
      <c r="AH353" s="37"/>
      <c r="AI353" s="38"/>
      <c r="AJ353" s="49" t="str">
        <f t="shared" si="37"/>
        <v/>
      </c>
      <c r="AK353" s="49" t="str">
        <f t="shared" si="40"/>
        <v/>
      </c>
      <c r="AL353" s="49" t="e">
        <f t="shared" si="41"/>
        <v>#VALUE!</v>
      </c>
      <c r="AM353" s="49"/>
      <c r="AN353" s="67" t="str">
        <f t="shared" si="42"/>
        <v/>
      </c>
      <c r="AO353" s="39"/>
      <c r="AP353" s="40"/>
      <c r="AQ353" s="41"/>
      <c r="AR353" s="33"/>
      <c r="AS353" s="33"/>
      <c r="AT353" s="35"/>
      <c r="AU353" s="35"/>
      <c r="AV353" s="35"/>
      <c r="AW353" s="35"/>
      <c r="AX353" s="35"/>
      <c r="AY353" s="42"/>
      <c r="AZ353" s="35"/>
    </row>
    <row r="354" spans="1:52" x14ac:dyDescent="0.25">
      <c r="A354" s="66"/>
      <c r="B354" s="33"/>
      <c r="C354" s="85"/>
      <c r="D354" s="85"/>
      <c r="E354" s="34"/>
      <c r="F354" s="35"/>
      <c r="G354" s="35"/>
      <c r="H354" s="33"/>
      <c r="I354" s="35"/>
      <c r="J354" s="35"/>
      <c r="K354" s="49">
        <f t="shared" si="39"/>
        <v>0</v>
      </c>
      <c r="L354" s="67" t="str">
        <f t="shared" si="43"/>
        <v/>
      </c>
      <c r="M354" s="33"/>
      <c r="N354" s="35"/>
      <c r="O354" s="36">
        <v>100</v>
      </c>
      <c r="P354" s="36"/>
      <c r="Q354" s="36"/>
      <c r="R354" s="36"/>
      <c r="S354" s="33"/>
      <c r="T354" s="35"/>
      <c r="U354" s="36"/>
      <c r="V354" s="36"/>
      <c r="W354" s="36"/>
      <c r="X354" s="36"/>
      <c r="Y354" s="33"/>
      <c r="Z354" s="35"/>
      <c r="AA354" s="36"/>
      <c r="AB354" s="36"/>
      <c r="AC354" s="36"/>
      <c r="AD354" s="36"/>
      <c r="AE354" s="68">
        <f t="shared" si="38"/>
        <v>100</v>
      </c>
      <c r="AF354" s="37"/>
      <c r="AG354" s="37"/>
      <c r="AH354" s="37"/>
      <c r="AI354" s="38"/>
      <c r="AJ354" s="49" t="str">
        <f t="shared" si="37"/>
        <v/>
      </c>
      <c r="AK354" s="49" t="str">
        <f t="shared" si="40"/>
        <v/>
      </c>
      <c r="AL354" s="49" t="e">
        <f t="shared" si="41"/>
        <v>#VALUE!</v>
      </c>
      <c r="AM354" s="49"/>
      <c r="AN354" s="67" t="str">
        <f t="shared" si="42"/>
        <v/>
      </c>
      <c r="AO354" s="39"/>
      <c r="AP354" s="40"/>
      <c r="AQ354" s="41"/>
      <c r="AR354" s="33"/>
      <c r="AS354" s="33"/>
      <c r="AT354" s="35"/>
      <c r="AU354" s="35"/>
      <c r="AV354" s="35"/>
      <c r="AW354" s="35"/>
      <c r="AX354" s="35"/>
      <c r="AY354" s="42"/>
      <c r="AZ354" s="35"/>
    </row>
    <row r="355" spans="1:52" x14ac:dyDescent="0.25">
      <c r="A355" s="66"/>
      <c r="B355" s="33"/>
      <c r="C355" s="85"/>
      <c r="D355" s="85"/>
      <c r="E355" s="34"/>
      <c r="F355" s="35"/>
      <c r="G355" s="35"/>
      <c r="H355" s="33"/>
      <c r="I355" s="35"/>
      <c r="J355" s="35"/>
      <c r="K355" s="49">
        <f t="shared" si="39"/>
        <v>0</v>
      </c>
      <c r="L355" s="67" t="str">
        <f t="shared" si="43"/>
        <v/>
      </c>
      <c r="M355" s="33"/>
      <c r="N355" s="35"/>
      <c r="O355" s="36">
        <v>100</v>
      </c>
      <c r="P355" s="36"/>
      <c r="Q355" s="36"/>
      <c r="R355" s="36"/>
      <c r="S355" s="33"/>
      <c r="T355" s="35"/>
      <c r="U355" s="36"/>
      <c r="V355" s="36"/>
      <c r="W355" s="36"/>
      <c r="X355" s="36"/>
      <c r="Y355" s="33"/>
      <c r="Z355" s="35"/>
      <c r="AA355" s="36"/>
      <c r="AB355" s="36"/>
      <c r="AC355" s="36"/>
      <c r="AD355" s="36"/>
      <c r="AE355" s="68">
        <f t="shared" si="38"/>
        <v>100</v>
      </c>
      <c r="AF355" s="37"/>
      <c r="AG355" s="37"/>
      <c r="AH355" s="37"/>
      <c r="AI355" s="38"/>
      <c r="AJ355" s="49" t="str">
        <f t="shared" si="37"/>
        <v/>
      </c>
      <c r="AK355" s="49" t="str">
        <f t="shared" si="40"/>
        <v/>
      </c>
      <c r="AL355" s="49" t="e">
        <f t="shared" si="41"/>
        <v>#VALUE!</v>
      </c>
      <c r="AM355" s="49"/>
      <c r="AN355" s="67" t="str">
        <f t="shared" si="42"/>
        <v/>
      </c>
      <c r="AO355" s="39"/>
      <c r="AP355" s="40"/>
      <c r="AQ355" s="41"/>
      <c r="AR355" s="33"/>
      <c r="AS355" s="33"/>
      <c r="AT355" s="35"/>
      <c r="AU355" s="35"/>
      <c r="AV355" s="35"/>
      <c r="AW355" s="35"/>
      <c r="AX355" s="35"/>
      <c r="AY355" s="42"/>
      <c r="AZ355" s="35"/>
    </row>
    <row r="356" spans="1:52" x14ac:dyDescent="0.25">
      <c r="A356" s="66"/>
      <c r="B356" s="33"/>
      <c r="C356" s="85"/>
      <c r="D356" s="85"/>
      <c r="E356" s="34"/>
      <c r="F356" s="35"/>
      <c r="G356" s="35"/>
      <c r="H356" s="33"/>
      <c r="I356" s="35"/>
      <c r="J356" s="35"/>
      <c r="K356" s="49">
        <f t="shared" si="39"/>
        <v>0</v>
      </c>
      <c r="L356" s="67" t="str">
        <f t="shared" si="43"/>
        <v/>
      </c>
      <c r="M356" s="33"/>
      <c r="N356" s="35"/>
      <c r="O356" s="36">
        <v>100</v>
      </c>
      <c r="P356" s="36"/>
      <c r="Q356" s="36"/>
      <c r="R356" s="36"/>
      <c r="S356" s="33"/>
      <c r="T356" s="35"/>
      <c r="U356" s="36"/>
      <c r="V356" s="36"/>
      <c r="W356" s="36"/>
      <c r="X356" s="36"/>
      <c r="Y356" s="33"/>
      <c r="Z356" s="35"/>
      <c r="AA356" s="36"/>
      <c r="AB356" s="36"/>
      <c r="AC356" s="36"/>
      <c r="AD356" s="36"/>
      <c r="AE356" s="68">
        <f t="shared" si="38"/>
        <v>100</v>
      </c>
      <c r="AF356" s="37"/>
      <c r="AG356" s="37"/>
      <c r="AH356" s="37"/>
      <c r="AI356" s="38"/>
      <c r="AJ356" s="49" t="str">
        <f t="shared" si="37"/>
        <v/>
      </c>
      <c r="AK356" s="49" t="str">
        <f t="shared" si="40"/>
        <v/>
      </c>
      <c r="AL356" s="49" t="e">
        <f t="shared" si="41"/>
        <v>#VALUE!</v>
      </c>
      <c r="AM356" s="49"/>
      <c r="AN356" s="67" t="str">
        <f t="shared" si="42"/>
        <v/>
      </c>
      <c r="AO356" s="39"/>
      <c r="AP356" s="40"/>
      <c r="AQ356" s="41"/>
      <c r="AR356" s="33"/>
      <c r="AS356" s="33"/>
      <c r="AT356" s="35"/>
      <c r="AU356" s="35"/>
      <c r="AV356" s="35"/>
      <c r="AW356" s="35"/>
      <c r="AX356" s="35"/>
      <c r="AY356" s="42"/>
      <c r="AZ356" s="35"/>
    </row>
    <row r="357" spans="1:52" x14ac:dyDescent="0.25">
      <c r="A357" s="66"/>
      <c r="B357" s="33"/>
      <c r="C357" s="85"/>
      <c r="D357" s="85"/>
      <c r="E357" s="34"/>
      <c r="F357" s="35"/>
      <c r="G357" s="35"/>
      <c r="H357" s="33"/>
      <c r="I357" s="35"/>
      <c r="J357" s="35"/>
      <c r="K357" s="49">
        <f t="shared" si="39"/>
        <v>0</v>
      </c>
      <c r="L357" s="67" t="str">
        <f t="shared" si="43"/>
        <v/>
      </c>
      <c r="M357" s="33"/>
      <c r="N357" s="35"/>
      <c r="O357" s="36">
        <v>100</v>
      </c>
      <c r="P357" s="36"/>
      <c r="Q357" s="36"/>
      <c r="R357" s="36"/>
      <c r="S357" s="33"/>
      <c r="T357" s="35"/>
      <c r="U357" s="36"/>
      <c r="V357" s="36"/>
      <c r="W357" s="36"/>
      <c r="X357" s="36"/>
      <c r="Y357" s="33"/>
      <c r="Z357" s="35"/>
      <c r="AA357" s="36"/>
      <c r="AB357" s="36"/>
      <c r="AC357" s="36"/>
      <c r="AD357" s="36"/>
      <c r="AE357" s="68">
        <f t="shared" si="38"/>
        <v>100</v>
      </c>
      <c r="AF357" s="37"/>
      <c r="AG357" s="37"/>
      <c r="AH357" s="37"/>
      <c r="AI357" s="38"/>
      <c r="AJ357" s="49" t="str">
        <f t="shared" si="37"/>
        <v/>
      </c>
      <c r="AK357" s="49" t="str">
        <f t="shared" si="40"/>
        <v/>
      </c>
      <c r="AL357" s="49" t="e">
        <f t="shared" si="41"/>
        <v>#VALUE!</v>
      </c>
      <c r="AM357" s="49"/>
      <c r="AN357" s="67" t="str">
        <f t="shared" si="42"/>
        <v/>
      </c>
      <c r="AO357" s="39"/>
      <c r="AP357" s="40"/>
      <c r="AQ357" s="41"/>
      <c r="AR357" s="33"/>
      <c r="AS357" s="33"/>
      <c r="AT357" s="35"/>
      <c r="AU357" s="35"/>
      <c r="AV357" s="35"/>
      <c r="AW357" s="35"/>
      <c r="AX357" s="35"/>
      <c r="AY357" s="42"/>
      <c r="AZ357" s="35"/>
    </row>
    <row r="358" spans="1:52" x14ac:dyDescent="0.25">
      <c r="A358" s="66"/>
      <c r="B358" s="33"/>
      <c r="C358" s="85"/>
      <c r="D358" s="85"/>
      <c r="E358" s="34"/>
      <c r="F358" s="35"/>
      <c r="G358" s="35"/>
      <c r="H358" s="33"/>
      <c r="I358" s="35"/>
      <c r="J358" s="35"/>
      <c r="K358" s="49">
        <f t="shared" si="39"/>
        <v>0</v>
      </c>
      <c r="L358" s="67" t="str">
        <f t="shared" si="43"/>
        <v/>
      </c>
      <c r="M358" s="33"/>
      <c r="N358" s="35"/>
      <c r="O358" s="36">
        <v>100</v>
      </c>
      <c r="P358" s="36"/>
      <c r="Q358" s="36"/>
      <c r="R358" s="36"/>
      <c r="S358" s="33"/>
      <c r="T358" s="35"/>
      <c r="U358" s="36"/>
      <c r="V358" s="36"/>
      <c r="W358" s="36"/>
      <c r="X358" s="36"/>
      <c r="Y358" s="33"/>
      <c r="Z358" s="35"/>
      <c r="AA358" s="36"/>
      <c r="AB358" s="36"/>
      <c r="AC358" s="36"/>
      <c r="AD358" s="36"/>
      <c r="AE358" s="68">
        <f t="shared" si="38"/>
        <v>100</v>
      </c>
      <c r="AF358" s="37"/>
      <c r="AG358" s="37"/>
      <c r="AH358" s="37"/>
      <c r="AI358" s="38"/>
      <c r="AJ358" s="49" t="str">
        <f t="shared" si="37"/>
        <v/>
      </c>
      <c r="AK358" s="49" t="str">
        <f t="shared" si="40"/>
        <v/>
      </c>
      <c r="AL358" s="49" t="e">
        <f t="shared" si="41"/>
        <v>#VALUE!</v>
      </c>
      <c r="AM358" s="49"/>
      <c r="AN358" s="67" t="str">
        <f t="shared" si="42"/>
        <v/>
      </c>
      <c r="AO358" s="39"/>
      <c r="AP358" s="40"/>
      <c r="AQ358" s="41"/>
      <c r="AR358" s="33"/>
      <c r="AS358" s="33"/>
      <c r="AT358" s="35"/>
      <c r="AU358" s="35"/>
      <c r="AV358" s="35"/>
      <c r="AW358" s="35"/>
      <c r="AX358" s="35"/>
      <c r="AY358" s="42"/>
      <c r="AZ358" s="35"/>
    </row>
    <row r="359" spans="1:52" x14ac:dyDescent="0.25">
      <c r="A359" s="66"/>
      <c r="B359" s="33"/>
      <c r="C359" s="85"/>
      <c r="D359" s="85"/>
      <c r="E359" s="34"/>
      <c r="F359" s="35"/>
      <c r="G359" s="35"/>
      <c r="H359" s="33"/>
      <c r="I359" s="35"/>
      <c r="J359" s="35"/>
      <c r="K359" s="49">
        <f t="shared" si="39"/>
        <v>0</v>
      </c>
      <c r="L359" s="67" t="str">
        <f t="shared" si="43"/>
        <v/>
      </c>
      <c r="M359" s="33"/>
      <c r="N359" s="35"/>
      <c r="O359" s="36">
        <v>100</v>
      </c>
      <c r="P359" s="36"/>
      <c r="Q359" s="36"/>
      <c r="R359" s="36"/>
      <c r="S359" s="33"/>
      <c r="T359" s="35"/>
      <c r="U359" s="36"/>
      <c r="V359" s="36"/>
      <c r="W359" s="36"/>
      <c r="X359" s="36"/>
      <c r="Y359" s="33"/>
      <c r="Z359" s="35"/>
      <c r="AA359" s="36"/>
      <c r="AB359" s="36"/>
      <c r="AC359" s="36"/>
      <c r="AD359" s="36"/>
      <c r="AE359" s="68">
        <f t="shared" si="38"/>
        <v>100</v>
      </c>
      <c r="AF359" s="37"/>
      <c r="AG359" s="37"/>
      <c r="AH359" s="37"/>
      <c r="AI359" s="38"/>
      <c r="AJ359" s="49" t="str">
        <f t="shared" si="37"/>
        <v/>
      </c>
      <c r="AK359" s="49" t="str">
        <f t="shared" si="40"/>
        <v/>
      </c>
      <c r="AL359" s="49" t="e">
        <f t="shared" si="41"/>
        <v>#VALUE!</v>
      </c>
      <c r="AM359" s="49"/>
      <c r="AN359" s="67" t="str">
        <f t="shared" si="42"/>
        <v/>
      </c>
      <c r="AO359" s="39"/>
      <c r="AP359" s="40"/>
      <c r="AQ359" s="41"/>
      <c r="AR359" s="33"/>
      <c r="AS359" s="33"/>
      <c r="AT359" s="35"/>
      <c r="AU359" s="35"/>
      <c r="AV359" s="35"/>
      <c r="AW359" s="35"/>
      <c r="AX359" s="35"/>
      <c r="AY359" s="42"/>
      <c r="AZ359" s="35"/>
    </row>
    <row r="360" spans="1:52" x14ac:dyDescent="0.25">
      <c r="A360" s="66"/>
      <c r="B360" s="33"/>
      <c r="C360" s="85"/>
      <c r="D360" s="85"/>
      <c r="E360" s="34"/>
      <c r="F360" s="35"/>
      <c r="G360" s="35"/>
      <c r="H360" s="33"/>
      <c r="I360" s="35"/>
      <c r="J360" s="35"/>
      <c r="K360" s="49">
        <f t="shared" si="39"/>
        <v>0</v>
      </c>
      <c r="L360" s="67" t="str">
        <f t="shared" si="43"/>
        <v/>
      </c>
      <c r="M360" s="33"/>
      <c r="N360" s="35"/>
      <c r="O360" s="36">
        <v>100</v>
      </c>
      <c r="P360" s="36"/>
      <c r="Q360" s="36"/>
      <c r="R360" s="36"/>
      <c r="S360" s="33"/>
      <c r="T360" s="35"/>
      <c r="U360" s="36"/>
      <c r="V360" s="36"/>
      <c r="W360" s="36"/>
      <c r="X360" s="36"/>
      <c r="Y360" s="33"/>
      <c r="Z360" s="35"/>
      <c r="AA360" s="36"/>
      <c r="AB360" s="36"/>
      <c r="AC360" s="36"/>
      <c r="AD360" s="36"/>
      <c r="AE360" s="68">
        <f t="shared" si="38"/>
        <v>100</v>
      </c>
      <c r="AF360" s="37"/>
      <c r="AG360" s="37"/>
      <c r="AH360" s="37"/>
      <c r="AI360" s="38"/>
      <c r="AJ360" s="49" t="str">
        <f t="shared" si="37"/>
        <v/>
      </c>
      <c r="AK360" s="49" t="str">
        <f t="shared" si="40"/>
        <v/>
      </c>
      <c r="AL360" s="49" t="e">
        <f t="shared" si="41"/>
        <v>#VALUE!</v>
      </c>
      <c r="AM360" s="49"/>
      <c r="AN360" s="67" t="str">
        <f t="shared" si="42"/>
        <v/>
      </c>
      <c r="AO360" s="39"/>
      <c r="AP360" s="40"/>
      <c r="AQ360" s="41"/>
      <c r="AR360" s="33"/>
      <c r="AS360" s="33"/>
      <c r="AT360" s="35"/>
      <c r="AU360" s="35"/>
      <c r="AV360" s="35"/>
      <c r="AW360" s="35"/>
      <c r="AX360" s="35"/>
      <c r="AY360" s="42"/>
      <c r="AZ360" s="35"/>
    </row>
    <row r="361" spans="1:52" x14ac:dyDescent="0.25">
      <c r="A361" s="66"/>
      <c r="B361" s="33"/>
      <c r="C361" s="85"/>
      <c r="D361" s="85"/>
      <c r="E361" s="34"/>
      <c r="F361" s="35"/>
      <c r="G361" s="35"/>
      <c r="H361" s="33"/>
      <c r="I361" s="35"/>
      <c r="J361" s="35"/>
      <c r="K361" s="49">
        <f t="shared" si="39"/>
        <v>0</v>
      </c>
      <c r="L361" s="67" t="str">
        <f t="shared" si="43"/>
        <v/>
      </c>
      <c r="M361" s="33"/>
      <c r="N361" s="35"/>
      <c r="O361" s="36">
        <v>100</v>
      </c>
      <c r="P361" s="36"/>
      <c r="Q361" s="36"/>
      <c r="R361" s="36"/>
      <c r="S361" s="33"/>
      <c r="T361" s="35"/>
      <c r="U361" s="36"/>
      <c r="V361" s="36"/>
      <c r="W361" s="36"/>
      <c r="X361" s="36"/>
      <c r="Y361" s="33"/>
      <c r="Z361" s="35"/>
      <c r="AA361" s="36"/>
      <c r="AB361" s="36"/>
      <c r="AC361" s="36"/>
      <c r="AD361" s="36"/>
      <c r="AE361" s="68">
        <f t="shared" si="38"/>
        <v>100</v>
      </c>
      <c r="AF361" s="37"/>
      <c r="AG361" s="37"/>
      <c r="AH361" s="37"/>
      <c r="AI361" s="38"/>
      <c r="AJ361" s="49" t="str">
        <f t="shared" si="37"/>
        <v/>
      </c>
      <c r="AK361" s="49" t="str">
        <f t="shared" si="40"/>
        <v/>
      </c>
      <c r="AL361" s="49" t="e">
        <f t="shared" si="41"/>
        <v>#VALUE!</v>
      </c>
      <c r="AM361" s="49"/>
      <c r="AN361" s="67" t="str">
        <f t="shared" si="42"/>
        <v/>
      </c>
      <c r="AO361" s="39"/>
      <c r="AP361" s="40"/>
      <c r="AQ361" s="41"/>
      <c r="AR361" s="33"/>
      <c r="AS361" s="33"/>
      <c r="AT361" s="35"/>
      <c r="AU361" s="35"/>
      <c r="AV361" s="35"/>
      <c r="AW361" s="35"/>
      <c r="AX361" s="35"/>
      <c r="AY361" s="42"/>
      <c r="AZ361" s="35"/>
    </row>
    <row r="362" spans="1:52" x14ac:dyDescent="0.25">
      <c r="A362" s="66"/>
      <c r="B362" s="33"/>
      <c r="C362" s="85"/>
      <c r="D362" s="85"/>
      <c r="E362" s="34"/>
      <c r="F362" s="35"/>
      <c r="G362" s="35"/>
      <c r="H362" s="33"/>
      <c r="I362" s="35"/>
      <c r="J362" s="35"/>
      <c r="K362" s="49">
        <f t="shared" si="39"/>
        <v>0</v>
      </c>
      <c r="L362" s="67" t="str">
        <f t="shared" si="43"/>
        <v/>
      </c>
      <c r="M362" s="33"/>
      <c r="N362" s="35"/>
      <c r="O362" s="36">
        <v>100</v>
      </c>
      <c r="P362" s="36"/>
      <c r="Q362" s="36"/>
      <c r="R362" s="36"/>
      <c r="S362" s="33"/>
      <c r="T362" s="35"/>
      <c r="U362" s="36"/>
      <c r="V362" s="36"/>
      <c r="W362" s="36"/>
      <c r="X362" s="36"/>
      <c r="Y362" s="33"/>
      <c r="Z362" s="35"/>
      <c r="AA362" s="36"/>
      <c r="AB362" s="36"/>
      <c r="AC362" s="36"/>
      <c r="AD362" s="36"/>
      <c r="AE362" s="68">
        <f t="shared" si="38"/>
        <v>100</v>
      </c>
      <c r="AF362" s="37"/>
      <c r="AG362" s="37"/>
      <c r="AH362" s="37"/>
      <c r="AI362" s="38"/>
      <c r="AJ362" s="49" t="str">
        <f t="shared" si="37"/>
        <v/>
      </c>
      <c r="AK362" s="49" t="str">
        <f t="shared" si="40"/>
        <v/>
      </c>
      <c r="AL362" s="49" t="e">
        <f t="shared" si="41"/>
        <v>#VALUE!</v>
      </c>
      <c r="AM362" s="49"/>
      <c r="AN362" s="67" t="str">
        <f t="shared" si="42"/>
        <v/>
      </c>
      <c r="AO362" s="39"/>
      <c r="AP362" s="40"/>
      <c r="AQ362" s="41"/>
      <c r="AR362" s="33"/>
      <c r="AS362" s="33"/>
      <c r="AT362" s="35"/>
      <c r="AU362" s="35"/>
      <c r="AV362" s="35"/>
      <c r="AW362" s="35"/>
      <c r="AX362" s="35"/>
      <c r="AY362" s="42"/>
      <c r="AZ362" s="35"/>
    </row>
    <row r="363" spans="1:52" x14ac:dyDescent="0.25">
      <c r="A363" s="66"/>
      <c r="B363" s="33"/>
      <c r="C363" s="85"/>
      <c r="D363" s="85"/>
      <c r="E363" s="34"/>
      <c r="F363" s="35"/>
      <c r="G363" s="35"/>
      <c r="H363" s="33"/>
      <c r="I363" s="35"/>
      <c r="J363" s="35"/>
      <c r="K363" s="49">
        <f t="shared" si="39"/>
        <v>0</v>
      </c>
      <c r="L363" s="67" t="str">
        <f t="shared" si="43"/>
        <v/>
      </c>
      <c r="M363" s="33"/>
      <c r="N363" s="35"/>
      <c r="O363" s="36">
        <v>100</v>
      </c>
      <c r="P363" s="36"/>
      <c r="Q363" s="36"/>
      <c r="R363" s="36"/>
      <c r="S363" s="33"/>
      <c r="T363" s="35"/>
      <c r="U363" s="36"/>
      <c r="V363" s="36"/>
      <c r="W363" s="36"/>
      <c r="X363" s="36"/>
      <c r="Y363" s="33"/>
      <c r="Z363" s="35"/>
      <c r="AA363" s="36"/>
      <c r="AB363" s="36"/>
      <c r="AC363" s="36"/>
      <c r="AD363" s="36"/>
      <c r="AE363" s="68">
        <f t="shared" si="38"/>
        <v>100</v>
      </c>
      <c r="AF363" s="37"/>
      <c r="AG363" s="37"/>
      <c r="AH363" s="37"/>
      <c r="AI363" s="38"/>
      <c r="AJ363" s="49" t="str">
        <f t="shared" si="37"/>
        <v/>
      </c>
      <c r="AK363" s="49" t="str">
        <f t="shared" si="40"/>
        <v/>
      </c>
      <c r="AL363" s="49" t="e">
        <f t="shared" si="41"/>
        <v>#VALUE!</v>
      </c>
      <c r="AM363" s="49"/>
      <c r="AN363" s="67" t="str">
        <f t="shared" si="42"/>
        <v/>
      </c>
      <c r="AO363" s="39"/>
      <c r="AP363" s="40"/>
      <c r="AQ363" s="41"/>
      <c r="AR363" s="33"/>
      <c r="AS363" s="33"/>
      <c r="AT363" s="35"/>
      <c r="AU363" s="35"/>
      <c r="AV363" s="35"/>
      <c r="AW363" s="35"/>
      <c r="AX363" s="35"/>
      <c r="AY363" s="42"/>
      <c r="AZ363" s="35"/>
    </row>
    <row r="364" spans="1:52" x14ac:dyDescent="0.25">
      <c r="A364" s="66"/>
      <c r="B364" s="33"/>
      <c r="C364" s="85"/>
      <c r="D364" s="85"/>
      <c r="E364" s="34"/>
      <c r="F364" s="35"/>
      <c r="G364" s="35"/>
      <c r="H364" s="33"/>
      <c r="I364" s="35"/>
      <c r="J364" s="35"/>
      <c r="K364" s="49">
        <f t="shared" si="39"/>
        <v>0</v>
      </c>
      <c r="L364" s="67" t="str">
        <f t="shared" si="43"/>
        <v/>
      </c>
      <c r="M364" s="33"/>
      <c r="N364" s="35"/>
      <c r="O364" s="36">
        <v>100</v>
      </c>
      <c r="P364" s="36"/>
      <c r="Q364" s="36"/>
      <c r="R364" s="36"/>
      <c r="S364" s="33"/>
      <c r="T364" s="35"/>
      <c r="U364" s="36"/>
      <c r="V364" s="36"/>
      <c r="W364" s="36"/>
      <c r="X364" s="36"/>
      <c r="Y364" s="33"/>
      <c r="Z364" s="35"/>
      <c r="AA364" s="36"/>
      <c r="AB364" s="36"/>
      <c r="AC364" s="36"/>
      <c r="AD364" s="36"/>
      <c r="AE364" s="68">
        <f t="shared" si="38"/>
        <v>100</v>
      </c>
      <c r="AF364" s="37"/>
      <c r="AG364" s="37"/>
      <c r="AH364" s="37"/>
      <c r="AI364" s="38"/>
      <c r="AJ364" s="49" t="str">
        <f t="shared" si="37"/>
        <v/>
      </c>
      <c r="AK364" s="49" t="str">
        <f t="shared" si="40"/>
        <v/>
      </c>
      <c r="AL364" s="49" t="e">
        <f t="shared" si="41"/>
        <v>#VALUE!</v>
      </c>
      <c r="AM364" s="49"/>
      <c r="AN364" s="67" t="str">
        <f t="shared" si="42"/>
        <v/>
      </c>
      <c r="AO364" s="39"/>
      <c r="AP364" s="40"/>
      <c r="AQ364" s="41"/>
      <c r="AR364" s="33"/>
      <c r="AS364" s="33"/>
      <c r="AT364" s="35"/>
      <c r="AU364" s="35"/>
      <c r="AV364" s="35"/>
      <c r="AW364" s="35"/>
      <c r="AX364" s="35"/>
      <c r="AY364" s="42"/>
      <c r="AZ364" s="35"/>
    </row>
    <row r="365" spans="1:52" x14ac:dyDescent="0.25">
      <c r="A365" s="66"/>
      <c r="B365" s="33"/>
      <c r="C365" s="85"/>
      <c r="D365" s="85"/>
      <c r="E365" s="34"/>
      <c r="F365" s="35"/>
      <c r="G365" s="35"/>
      <c r="H365" s="33"/>
      <c r="I365" s="35"/>
      <c r="J365" s="35"/>
      <c r="K365" s="49">
        <f t="shared" si="39"/>
        <v>0</v>
      </c>
      <c r="L365" s="67" t="str">
        <f t="shared" si="43"/>
        <v/>
      </c>
      <c r="M365" s="33"/>
      <c r="N365" s="35"/>
      <c r="O365" s="36">
        <v>100</v>
      </c>
      <c r="P365" s="36"/>
      <c r="Q365" s="36"/>
      <c r="R365" s="36"/>
      <c r="S365" s="33"/>
      <c r="T365" s="35"/>
      <c r="U365" s="36"/>
      <c r="V365" s="36"/>
      <c r="W365" s="36"/>
      <c r="X365" s="36"/>
      <c r="Y365" s="33"/>
      <c r="Z365" s="35"/>
      <c r="AA365" s="36"/>
      <c r="AB365" s="36"/>
      <c r="AC365" s="36"/>
      <c r="AD365" s="36"/>
      <c r="AE365" s="68">
        <f t="shared" si="38"/>
        <v>100</v>
      </c>
      <c r="AF365" s="37"/>
      <c r="AG365" s="37"/>
      <c r="AH365" s="37"/>
      <c r="AI365" s="38"/>
      <c r="AJ365" s="49" t="str">
        <f t="shared" si="37"/>
        <v/>
      </c>
      <c r="AK365" s="49" t="str">
        <f t="shared" si="40"/>
        <v/>
      </c>
      <c r="AL365" s="49" t="e">
        <f t="shared" si="41"/>
        <v>#VALUE!</v>
      </c>
      <c r="AM365" s="49"/>
      <c r="AN365" s="67" t="str">
        <f t="shared" si="42"/>
        <v/>
      </c>
      <c r="AO365" s="39"/>
      <c r="AP365" s="40"/>
      <c r="AQ365" s="41"/>
      <c r="AR365" s="33"/>
      <c r="AS365" s="33"/>
      <c r="AT365" s="35"/>
      <c r="AU365" s="35"/>
      <c r="AV365" s="35"/>
      <c r="AW365" s="35"/>
      <c r="AX365" s="35"/>
      <c r="AY365" s="42"/>
      <c r="AZ365" s="35"/>
    </row>
    <row r="366" spans="1:52" x14ac:dyDescent="0.25">
      <c r="A366" s="66"/>
      <c r="B366" s="33"/>
      <c r="C366" s="85"/>
      <c r="D366" s="85"/>
      <c r="E366" s="34"/>
      <c r="F366" s="35"/>
      <c r="G366" s="35"/>
      <c r="H366" s="33"/>
      <c r="I366" s="35"/>
      <c r="J366" s="35"/>
      <c r="K366" s="49">
        <f t="shared" si="39"/>
        <v>0</v>
      </c>
      <c r="L366" s="67" t="str">
        <f t="shared" si="43"/>
        <v/>
      </c>
      <c r="M366" s="33"/>
      <c r="N366" s="35"/>
      <c r="O366" s="36">
        <v>100</v>
      </c>
      <c r="P366" s="36"/>
      <c r="Q366" s="36"/>
      <c r="R366" s="36"/>
      <c r="S366" s="33"/>
      <c r="T366" s="35"/>
      <c r="U366" s="36"/>
      <c r="V366" s="36"/>
      <c r="W366" s="36"/>
      <c r="X366" s="36"/>
      <c r="Y366" s="33"/>
      <c r="Z366" s="35"/>
      <c r="AA366" s="36"/>
      <c r="AB366" s="36"/>
      <c r="AC366" s="36"/>
      <c r="AD366" s="36"/>
      <c r="AE366" s="68">
        <f t="shared" si="38"/>
        <v>100</v>
      </c>
      <c r="AF366" s="37"/>
      <c r="AG366" s="37"/>
      <c r="AH366" s="37"/>
      <c r="AI366" s="38"/>
      <c r="AJ366" s="49" t="str">
        <f t="shared" si="37"/>
        <v/>
      </c>
      <c r="AK366" s="49" t="str">
        <f t="shared" si="40"/>
        <v/>
      </c>
      <c r="AL366" s="49" t="e">
        <f t="shared" si="41"/>
        <v>#VALUE!</v>
      </c>
      <c r="AM366" s="49"/>
      <c r="AN366" s="67" t="str">
        <f t="shared" si="42"/>
        <v/>
      </c>
      <c r="AO366" s="39"/>
      <c r="AP366" s="40"/>
      <c r="AQ366" s="41"/>
      <c r="AR366" s="33"/>
      <c r="AS366" s="33"/>
      <c r="AT366" s="35"/>
      <c r="AU366" s="35"/>
      <c r="AV366" s="35"/>
      <c r="AW366" s="35"/>
      <c r="AX366" s="35"/>
      <c r="AY366" s="42"/>
      <c r="AZ366" s="35"/>
    </row>
    <row r="367" spans="1:52" x14ac:dyDescent="0.25">
      <c r="A367" s="66"/>
      <c r="B367" s="33"/>
      <c r="C367" s="85"/>
      <c r="D367" s="85"/>
      <c r="E367" s="34"/>
      <c r="F367" s="35"/>
      <c r="G367" s="35"/>
      <c r="H367" s="33"/>
      <c r="I367" s="35"/>
      <c r="J367" s="35"/>
      <c r="K367" s="49">
        <f t="shared" si="39"/>
        <v>0</v>
      </c>
      <c r="L367" s="67" t="str">
        <f t="shared" si="43"/>
        <v/>
      </c>
      <c r="M367" s="33"/>
      <c r="N367" s="35"/>
      <c r="O367" s="36">
        <v>100</v>
      </c>
      <c r="P367" s="36"/>
      <c r="Q367" s="36"/>
      <c r="R367" s="36"/>
      <c r="S367" s="33"/>
      <c r="T367" s="35"/>
      <c r="U367" s="36"/>
      <c r="V367" s="36"/>
      <c r="W367" s="36"/>
      <c r="X367" s="36"/>
      <c r="Y367" s="33"/>
      <c r="Z367" s="35"/>
      <c r="AA367" s="36"/>
      <c r="AB367" s="36"/>
      <c r="AC367" s="36"/>
      <c r="AD367" s="36"/>
      <c r="AE367" s="68">
        <f t="shared" si="38"/>
        <v>100</v>
      </c>
      <c r="AF367" s="37"/>
      <c r="AG367" s="37"/>
      <c r="AH367" s="37"/>
      <c r="AI367" s="38"/>
      <c r="AJ367" s="49" t="str">
        <f t="shared" si="37"/>
        <v/>
      </c>
      <c r="AK367" s="49" t="str">
        <f t="shared" si="40"/>
        <v/>
      </c>
      <c r="AL367" s="49" t="e">
        <f t="shared" si="41"/>
        <v>#VALUE!</v>
      </c>
      <c r="AM367" s="49"/>
      <c r="AN367" s="67" t="str">
        <f t="shared" si="42"/>
        <v/>
      </c>
      <c r="AO367" s="39"/>
      <c r="AP367" s="40"/>
      <c r="AQ367" s="41"/>
      <c r="AR367" s="33"/>
      <c r="AS367" s="33"/>
      <c r="AT367" s="35"/>
      <c r="AU367" s="35"/>
      <c r="AV367" s="35"/>
      <c r="AW367" s="35"/>
      <c r="AX367" s="35"/>
      <c r="AY367" s="42"/>
      <c r="AZ367" s="35"/>
    </row>
    <row r="368" spans="1:52" x14ac:dyDescent="0.25">
      <c r="A368" s="66"/>
      <c r="B368" s="33"/>
      <c r="C368" s="85"/>
      <c r="D368" s="85"/>
      <c r="E368" s="34"/>
      <c r="F368" s="35"/>
      <c r="G368" s="35"/>
      <c r="H368" s="33"/>
      <c r="I368" s="35"/>
      <c r="J368" s="35"/>
      <c r="K368" s="49">
        <f t="shared" si="39"/>
        <v>0</v>
      </c>
      <c r="L368" s="67" t="str">
        <f t="shared" si="43"/>
        <v/>
      </c>
      <c r="M368" s="33"/>
      <c r="N368" s="35"/>
      <c r="O368" s="36">
        <v>100</v>
      </c>
      <c r="P368" s="36"/>
      <c r="Q368" s="36"/>
      <c r="R368" s="36"/>
      <c r="S368" s="33"/>
      <c r="T368" s="35"/>
      <c r="U368" s="36"/>
      <c r="V368" s="36"/>
      <c r="W368" s="36"/>
      <c r="X368" s="36"/>
      <c r="Y368" s="33"/>
      <c r="Z368" s="35"/>
      <c r="AA368" s="36"/>
      <c r="AB368" s="36"/>
      <c r="AC368" s="36"/>
      <c r="AD368" s="36"/>
      <c r="AE368" s="68">
        <f t="shared" si="38"/>
        <v>100</v>
      </c>
      <c r="AF368" s="37"/>
      <c r="AG368" s="37"/>
      <c r="AH368" s="37"/>
      <c r="AI368" s="38"/>
      <c r="AJ368" s="49" t="str">
        <f t="shared" si="37"/>
        <v/>
      </c>
      <c r="AK368" s="49" t="str">
        <f t="shared" si="40"/>
        <v/>
      </c>
      <c r="AL368" s="49" t="e">
        <f t="shared" si="41"/>
        <v>#VALUE!</v>
      </c>
      <c r="AM368" s="49"/>
      <c r="AN368" s="67" t="str">
        <f t="shared" si="42"/>
        <v/>
      </c>
      <c r="AO368" s="39"/>
      <c r="AP368" s="40"/>
      <c r="AQ368" s="41"/>
      <c r="AR368" s="33"/>
      <c r="AS368" s="33"/>
      <c r="AT368" s="35"/>
      <c r="AU368" s="35"/>
      <c r="AV368" s="35"/>
      <c r="AW368" s="35"/>
      <c r="AX368" s="35"/>
      <c r="AY368" s="42"/>
      <c r="AZ368" s="35"/>
    </row>
    <row r="369" spans="1:52" x14ac:dyDescent="0.25">
      <c r="A369" s="66"/>
      <c r="B369" s="33"/>
      <c r="C369" s="85"/>
      <c r="D369" s="85"/>
      <c r="E369" s="34"/>
      <c r="F369" s="35"/>
      <c r="G369" s="35"/>
      <c r="H369" s="33"/>
      <c r="I369" s="35"/>
      <c r="J369" s="35"/>
      <c r="K369" s="49">
        <f t="shared" si="39"/>
        <v>0</v>
      </c>
      <c r="L369" s="67" t="str">
        <f t="shared" si="43"/>
        <v/>
      </c>
      <c r="M369" s="33"/>
      <c r="N369" s="35"/>
      <c r="O369" s="36">
        <v>100</v>
      </c>
      <c r="P369" s="36"/>
      <c r="Q369" s="36"/>
      <c r="R369" s="36"/>
      <c r="S369" s="33"/>
      <c r="T369" s="35"/>
      <c r="U369" s="36"/>
      <c r="V369" s="36"/>
      <c r="W369" s="36"/>
      <c r="X369" s="36"/>
      <c r="Y369" s="33"/>
      <c r="Z369" s="35"/>
      <c r="AA369" s="36"/>
      <c r="AB369" s="36"/>
      <c r="AC369" s="36"/>
      <c r="AD369" s="36"/>
      <c r="AE369" s="68">
        <f t="shared" si="38"/>
        <v>100</v>
      </c>
      <c r="AF369" s="37"/>
      <c r="AG369" s="37"/>
      <c r="AH369" s="37"/>
      <c r="AI369" s="38"/>
      <c r="AJ369" s="49" t="str">
        <f t="shared" si="37"/>
        <v/>
      </c>
      <c r="AK369" s="49" t="str">
        <f t="shared" si="40"/>
        <v/>
      </c>
      <c r="AL369" s="49" t="e">
        <f t="shared" si="41"/>
        <v>#VALUE!</v>
      </c>
      <c r="AM369" s="49"/>
      <c r="AN369" s="67" t="str">
        <f t="shared" si="42"/>
        <v/>
      </c>
      <c r="AO369" s="39"/>
      <c r="AP369" s="40"/>
      <c r="AQ369" s="41"/>
      <c r="AR369" s="33"/>
      <c r="AS369" s="33"/>
      <c r="AT369" s="35"/>
      <c r="AU369" s="35"/>
      <c r="AV369" s="35"/>
      <c r="AW369" s="35"/>
      <c r="AX369" s="35"/>
      <c r="AY369" s="42"/>
      <c r="AZ369" s="35"/>
    </row>
    <row r="370" spans="1:52" x14ac:dyDescent="0.25">
      <c r="A370" s="66"/>
      <c r="B370" s="33"/>
      <c r="C370" s="85"/>
      <c r="D370" s="85"/>
      <c r="E370" s="34"/>
      <c r="F370" s="35"/>
      <c r="G370" s="35"/>
      <c r="H370" s="33"/>
      <c r="I370" s="35"/>
      <c r="J370" s="35"/>
      <c r="K370" s="49">
        <f t="shared" si="39"/>
        <v>0</v>
      </c>
      <c r="L370" s="67" t="str">
        <f t="shared" si="43"/>
        <v/>
      </c>
      <c r="M370" s="33"/>
      <c r="N370" s="35"/>
      <c r="O370" s="36">
        <v>100</v>
      </c>
      <c r="P370" s="36"/>
      <c r="Q370" s="36"/>
      <c r="R370" s="36"/>
      <c r="S370" s="33"/>
      <c r="T370" s="35"/>
      <c r="U370" s="36"/>
      <c r="V370" s="36"/>
      <c r="W370" s="36"/>
      <c r="X370" s="36"/>
      <c r="Y370" s="33"/>
      <c r="Z370" s="35"/>
      <c r="AA370" s="36"/>
      <c r="AB370" s="36"/>
      <c r="AC370" s="36"/>
      <c r="AD370" s="36"/>
      <c r="AE370" s="68">
        <f t="shared" si="38"/>
        <v>100</v>
      </c>
      <c r="AF370" s="37"/>
      <c r="AG370" s="37"/>
      <c r="AH370" s="37"/>
      <c r="AI370" s="38"/>
      <c r="AJ370" s="49" t="str">
        <f t="shared" si="37"/>
        <v/>
      </c>
      <c r="AK370" s="49" t="str">
        <f t="shared" si="40"/>
        <v/>
      </c>
      <c r="AL370" s="49" t="e">
        <f t="shared" si="41"/>
        <v>#VALUE!</v>
      </c>
      <c r="AM370" s="49"/>
      <c r="AN370" s="67" t="str">
        <f t="shared" si="42"/>
        <v/>
      </c>
      <c r="AO370" s="39"/>
      <c r="AP370" s="40"/>
      <c r="AQ370" s="41"/>
      <c r="AR370" s="33"/>
      <c r="AS370" s="33"/>
      <c r="AT370" s="35"/>
      <c r="AU370" s="35"/>
      <c r="AV370" s="35"/>
      <c r="AW370" s="35"/>
      <c r="AX370" s="35"/>
      <c r="AY370" s="42"/>
      <c r="AZ370" s="35"/>
    </row>
    <row r="371" spans="1:52" x14ac:dyDescent="0.25">
      <c r="A371" s="66"/>
      <c r="B371" s="33"/>
      <c r="C371" s="85"/>
      <c r="D371" s="85"/>
      <c r="E371" s="34"/>
      <c r="F371" s="35"/>
      <c r="G371" s="35"/>
      <c r="H371" s="33"/>
      <c r="I371" s="35"/>
      <c r="J371" s="35"/>
      <c r="K371" s="49">
        <f t="shared" si="39"/>
        <v>0</v>
      </c>
      <c r="L371" s="67" t="str">
        <f t="shared" si="43"/>
        <v/>
      </c>
      <c r="M371" s="33"/>
      <c r="N371" s="35"/>
      <c r="O371" s="36">
        <v>100</v>
      </c>
      <c r="P371" s="36"/>
      <c r="Q371" s="36"/>
      <c r="R371" s="36"/>
      <c r="S371" s="33"/>
      <c r="T371" s="35"/>
      <c r="U371" s="36"/>
      <c r="V371" s="36"/>
      <c r="W371" s="36"/>
      <c r="X371" s="36"/>
      <c r="Y371" s="33"/>
      <c r="Z371" s="35"/>
      <c r="AA371" s="36"/>
      <c r="AB371" s="36"/>
      <c r="AC371" s="36"/>
      <c r="AD371" s="36"/>
      <c r="AE371" s="68">
        <f t="shared" si="38"/>
        <v>100</v>
      </c>
      <c r="AF371" s="37"/>
      <c r="AG371" s="37"/>
      <c r="AH371" s="37"/>
      <c r="AI371" s="38"/>
      <c r="AJ371" s="49" t="str">
        <f t="shared" si="37"/>
        <v/>
      </c>
      <c r="AK371" s="49" t="str">
        <f t="shared" si="40"/>
        <v/>
      </c>
      <c r="AL371" s="49" t="e">
        <f t="shared" si="41"/>
        <v>#VALUE!</v>
      </c>
      <c r="AM371" s="49"/>
      <c r="AN371" s="67" t="str">
        <f t="shared" si="42"/>
        <v/>
      </c>
      <c r="AO371" s="39"/>
      <c r="AP371" s="40"/>
      <c r="AQ371" s="41"/>
      <c r="AR371" s="33"/>
      <c r="AS371" s="33"/>
      <c r="AT371" s="35"/>
      <c r="AU371" s="35"/>
      <c r="AV371" s="35"/>
      <c r="AW371" s="35"/>
      <c r="AX371" s="35"/>
      <c r="AY371" s="42"/>
      <c r="AZ371" s="35"/>
    </row>
    <row r="372" spans="1:52" x14ac:dyDescent="0.25">
      <c r="A372" s="66"/>
      <c r="B372" s="33"/>
      <c r="C372" s="85"/>
      <c r="D372" s="85"/>
      <c r="E372" s="34"/>
      <c r="F372" s="35"/>
      <c r="G372" s="35"/>
      <c r="H372" s="33"/>
      <c r="I372" s="35"/>
      <c r="J372" s="35"/>
      <c r="K372" s="49">
        <f t="shared" si="39"/>
        <v>0</v>
      </c>
      <c r="L372" s="67" t="str">
        <f t="shared" si="43"/>
        <v/>
      </c>
      <c r="M372" s="33"/>
      <c r="N372" s="35"/>
      <c r="O372" s="36">
        <v>100</v>
      </c>
      <c r="P372" s="36"/>
      <c r="Q372" s="36"/>
      <c r="R372" s="36"/>
      <c r="S372" s="33"/>
      <c r="T372" s="35"/>
      <c r="U372" s="36"/>
      <c r="V372" s="36"/>
      <c r="W372" s="36"/>
      <c r="X372" s="36"/>
      <c r="Y372" s="33"/>
      <c r="Z372" s="35"/>
      <c r="AA372" s="36"/>
      <c r="AB372" s="36"/>
      <c r="AC372" s="36"/>
      <c r="AD372" s="36"/>
      <c r="AE372" s="68">
        <f t="shared" si="38"/>
        <v>100</v>
      </c>
      <c r="AF372" s="37"/>
      <c r="AG372" s="37"/>
      <c r="AH372" s="37"/>
      <c r="AI372" s="38"/>
      <c r="AJ372" s="49" t="str">
        <f t="shared" si="37"/>
        <v/>
      </c>
      <c r="AK372" s="49" t="str">
        <f t="shared" si="40"/>
        <v/>
      </c>
      <c r="AL372" s="49" t="e">
        <f t="shared" si="41"/>
        <v>#VALUE!</v>
      </c>
      <c r="AM372" s="49"/>
      <c r="AN372" s="67" t="str">
        <f t="shared" si="42"/>
        <v/>
      </c>
      <c r="AO372" s="39"/>
      <c r="AP372" s="40"/>
      <c r="AQ372" s="41"/>
      <c r="AR372" s="33"/>
      <c r="AS372" s="33"/>
      <c r="AT372" s="35"/>
      <c r="AU372" s="35"/>
      <c r="AV372" s="35"/>
      <c r="AW372" s="35"/>
      <c r="AX372" s="35"/>
      <c r="AY372" s="42"/>
      <c r="AZ372" s="35"/>
    </row>
    <row r="373" spans="1:52" x14ac:dyDescent="0.25">
      <c r="A373" s="66"/>
      <c r="B373" s="33"/>
      <c r="C373" s="85"/>
      <c r="D373" s="85"/>
      <c r="E373" s="34"/>
      <c r="F373" s="35"/>
      <c r="G373" s="35"/>
      <c r="H373" s="33"/>
      <c r="I373" s="35"/>
      <c r="J373" s="35"/>
      <c r="K373" s="49">
        <f t="shared" si="39"/>
        <v>0</v>
      </c>
      <c r="L373" s="67" t="str">
        <f t="shared" si="43"/>
        <v/>
      </c>
      <c r="M373" s="33"/>
      <c r="N373" s="35"/>
      <c r="O373" s="36">
        <v>100</v>
      </c>
      <c r="P373" s="36"/>
      <c r="Q373" s="36"/>
      <c r="R373" s="36"/>
      <c r="S373" s="33"/>
      <c r="T373" s="35"/>
      <c r="U373" s="36"/>
      <c r="V373" s="36"/>
      <c r="W373" s="36"/>
      <c r="X373" s="36"/>
      <c r="Y373" s="33"/>
      <c r="Z373" s="35"/>
      <c r="AA373" s="36"/>
      <c r="AB373" s="36"/>
      <c r="AC373" s="36"/>
      <c r="AD373" s="36"/>
      <c r="AE373" s="68">
        <f t="shared" si="38"/>
        <v>100</v>
      </c>
      <c r="AF373" s="37"/>
      <c r="AG373" s="37"/>
      <c r="AH373" s="37"/>
      <c r="AI373" s="38"/>
      <c r="AJ373" s="49" t="str">
        <f t="shared" si="37"/>
        <v/>
      </c>
      <c r="AK373" s="49" t="str">
        <f t="shared" si="40"/>
        <v/>
      </c>
      <c r="AL373" s="49" t="e">
        <f t="shared" si="41"/>
        <v>#VALUE!</v>
      </c>
      <c r="AM373" s="49"/>
      <c r="AN373" s="67" t="str">
        <f t="shared" si="42"/>
        <v/>
      </c>
      <c r="AO373" s="39"/>
      <c r="AP373" s="40"/>
      <c r="AQ373" s="41"/>
      <c r="AR373" s="33"/>
      <c r="AS373" s="33"/>
      <c r="AT373" s="35"/>
      <c r="AU373" s="35"/>
      <c r="AV373" s="35"/>
      <c r="AW373" s="35"/>
      <c r="AX373" s="35"/>
      <c r="AY373" s="42"/>
      <c r="AZ373" s="35"/>
    </row>
    <row r="374" spans="1:52" x14ac:dyDescent="0.25">
      <c r="A374" s="66"/>
      <c r="B374" s="33"/>
      <c r="C374" s="85"/>
      <c r="D374" s="85"/>
      <c r="E374" s="34"/>
      <c r="F374" s="35"/>
      <c r="G374" s="35"/>
      <c r="H374" s="33"/>
      <c r="I374" s="35"/>
      <c r="J374" s="35"/>
      <c r="K374" s="49">
        <f t="shared" si="39"/>
        <v>0</v>
      </c>
      <c r="L374" s="67" t="str">
        <f t="shared" si="43"/>
        <v/>
      </c>
      <c r="M374" s="33"/>
      <c r="N374" s="35"/>
      <c r="O374" s="36">
        <v>100</v>
      </c>
      <c r="P374" s="36"/>
      <c r="Q374" s="36"/>
      <c r="R374" s="36"/>
      <c r="S374" s="33"/>
      <c r="T374" s="35"/>
      <c r="U374" s="36"/>
      <c r="V374" s="36"/>
      <c r="W374" s="36"/>
      <c r="X374" s="36"/>
      <c r="Y374" s="33"/>
      <c r="Z374" s="35"/>
      <c r="AA374" s="36"/>
      <c r="AB374" s="36"/>
      <c r="AC374" s="36"/>
      <c r="AD374" s="36"/>
      <c r="AE374" s="68">
        <f t="shared" si="38"/>
        <v>100</v>
      </c>
      <c r="AF374" s="37"/>
      <c r="AG374" s="37"/>
      <c r="AH374" s="37"/>
      <c r="AI374" s="38"/>
      <c r="AJ374" s="49" t="str">
        <f t="shared" si="37"/>
        <v/>
      </c>
      <c r="AK374" s="49" t="str">
        <f t="shared" si="40"/>
        <v/>
      </c>
      <c r="AL374" s="49" t="e">
        <f t="shared" si="41"/>
        <v>#VALUE!</v>
      </c>
      <c r="AM374" s="49"/>
      <c r="AN374" s="67" t="str">
        <f t="shared" si="42"/>
        <v/>
      </c>
      <c r="AO374" s="39"/>
      <c r="AP374" s="40"/>
      <c r="AQ374" s="41"/>
      <c r="AR374" s="33"/>
      <c r="AS374" s="33"/>
      <c r="AT374" s="35"/>
      <c r="AU374" s="35"/>
      <c r="AV374" s="35"/>
      <c r="AW374" s="35"/>
      <c r="AX374" s="35"/>
      <c r="AY374" s="42"/>
      <c r="AZ374" s="35"/>
    </row>
    <row r="375" spans="1:52" x14ac:dyDescent="0.25">
      <c r="A375" s="66"/>
      <c r="B375" s="33"/>
      <c r="C375" s="85"/>
      <c r="D375" s="85"/>
      <c r="E375" s="34"/>
      <c r="F375" s="35"/>
      <c r="G375" s="35"/>
      <c r="H375" s="33"/>
      <c r="I375" s="35"/>
      <c r="J375" s="35"/>
      <c r="K375" s="49">
        <f t="shared" si="39"/>
        <v>0</v>
      </c>
      <c r="L375" s="67" t="str">
        <f t="shared" si="43"/>
        <v/>
      </c>
      <c r="M375" s="33"/>
      <c r="N375" s="35"/>
      <c r="O375" s="36">
        <v>100</v>
      </c>
      <c r="P375" s="36"/>
      <c r="Q375" s="36"/>
      <c r="R375" s="36"/>
      <c r="S375" s="33"/>
      <c r="T375" s="35"/>
      <c r="U375" s="36"/>
      <c r="V375" s="36"/>
      <c r="W375" s="36"/>
      <c r="X375" s="36"/>
      <c r="Y375" s="33"/>
      <c r="Z375" s="35"/>
      <c r="AA375" s="36"/>
      <c r="AB375" s="36"/>
      <c r="AC375" s="36"/>
      <c r="AD375" s="36"/>
      <c r="AE375" s="68">
        <f t="shared" si="38"/>
        <v>100</v>
      </c>
      <c r="AF375" s="37"/>
      <c r="AG375" s="37"/>
      <c r="AH375" s="37"/>
      <c r="AI375" s="38"/>
      <c r="AJ375" s="49" t="str">
        <f t="shared" si="37"/>
        <v/>
      </c>
      <c r="AK375" s="49" t="str">
        <f t="shared" si="40"/>
        <v/>
      </c>
      <c r="AL375" s="49" t="e">
        <f t="shared" si="41"/>
        <v>#VALUE!</v>
      </c>
      <c r="AM375" s="49"/>
      <c r="AN375" s="67" t="str">
        <f t="shared" si="42"/>
        <v/>
      </c>
      <c r="AO375" s="39"/>
      <c r="AP375" s="40"/>
      <c r="AQ375" s="41"/>
      <c r="AR375" s="33"/>
      <c r="AS375" s="33"/>
      <c r="AT375" s="35"/>
      <c r="AU375" s="35"/>
      <c r="AV375" s="35"/>
      <c r="AW375" s="35"/>
      <c r="AX375" s="35"/>
      <c r="AY375" s="42"/>
      <c r="AZ375" s="35"/>
    </row>
    <row r="376" spans="1:52" x14ac:dyDescent="0.25">
      <c r="A376" s="66"/>
      <c r="B376" s="33"/>
      <c r="C376" s="85"/>
      <c r="D376" s="85"/>
      <c r="E376" s="34"/>
      <c r="F376" s="35"/>
      <c r="G376" s="35"/>
      <c r="H376" s="33"/>
      <c r="I376" s="35"/>
      <c r="J376" s="35"/>
      <c r="K376" s="49">
        <f t="shared" si="39"/>
        <v>0</v>
      </c>
      <c r="L376" s="67" t="str">
        <f t="shared" si="43"/>
        <v/>
      </c>
      <c r="M376" s="33"/>
      <c r="N376" s="35"/>
      <c r="O376" s="36">
        <v>100</v>
      </c>
      <c r="P376" s="36"/>
      <c r="Q376" s="36"/>
      <c r="R376" s="36"/>
      <c r="S376" s="33"/>
      <c r="T376" s="35"/>
      <c r="U376" s="36"/>
      <c r="V376" s="36"/>
      <c r="W376" s="36"/>
      <c r="X376" s="36"/>
      <c r="Y376" s="33"/>
      <c r="Z376" s="35"/>
      <c r="AA376" s="36"/>
      <c r="AB376" s="36"/>
      <c r="AC376" s="36"/>
      <c r="AD376" s="36"/>
      <c r="AE376" s="68">
        <f t="shared" si="38"/>
        <v>100</v>
      </c>
      <c r="AF376" s="37"/>
      <c r="AG376" s="37"/>
      <c r="AH376" s="37"/>
      <c r="AI376" s="38"/>
      <c r="AJ376" s="49" t="str">
        <f t="shared" si="37"/>
        <v/>
      </c>
      <c r="AK376" s="49" t="str">
        <f t="shared" si="40"/>
        <v/>
      </c>
      <c r="AL376" s="49" t="e">
        <f t="shared" si="41"/>
        <v>#VALUE!</v>
      </c>
      <c r="AM376" s="49"/>
      <c r="AN376" s="67" t="str">
        <f t="shared" si="42"/>
        <v/>
      </c>
      <c r="AO376" s="39"/>
      <c r="AP376" s="40"/>
      <c r="AQ376" s="41"/>
      <c r="AR376" s="33"/>
      <c r="AS376" s="33"/>
      <c r="AT376" s="35"/>
      <c r="AU376" s="35"/>
      <c r="AV376" s="35"/>
      <c r="AW376" s="35"/>
      <c r="AX376" s="35"/>
      <c r="AY376" s="42"/>
      <c r="AZ376" s="35"/>
    </row>
    <row r="377" spans="1:52" x14ac:dyDescent="0.25">
      <c r="A377" s="66"/>
      <c r="B377" s="33"/>
      <c r="C377" s="85"/>
      <c r="D377" s="85"/>
      <c r="E377" s="34"/>
      <c r="F377" s="35"/>
      <c r="G377" s="35"/>
      <c r="H377" s="33"/>
      <c r="I377" s="35"/>
      <c r="J377" s="35"/>
      <c r="K377" s="49">
        <f t="shared" si="39"/>
        <v>0</v>
      </c>
      <c r="L377" s="67" t="str">
        <f t="shared" si="43"/>
        <v/>
      </c>
      <c r="M377" s="33"/>
      <c r="N377" s="35"/>
      <c r="O377" s="36">
        <v>100</v>
      </c>
      <c r="P377" s="36"/>
      <c r="Q377" s="36"/>
      <c r="R377" s="36"/>
      <c r="S377" s="33"/>
      <c r="T377" s="35"/>
      <c r="U377" s="36"/>
      <c r="V377" s="36"/>
      <c r="W377" s="36"/>
      <c r="X377" s="36"/>
      <c r="Y377" s="33"/>
      <c r="Z377" s="35"/>
      <c r="AA377" s="36"/>
      <c r="AB377" s="36"/>
      <c r="AC377" s="36"/>
      <c r="AD377" s="36"/>
      <c r="AE377" s="68">
        <f t="shared" si="38"/>
        <v>100</v>
      </c>
      <c r="AF377" s="37"/>
      <c r="AG377" s="37"/>
      <c r="AH377" s="37"/>
      <c r="AI377" s="38"/>
      <c r="AJ377" s="49" t="str">
        <f t="shared" si="37"/>
        <v/>
      </c>
      <c r="AK377" s="49" t="str">
        <f t="shared" si="40"/>
        <v/>
      </c>
      <c r="AL377" s="49" t="e">
        <f t="shared" si="41"/>
        <v>#VALUE!</v>
      </c>
      <c r="AM377" s="49"/>
      <c r="AN377" s="67" t="str">
        <f t="shared" si="42"/>
        <v/>
      </c>
      <c r="AO377" s="39"/>
      <c r="AP377" s="40"/>
      <c r="AQ377" s="41"/>
      <c r="AR377" s="33"/>
      <c r="AS377" s="33"/>
      <c r="AT377" s="35"/>
      <c r="AU377" s="35"/>
      <c r="AV377" s="35"/>
      <c r="AW377" s="35"/>
      <c r="AX377" s="35"/>
      <c r="AY377" s="42"/>
      <c r="AZ377" s="35"/>
    </row>
    <row r="378" spans="1:52" x14ac:dyDescent="0.25">
      <c r="A378" s="66"/>
      <c r="B378" s="33"/>
      <c r="C378" s="85"/>
      <c r="D378" s="85"/>
      <c r="E378" s="34"/>
      <c r="F378" s="35"/>
      <c r="G378" s="35"/>
      <c r="H378" s="33"/>
      <c r="I378" s="35"/>
      <c r="J378" s="35"/>
      <c r="K378" s="49">
        <f t="shared" si="39"/>
        <v>0</v>
      </c>
      <c r="L378" s="67" t="str">
        <f t="shared" si="43"/>
        <v/>
      </c>
      <c r="M378" s="33"/>
      <c r="N378" s="35"/>
      <c r="O378" s="36">
        <v>100</v>
      </c>
      <c r="P378" s="36"/>
      <c r="Q378" s="36"/>
      <c r="R378" s="36"/>
      <c r="S378" s="33"/>
      <c r="T378" s="35"/>
      <c r="U378" s="36"/>
      <c r="V378" s="36"/>
      <c r="W378" s="36"/>
      <c r="X378" s="36"/>
      <c r="Y378" s="33"/>
      <c r="Z378" s="35"/>
      <c r="AA378" s="36"/>
      <c r="AB378" s="36"/>
      <c r="AC378" s="36"/>
      <c r="AD378" s="36"/>
      <c r="AE378" s="68">
        <f t="shared" si="38"/>
        <v>100</v>
      </c>
      <c r="AF378" s="37"/>
      <c r="AG378" s="37"/>
      <c r="AH378" s="37"/>
      <c r="AI378" s="38"/>
      <c r="AJ378" s="49" t="str">
        <f t="shared" si="37"/>
        <v/>
      </c>
      <c r="AK378" s="49" t="str">
        <f t="shared" si="40"/>
        <v/>
      </c>
      <c r="AL378" s="49" t="e">
        <f t="shared" si="41"/>
        <v>#VALUE!</v>
      </c>
      <c r="AM378" s="49"/>
      <c r="AN378" s="67" t="str">
        <f t="shared" si="42"/>
        <v/>
      </c>
      <c r="AO378" s="39"/>
      <c r="AP378" s="40"/>
      <c r="AQ378" s="41"/>
      <c r="AR378" s="33"/>
      <c r="AS378" s="33"/>
      <c r="AT378" s="35"/>
      <c r="AU378" s="35"/>
      <c r="AV378" s="35"/>
      <c r="AW378" s="35"/>
      <c r="AX378" s="35"/>
      <c r="AY378" s="42"/>
      <c r="AZ378" s="35"/>
    </row>
    <row r="379" spans="1:52" x14ac:dyDescent="0.25">
      <c r="A379" s="66"/>
      <c r="B379" s="33"/>
      <c r="C379" s="85"/>
      <c r="D379" s="85"/>
      <c r="E379" s="34"/>
      <c r="F379" s="35"/>
      <c r="G379" s="35"/>
      <c r="H379" s="33"/>
      <c r="I379" s="35"/>
      <c r="J379" s="35"/>
      <c r="K379" s="49">
        <f t="shared" si="39"/>
        <v>0</v>
      </c>
      <c r="L379" s="67" t="str">
        <f t="shared" si="43"/>
        <v/>
      </c>
      <c r="M379" s="33"/>
      <c r="N379" s="35"/>
      <c r="O379" s="36">
        <v>100</v>
      </c>
      <c r="P379" s="36"/>
      <c r="Q379" s="36"/>
      <c r="R379" s="36"/>
      <c r="S379" s="33"/>
      <c r="T379" s="35"/>
      <c r="U379" s="36"/>
      <c r="V379" s="36"/>
      <c r="W379" s="36"/>
      <c r="X379" s="36"/>
      <c r="Y379" s="33"/>
      <c r="Z379" s="35"/>
      <c r="AA379" s="36"/>
      <c r="AB379" s="36"/>
      <c r="AC379" s="36"/>
      <c r="AD379" s="36"/>
      <c r="AE379" s="68">
        <f t="shared" si="38"/>
        <v>100</v>
      </c>
      <c r="AF379" s="37"/>
      <c r="AG379" s="37"/>
      <c r="AH379" s="37"/>
      <c r="AI379" s="38"/>
      <c r="AJ379" s="49" t="str">
        <f t="shared" si="37"/>
        <v/>
      </c>
      <c r="AK379" s="49" t="str">
        <f t="shared" si="40"/>
        <v/>
      </c>
      <c r="AL379" s="49" t="e">
        <f t="shared" si="41"/>
        <v>#VALUE!</v>
      </c>
      <c r="AM379" s="49"/>
      <c r="AN379" s="67" t="str">
        <f t="shared" si="42"/>
        <v/>
      </c>
      <c r="AO379" s="39"/>
      <c r="AP379" s="40"/>
      <c r="AQ379" s="41"/>
      <c r="AR379" s="33"/>
      <c r="AS379" s="33"/>
      <c r="AT379" s="35"/>
      <c r="AU379" s="35"/>
      <c r="AV379" s="35"/>
      <c r="AW379" s="35"/>
      <c r="AX379" s="35"/>
      <c r="AY379" s="42"/>
      <c r="AZ379" s="35"/>
    </row>
    <row r="380" spans="1:52" x14ac:dyDescent="0.25">
      <c r="A380" s="66"/>
      <c r="B380" s="33"/>
      <c r="C380" s="85"/>
      <c r="D380" s="85"/>
      <c r="E380" s="34"/>
      <c r="F380" s="35"/>
      <c r="G380" s="35"/>
      <c r="H380" s="33"/>
      <c r="I380" s="35"/>
      <c r="J380" s="35"/>
      <c r="K380" s="49">
        <f t="shared" si="39"/>
        <v>0</v>
      </c>
      <c r="L380" s="67" t="str">
        <f t="shared" si="43"/>
        <v/>
      </c>
      <c r="M380" s="33"/>
      <c r="N380" s="35"/>
      <c r="O380" s="36">
        <v>100</v>
      </c>
      <c r="P380" s="36"/>
      <c r="Q380" s="36"/>
      <c r="R380" s="36"/>
      <c r="S380" s="33"/>
      <c r="T380" s="35"/>
      <c r="U380" s="36"/>
      <c r="V380" s="36"/>
      <c r="W380" s="36"/>
      <c r="X380" s="36"/>
      <c r="Y380" s="33"/>
      <c r="Z380" s="35"/>
      <c r="AA380" s="36"/>
      <c r="AB380" s="36"/>
      <c r="AC380" s="36"/>
      <c r="AD380" s="36"/>
      <c r="AE380" s="68">
        <f t="shared" si="38"/>
        <v>100</v>
      </c>
      <c r="AF380" s="37"/>
      <c r="AG380" s="37"/>
      <c r="AH380" s="37"/>
      <c r="AI380" s="38"/>
      <c r="AJ380" s="49" t="str">
        <f t="shared" si="37"/>
        <v/>
      </c>
      <c r="AK380" s="49" t="str">
        <f t="shared" si="40"/>
        <v/>
      </c>
      <c r="AL380" s="49" t="e">
        <f t="shared" si="41"/>
        <v>#VALUE!</v>
      </c>
      <c r="AM380" s="49"/>
      <c r="AN380" s="67" t="str">
        <f t="shared" si="42"/>
        <v/>
      </c>
      <c r="AO380" s="39"/>
      <c r="AP380" s="40"/>
      <c r="AQ380" s="41"/>
      <c r="AR380" s="33"/>
      <c r="AS380" s="33"/>
      <c r="AT380" s="35"/>
      <c r="AU380" s="35"/>
      <c r="AV380" s="35"/>
      <c r="AW380" s="35"/>
      <c r="AX380" s="35"/>
      <c r="AY380" s="42"/>
      <c r="AZ380" s="35"/>
    </row>
    <row r="381" spans="1:52" x14ac:dyDescent="0.25">
      <c r="A381" s="66"/>
      <c r="B381" s="33"/>
      <c r="C381" s="85"/>
      <c r="D381" s="85"/>
      <c r="E381" s="34"/>
      <c r="F381" s="35"/>
      <c r="G381" s="35"/>
      <c r="H381" s="33"/>
      <c r="I381" s="35"/>
      <c r="J381" s="35"/>
      <c r="K381" s="49">
        <f t="shared" si="39"/>
        <v>0</v>
      </c>
      <c r="L381" s="67" t="str">
        <f t="shared" si="43"/>
        <v/>
      </c>
      <c r="M381" s="33"/>
      <c r="N381" s="35"/>
      <c r="O381" s="36">
        <v>100</v>
      </c>
      <c r="P381" s="36"/>
      <c r="Q381" s="36"/>
      <c r="R381" s="36"/>
      <c r="S381" s="33"/>
      <c r="T381" s="35"/>
      <c r="U381" s="36"/>
      <c r="V381" s="36"/>
      <c r="W381" s="36"/>
      <c r="X381" s="36"/>
      <c r="Y381" s="33"/>
      <c r="Z381" s="35"/>
      <c r="AA381" s="36"/>
      <c r="AB381" s="36"/>
      <c r="AC381" s="36"/>
      <c r="AD381" s="36"/>
      <c r="AE381" s="68">
        <f t="shared" si="38"/>
        <v>100</v>
      </c>
      <c r="AF381" s="37"/>
      <c r="AG381" s="37"/>
      <c r="AH381" s="37"/>
      <c r="AI381" s="38"/>
      <c r="AJ381" s="49" t="str">
        <f t="shared" si="37"/>
        <v/>
      </c>
      <c r="AK381" s="49" t="str">
        <f t="shared" si="40"/>
        <v/>
      </c>
      <c r="AL381" s="49" t="e">
        <f t="shared" si="41"/>
        <v>#VALUE!</v>
      </c>
      <c r="AM381" s="49"/>
      <c r="AN381" s="67" t="str">
        <f t="shared" si="42"/>
        <v/>
      </c>
      <c r="AO381" s="39"/>
      <c r="AP381" s="40"/>
      <c r="AQ381" s="41"/>
      <c r="AR381" s="33"/>
      <c r="AS381" s="33"/>
      <c r="AT381" s="35"/>
      <c r="AU381" s="35"/>
      <c r="AV381" s="35"/>
      <c r="AW381" s="35"/>
      <c r="AX381" s="35"/>
      <c r="AY381" s="42"/>
      <c r="AZ381" s="35"/>
    </row>
    <row r="382" spans="1:52" x14ac:dyDescent="0.25">
      <c r="A382" s="66"/>
      <c r="B382" s="33"/>
      <c r="C382" s="85"/>
      <c r="D382" s="85"/>
      <c r="E382" s="34"/>
      <c r="F382" s="35"/>
      <c r="G382" s="35"/>
      <c r="H382" s="33"/>
      <c r="I382" s="35"/>
      <c r="J382" s="35"/>
      <c r="K382" s="49">
        <f t="shared" si="39"/>
        <v>0</v>
      </c>
      <c r="L382" s="67" t="str">
        <f t="shared" si="43"/>
        <v/>
      </c>
      <c r="M382" s="33"/>
      <c r="N382" s="35"/>
      <c r="O382" s="36">
        <v>100</v>
      </c>
      <c r="P382" s="36"/>
      <c r="Q382" s="36"/>
      <c r="R382" s="36"/>
      <c r="S382" s="33"/>
      <c r="T382" s="35"/>
      <c r="U382" s="36"/>
      <c r="V382" s="36"/>
      <c r="W382" s="36"/>
      <c r="X382" s="36"/>
      <c r="Y382" s="33"/>
      <c r="Z382" s="35"/>
      <c r="AA382" s="36"/>
      <c r="AB382" s="36"/>
      <c r="AC382" s="36"/>
      <c r="AD382" s="36"/>
      <c r="AE382" s="68">
        <f t="shared" si="38"/>
        <v>100</v>
      </c>
      <c r="AF382" s="37"/>
      <c r="AG382" s="37"/>
      <c r="AH382" s="37"/>
      <c r="AI382" s="38"/>
      <c r="AJ382" s="49" t="str">
        <f t="shared" si="37"/>
        <v/>
      </c>
      <c r="AK382" s="49" t="str">
        <f t="shared" si="40"/>
        <v/>
      </c>
      <c r="AL382" s="49" t="e">
        <f t="shared" si="41"/>
        <v>#VALUE!</v>
      </c>
      <c r="AM382" s="49"/>
      <c r="AN382" s="67" t="str">
        <f t="shared" si="42"/>
        <v/>
      </c>
      <c r="AO382" s="39"/>
      <c r="AP382" s="40"/>
      <c r="AQ382" s="41"/>
      <c r="AR382" s="33"/>
      <c r="AS382" s="33"/>
      <c r="AT382" s="35"/>
      <c r="AU382" s="35"/>
      <c r="AV382" s="35"/>
      <c r="AW382" s="35"/>
      <c r="AX382" s="35"/>
      <c r="AY382" s="42"/>
      <c r="AZ382" s="35"/>
    </row>
    <row r="383" spans="1:52" x14ac:dyDescent="0.25">
      <c r="A383" s="66"/>
      <c r="B383" s="33"/>
      <c r="C383" s="85"/>
      <c r="D383" s="85"/>
      <c r="E383" s="34"/>
      <c r="F383" s="35"/>
      <c r="G383" s="35"/>
      <c r="H383" s="33"/>
      <c r="I383" s="35"/>
      <c r="J383" s="35"/>
      <c r="K383" s="49">
        <f t="shared" si="39"/>
        <v>0</v>
      </c>
      <c r="L383" s="67" t="str">
        <f t="shared" si="43"/>
        <v/>
      </c>
      <c r="M383" s="33"/>
      <c r="N383" s="35"/>
      <c r="O383" s="36">
        <v>100</v>
      </c>
      <c r="P383" s="36"/>
      <c r="Q383" s="36"/>
      <c r="R383" s="36"/>
      <c r="S383" s="33"/>
      <c r="T383" s="35"/>
      <c r="U383" s="36"/>
      <c r="V383" s="36"/>
      <c r="W383" s="36"/>
      <c r="X383" s="36"/>
      <c r="Y383" s="33"/>
      <c r="Z383" s="35"/>
      <c r="AA383" s="36"/>
      <c r="AB383" s="36"/>
      <c r="AC383" s="36"/>
      <c r="AD383" s="36"/>
      <c r="AE383" s="68">
        <f t="shared" si="38"/>
        <v>100</v>
      </c>
      <c r="AF383" s="37"/>
      <c r="AG383" s="37"/>
      <c r="AH383" s="37"/>
      <c r="AI383" s="38"/>
      <c r="AJ383" s="49" t="str">
        <f t="shared" si="37"/>
        <v/>
      </c>
      <c r="AK383" s="49" t="str">
        <f t="shared" si="40"/>
        <v/>
      </c>
      <c r="AL383" s="49" t="e">
        <f t="shared" si="41"/>
        <v>#VALUE!</v>
      </c>
      <c r="AM383" s="49"/>
      <c r="AN383" s="67" t="str">
        <f t="shared" si="42"/>
        <v/>
      </c>
      <c r="AO383" s="39"/>
      <c r="AP383" s="40"/>
      <c r="AQ383" s="41"/>
      <c r="AR383" s="33"/>
      <c r="AS383" s="33"/>
      <c r="AT383" s="35"/>
      <c r="AU383" s="35"/>
      <c r="AV383" s="35"/>
      <c r="AW383" s="35"/>
      <c r="AX383" s="35"/>
      <c r="AY383" s="42"/>
      <c r="AZ383" s="35"/>
    </row>
    <row r="384" spans="1:52" x14ac:dyDescent="0.25">
      <c r="A384" s="66"/>
      <c r="B384" s="33"/>
      <c r="C384" s="85"/>
      <c r="D384" s="85"/>
      <c r="E384" s="34"/>
      <c r="F384" s="35"/>
      <c r="G384" s="35"/>
      <c r="H384" s="33"/>
      <c r="I384" s="35"/>
      <c r="J384" s="35"/>
      <c r="K384" s="49">
        <f t="shared" si="39"/>
        <v>0</v>
      </c>
      <c r="L384" s="67" t="str">
        <f t="shared" si="43"/>
        <v/>
      </c>
      <c r="M384" s="33"/>
      <c r="N384" s="35"/>
      <c r="O384" s="36">
        <v>100</v>
      </c>
      <c r="P384" s="36"/>
      <c r="Q384" s="36"/>
      <c r="R384" s="36"/>
      <c r="S384" s="33"/>
      <c r="T384" s="35"/>
      <c r="U384" s="36"/>
      <c r="V384" s="36"/>
      <c r="W384" s="36"/>
      <c r="X384" s="36"/>
      <c r="Y384" s="33"/>
      <c r="Z384" s="35"/>
      <c r="AA384" s="36"/>
      <c r="AB384" s="36"/>
      <c r="AC384" s="36"/>
      <c r="AD384" s="36"/>
      <c r="AE384" s="68">
        <f t="shared" si="38"/>
        <v>100</v>
      </c>
      <c r="AF384" s="37"/>
      <c r="AG384" s="37"/>
      <c r="AH384" s="37"/>
      <c r="AI384" s="38"/>
      <c r="AJ384" s="49" t="str">
        <f t="shared" si="37"/>
        <v/>
      </c>
      <c r="AK384" s="49" t="str">
        <f t="shared" si="40"/>
        <v/>
      </c>
      <c r="AL384" s="49" t="e">
        <f t="shared" si="41"/>
        <v>#VALUE!</v>
      </c>
      <c r="AM384" s="49"/>
      <c r="AN384" s="67" t="str">
        <f t="shared" si="42"/>
        <v/>
      </c>
      <c r="AO384" s="39"/>
      <c r="AP384" s="40"/>
      <c r="AQ384" s="41"/>
      <c r="AR384" s="33"/>
      <c r="AS384" s="33"/>
      <c r="AT384" s="35"/>
      <c r="AU384" s="35"/>
      <c r="AV384" s="35"/>
      <c r="AW384" s="35"/>
      <c r="AX384" s="35"/>
      <c r="AY384" s="42"/>
      <c r="AZ384" s="35"/>
    </row>
    <row r="385" spans="1:52" x14ac:dyDescent="0.25">
      <c r="A385" s="66"/>
      <c r="B385" s="33"/>
      <c r="C385" s="85"/>
      <c r="D385" s="85"/>
      <c r="E385" s="34"/>
      <c r="F385" s="35"/>
      <c r="G385" s="35"/>
      <c r="H385" s="33"/>
      <c r="I385" s="35"/>
      <c r="J385" s="35"/>
      <c r="K385" s="49">
        <f t="shared" si="39"/>
        <v>0</v>
      </c>
      <c r="L385" s="67" t="str">
        <f t="shared" si="43"/>
        <v/>
      </c>
      <c r="M385" s="33"/>
      <c r="N385" s="35"/>
      <c r="O385" s="36">
        <v>100</v>
      </c>
      <c r="P385" s="36"/>
      <c r="Q385" s="36"/>
      <c r="R385" s="36"/>
      <c r="S385" s="33"/>
      <c r="T385" s="35"/>
      <c r="U385" s="36"/>
      <c r="V385" s="36"/>
      <c r="W385" s="36"/>
      <c r="X385" s="36"/>
      <c r="Y385" s="33"/>
      <c r="Z385" s="35"/>
      <c r="AA385" s="36"/>
      <c r="AB385" s="36"/>
      <c r="AC385" s="36"/>
      <c r="AD385" s="36"/>
      <c r="AE385" s="68">
        <f t="shared" si="38"/>
        <v>100</v>
      </c>
      <c r="AF385" s="37"/>
      <c r="AG385" s="37"/>
      <c r="AH385" s="37"/>
      <c r="AI385" s="38"/>
      <c r="AJ385" s="49" t="str">
        <f t="shared" si="37"/>
        <v/>
      </c>
      <c r="AK385" s="49" t="str">
        <f t="shared" si="40"/>
        <v/>
      </c>
      <c r="AL385" s="49" t="e">
        <f t="shared" si="41"/>
        <v>#VALUE!</v>
      </c>
      <c r="AM385" s="49"/>
      <c r="AN385" s="67" t="str">
        <f t="shared" si="42"/>
        <v/>
      </c>
      <c r="AO385" s="39"/>
      <c r="AP385" s="40"/>
      <c r="AQ385" s="41"/>
      <c r="AR385" s="33"/>
      <c r="AS385" s="33"/>
      <c r="AT385" s="35"/>
      <c r="AU385" s="35"/>
      <c r="AV385" s="35"/>
      <c r="AW385" s="35"/>
      <c r="AX385" s="35"/>
      <c r="AY385" s="42"/>
      <c r="AZ385" s="35"/>
    </row>
    <row r="386" spans="1:52" x14ac:dyDescent="0.25">
      <c r="A386" s="66"/>
      <c r="B386" s="33"/>
      <c r="C386" s="85"/>
      <c r="D386" s="85"/>
      <c r="E386" s="34"/>
      <c r="F386" s="35"/>
      <c r="G386" s="35"/>
      <c r="H386" s="33"/>
      <c r="I386" s="35"/>
      <c r="J386" s="35"/>
      <c r="K386" s="49">
        <f t="shared" si="39"/>
        <v>0</v>
      </c>
      <c r="L386" s="67" t="str">
        <f t="shared" si="43"/>
        <v/>
      </c>
      <c r="M386" s="33"/>
      <c r="N386" s="35"/>
      <c r="O386" s="36">
        <v>100</v>
      </c>
      <c r="P386" s="36"/>
      <c r="Q386" s="36"/>
      <c r="R386" s="36"/>
      <c r="S386" s="33"/>
      <c r="T386" s="35"/>
      <c r="U386" s="36"/>
      <c r="V386" s="36"/>
      <c r="W386" s="36"/>
      <c r="X386" s="36"/>
      <c r="Y386" s="33"/>
      <c r="Z386" s="35"/>
      <c r="AA386" s="36"/>
      <c r="AB386" s="36"/>
      <c r="AC386" s="36"/>
      <c r="AD386" s="36"/>
      <c r="AE386" s="68">
        <f t="shared" si="38"/>
        <v>100</v>
      </c>
      <c r="AF386" s="37"/>
      <c r="AG386" s="37"/>
      <c r="AH386" s="37"/>
      <c r="AI386" s="38"/>
      <c r="AJ386" s="49" t="str">
        <f t="shared" si="37"/>
        <v/>
      </c>
      <c r="AK386" s="49" t="str">
        <f t="shared" si="40"/>
        <v/>
      </c>
      <c r="AL386" s="49" t="e">
        <f t="shared" si="41"/>
        <v>#VALUE!</v>
      </c>
      <c r="AM386" s="49"/>
      <c r="AN386" s="67" t="str">
        <f t="shared" si="42"/>
        <v/>
      </c>
      <c r="AO386" s="39"/>
      <c r="AP386" s="40"/>
      <c r="AQ386" s="41"/>
      <c r="AR386" s="33"/>
      <c r="AS386" s="33"/>
      <c r="AT386" s="35"/>
      <c r="AU386" s="35"/>
      <c r="AV386" s="35"/>
      <c r="AW386" s="35"/>
      <c r="AX386" s="35"/>
      <c r="AY386" s="42"/>
      <c r="AZ386" s="35"/>
    </row>
    <row r="387" spans="1:52" x14ac:dyDescent="0.25">
      <c r="A387" s="66"/>
      <c r="B387" s="33"/>
      <c r="C387" s="85"/>
      <c r="D387" s="85"/>
      <c r="E387" s="34"/>
      <c r="F387" s="35"/>
      <c r="G387" s="35"/>
      <c r="H387" s="33"/>
      <c r="I387" s="35"/>
      <c r="J387" s="35"/>
      <c r="K387" s="49">
        <f t="shared" si="39"/>
        <v>0</v>
      </c>
      <c r="L387" s="67" t="str">
        <f t="shared" si="43"/>
        <v/>
      </c>
      <c r="M387" s="33"/>
      <c r="N387" s="35"/>
      <c r="O387" s="36">
        <v>100</v>
      </c>
      <c r="P387" s="36"/>
      <c r="Q387" s="36"/>
      <c r="R387" s="36"/>
      <c r="S387" s="33"/>
      <c r="T387" s="35"/>
      <c r="U387" s="36"/>
      <c r="V387" s="36"/>
      <c r="W387" s="36"/>
      <c r="X387" s="36"/>
      <c r="Y387" s="33"/>
      <c r="Z387" s="35"/>
      <c r="AA387" s="36"/>
      <c r="AB387" s="36"/>
      <c r="AC387" s="36"/>
      <c r="AD387" s="36"/>
      <c r="AE387" s="68">
        <f t="shared" si="38"/>
        <v>100</v>
      </c>
      <c r="AF387" s="37"/>
      <c r="AG387" s="37"/>
      <c r="AH387" s="37"/>
      <c r="AI387" s="38"/>
      <c r="AJ387" s="49" t="str">
        <f t="shared" si="37"/>
        <v/>
      </c>
      <c r="AK387" s="49" t="str">
        <f t="shared" si="40"/>
        <v/>
      </c>
      <c r="AL387" s="49" t="e">
        <f t="shared" si="41"/>
        <v>#VALUE!</v>
      </c>
      <c r="AM387" s="49"/>
      <c r="AN387" s="67" t="str">
        <f t="shared" si="42"/>
        <v/>
      </c>
      <c r="AO387" s="39"/>
      <c r="AP387" s="40"/>
      <c r="AQ387" s="41"/>
      <c r="AR387" s="33"/>
      <c r="AS387" s="33"/>
      <c r="AT387" s="35"/>
      <c r="AU387" s="35"/>
      <c r="AV387" s="35"/>
      <c r="AW387" s="35"/>
      <c r="AX387" s="35"/>
      <c r="AY387" s="42"/>
      <c r="AZ387" s="35"/>
    </row>
    <row r="388" spans="1:52" x14ac:dyDescent="0.25">
      <c r="A388" s="66"/>
      <c r="B388" s="33"/>
      <c r="C388" s="85"/>
      <c r="D388" s="85"/>
      <c r="E388" s="34"/>
      <c r="F388" s="35"/>
      <c r="G388" s="35"/>
      <c r="H388" s="33"/>
      <c r="I388" s="35"/>
      <c r="J388" s="35"/>
      <c r="K388" s="49">
        <f t="shared" si="39"/>
        <v>0</v>
      </c>
      <c r="L388" s="67" t="str">
        <f t="shared" si="43"/>
        <v/>
      </c>
      <c r="M388" s="33"/>
      <c r="N388" s="35"/>
      <c r="O388" s="36">
        <v>100</v>
      </c>
      <c r="P388" s="36"/>
      <c r="Q388" s="36"/>
      <c r="R388" s="36"/>
      <c r="S388" s="33"/>
      <c r="T388" s="35"/>
      <c r="U388" s="36"/>
      <c r="V388" s="36"/>
      <c r="W388" s="36"/>
      <c r="X388" s="36"/>
      <c r="Y388" s="33"/>
      <c r="Z388" s="35"/>
      <c r="AA388" s="36"/>
      <c r="AB388" s="36"/>
      <c r="AC388" s="36"/>
      <c r="AD388" s="36"/>
      <c r="AE388" s="68">
        <f t="shared" si="38"/>
        <v>100</v>
      </c>
      <c r="AF388" s="37"/>
      <c r="AG388" s="37"/>
      <c r="AH388" s="37"/>
      <c r="AI388" s="38"/>
      <c r="AJ388" s="49" t="str">
        <f t="shared" si="37"/>
        <v/>
      </c>
      <c r="AK388" s="49" t="str">
        <f t="shared" si="40"/>
        <v/>
      </c>
      <c r="AL388" s="49" t="e">
        <f t="shared" si="41"/>
        <v>#VALUE!</v>
      </c>
      <c r="AM388" s="49"/>
      <c r="AN388" s="67" t="str">
        <f t="shared" si="42"/>
        <v/>
      </c>
      <c r="AO388" s="39"/>
      <c r="AP388" s="40"/>
      <c r="AQ388" s="41"/>
      <c r="AR388" s="33"/>
      <c r="AS388" s="33"/>
      <c r="AT388" s="35"/>
      <c r="AU388" s="35"/>
      <c r="AV388" s="35"/>
      <c r="AW388" s="35"/>
      <c r="AX388" s="35"/>
      <c r="AY388" s="42"/>
      <c r="AZ388" s="35"/>
    </row>
    <row r="389" spans="1:52" x14ac:dyDescent="0.25">
      <c r="A389" s="66"/>
      <c r="B389" s="33"/>
      <c r="C389" s="85"/>
      <c r="D389" s="85"/>
      <c r="E389" s="34"/>
      <c r="F389" s="35"/>
      <c r="G389" s="35"/>
      <c r="H389" s="33"/>
      <c r="I389" s="35"/>
      <c r="J389" s="35"/>
      <c r="K389" s="49">
        <f t="shared" si="39"/>
        <v>0</v>
      </c>
      <c r="L389" s="67" t="str">
        <f t="shared" si="43"/>
        <v/>
      </c>
      <c r="M389" s="33"/>
      <c r="N389" s="35"/>
      <c r="O389" s="36">
        <v>100</v>
      </c>
      <c r="P389" s="36"/>
      <c r="Q389" s="36"/>
      <c r="R389" s="36"/>
      <c r="S389" s="33"/>
      <c r="T389" s="35"/>
      <c r="U389" s="36"/>
      <c r="V389" s="36"/>
      <c r="W389" s="36"/>
      <c r="X389" s="36"/>
      <c r="Y389" s="33"/>
      <c r="Z389" s="35"/>
      <c r="AA389" s="36"/>
      <c r="AB389" s="36"/>
      <c r="AC389" s="36"/>
      <c r="AD389" s="36"/>
      <c r="AE389" s="68">
        <f t="shared" si="38"/>
        <v>100</v>
      </c>
      <c r="AF389" s="37"/>
      <c r="AG389" s="37"/>
      <c r="AH389" s="37"/>
      <c r="AI389" s="38"/>
      <c r="AJ389" s="49" t="str">
        <f t="shared" si="37"/>
        <v/>
      </c>
      <c r="AK389" s="49" t="str">
        <f t="shared" si="40"/>
        <v/>
      </c>
      <c r="AL389" s="49" t="e">
        <f t="shared" si="41"/>
        <v>#VALUE!</v>
      </c>
      <c r="AM389" s="49"/>
      <c r="AN389" s="67" t="str">
        <f t="shared" si="42"/>
        <v/>
      </c>
      <c r="AO389" s="39"/>
      <c r="AP389" s="40"/>
      <c r="AQ389" s="41"/>
      <c r="AR389" s="33"/>
      <c r="AS389" s="33"/>
      <c r="AT389" s="35"/>
      <c r="AU389" s="35"/>
      <c r="AV389" s="35"/>
      <c r="AW389" s="35"/>
      <c r="AX389" s="35"/>
      <c r="AY389" s="42"/>
      <c r="AZ389" s="35"/>
    </row>
    <row r="390" spans="1:52" x14ac:dyDescent="0.25">
      <c r="A390" s="66"/>
      <c r="B390" s="33"/>
      <c r="C390" s="85"/>
      <c r="D390" s="85"/>
      <c r="E390" s="34"/>
      <c r="F390" s="35"/>
      <c r="G390" s="35"/>
      <c r="H390" s="33"/>
      <c r="I390" s="35"/>
      <c r="J390" s="35"/>
      <c r="K390" s="49">
        <f t="shared" si="39"/>
        <v>0</v>
      </c>
      <c r="L390" s="67" t="str">
        <f t="shared" si="43"/>
        <v/>
      </c>
      <c r="M390" s="33"/>
      <c r="N390" s="35"/>
      <c r="O390" s="36">
        <v>100</v>
      </c>
      <c r="P390" s="36"/>
      <c r="Q390" s="36"/>
      <c r="R390" s="36"/>
      <c r="S390" s="33"/>
      <c r="T390" s="35"/>
      <c r="U390" s="36"/>
      <c r="V390" s="36"/>
      <c r="W390" s="36"/>
      <c r="X390" s="36"/>
      <c r="Y390" s="33"/>
      <c r="Z390" s="35"/>
      <c r="AA390" s="36"/>
      <c r="AB390" s="36"/>
      <c r="AC390" s="36"/>
      <c r="AD390" s="36"/>
      <c r="AE390" s="68">
        <f t="shared" si="38"/>
        <v>100</v>
      </c>
      <c r="AF390" s="37"/>
      <c r="AG390" s="37"/>
      <c r="AH390" s="37"/>
      <c r="AI390" s="38"/>
      <c r="AJ390" s="49" t="str">
        <f t="shared" ref="AJ390:AJ453" si="44">IF($G390="RIESGO",IF(AE390&lt;=50,I390,(IF(AND(AE390&gt;=51,AF390="IMPACTO"),I390,(IF(AND(AE390&gt;=51,AE390&lt;=75,AF390="PROBABILIDAD"),(IF(I390-1&lt;=0,1,I390-1)),(IF(AND(AE390&gt;=76,AE390&lt;=100,AF390="PROBABILIDAD"),(IF(I390-2&lt;=0,1,I390-2)),1))))))), IF($G390="RIESGO_CORRUPCIÓN",IF(AE390&lt;=50,I390,(IF(AND(AE390&gt;=51,AF390="IMPACTO"),I390,(IF(AND(AE390&gt;=51,AE390&lt;=75,AF390="PROBABILIDAD"),(IF(I390-1&lt;=0,1,I390-1)),(IF(AND(AE390&gt;=76,AE390&lt;=100,AF390="PROBABILIDAD"),(IF(I390-2&lt;=0,1,I390-2)),1))))))),IF($G390="OPORTUNIDAD",$I390,"")))</f>
        <v/>
      </c>
      <c r="AK390" s="49" t="str">
        <f t="shared" si="40"/>
        <v/>
      </c>
      <c r="AL390" s="49" t="e">
        <f t="shared" si="41"/>
        <v>#VALUE!</v>
      </c>
      <c r="AM390" s="49"/>
      <c r="AN390" s="67" t="str">
        <f t="shared" si="42"/>
        <v/>
      </c>
      <c r="AO390" s="39"/>
      <c r="AP390" s="40"/>
      <c r="AQ390" s="41"/>
      <c r="AR390" s="33"/>
      <c r="AS390" s="33"/>
      <c r="AT390" s="35"/>
      <c r="AU390" s="35"/>
      <c r="AV390" s="35"/>
      <c r="AW390" s="35"/>
      <c r="AX390" s="35"/>
      <c r="AY390" s="42"/>
      <c r="AZ390" s="35"/>
    </row>
    <row r="391" spans="1:52" x14ac:dyDescent="0.25">
      <c r="A391" s="66"/>
      <c r="B391" s="33"/>
      <c r="C391" s="85"/>
      <c r="D391" s="85"/>
      <c r="E391" s="34"/>
      <c r="F391" s="35"/>
      <c r="G391" s="35"/>
      <c r="H391" s="33"/>
      <c r="I391" s="35"/>
      <c r="J391" s="35"/>
      <c r="K391" s="49">
        <f t="shared" si="39"/>
        <v>0</v>
      </c>
      <c r="L391" s="67" t="str">
        <f t="shared" si="43"/>
        <v/>
      </c>
      <c r="M391" s="33"/>
      <c r="N391" s="35"/>
      <c r="O391" s="36">
        <v>100</v>
      </c>
      <c r="P391" s="36"/>
      <c r="Q391" s="36"/>
      <c r="R391" s="36"/>
      <c r="S391" s="33"/>
      <c r="T391" s="35"/>
      <c r="U391" s="36"/>
      <c r="V391" s="36"/>
      <c r="W391" s="36"/>
      <c r="X391" s="36"/>
      <c r="Y391" s="33"/>
      <c r="Z391" s="35"/>
      <c r="AA391" s="36"/>
      <c r="AB391" s="36"/>
      <c r="AC391" s="36"/>
      <c r="AD391" s="36"/>
      <c r="AE391" s="68">
        <f t="shared" si="38"/>
        <v>100</v>
      </c>
      <c r="AF391" s="37"/>
      <c r="AG391" s="37"/>
      <c r="AH391" s="37"/>
      <c r="AI391" s="38"/>
      <c r="AJ391" s="49" t="str">
        <f t="shared" si="44"/>
        <v/>
      </c>
      <c r="AK391" s="49" t="str">
        <f t="shared" si="40"/>
        <v/>
      </c>
      <c r="AL391" s="49" t="e">
        <f t="shared" si="41"/>
        <v>#VALUE!</v>
      </c>
      <c r="AM391" s="49"/>
      <c r="AN391" s="67" t="str">
        <f t="shared" si="42"/>
        <v/>
      </c>
      <c r="AO391" s="39"/>
      <c r="AP391" s="40"/>
      <c r="AQ391" s="41"/>
      <c r="AR391" s="33"/>
      <c r="AS391" s="33"/>
      <c r="AT391" s="35"/>
      <c r="AU391" s="35"/>
      <c r="AV391" s="35"/>
      <c r="AW391" s="35"/>
      <c r="AX391" s="35"/>
      <c r="AY391" s="42"/>
      <c r="AZ391" s="35"/>
    </row>
    <row r="392" spans="1:52" x14ac:dyDescent="0.25">
      <c r="A392" s="66"/>
      <c r="B392" s="33"/>
      <c r="C392" s="85"/>
      <c r="D392" s="85"/>
      <c r="E392" s="34"/>
      <c r="F392" s="35"/>
      <c r="G392" s="35"/>
      <c r="H392" s="33"/>
      <c r="I392" s="35"/>
      <c r="J392" s="35"/>
      <c r="K392" s="49">
        <f t="shared" si="39"/>
        <v>0</v>
      </c>
      <c r="L392" s="67" t="str">
        <f t="shared" si="43"/>
        <v/>
      </c>
      <c r="M392" s="33"/>
      <c r="N392" s="35"/>
      <c r="O392" s="36">
        <v>100</v>
      </c>
      <c r="P392" s="36"/>
      <c r="Q392" s="36"/>
      <c r="R392" s="36"/>
      <c r="S392" s="33"/>
      <c r="T392" s="35"/>
      <c r="U392" s="36"/>
      <c r="V392" s="36"/>
      <c r="W392" s="36"/>
      <c r="X392" s="36"/>
      <c r="Y392" s="33"/>
      <c r="Z392" s="35"/>
      <c r="AA392" s="36"/>
      <c r="AB392" s="36"/>
      <c r="AC392" s="36"/>
      <c r="AD392" s="36"/>
      <c r="AE392" s="68">
        <f t="shared" si="38"/>
        <v>100</v>
      </c>
      <c r="AF392" s="37"/>
      <c r="AG392" s="37"/>
      <c r="AH392" s="37"/>
      <c r="AI392" s="38"/>
      <c r="AJ392" s="49" t="str">
        <f t="shared" si="44"/>
        <v/>
      </c>
      <c r="AK392" s="49" t="str">
        <f t="shared" si="40"/>
        <v/>
      </c>
      <c r="AL392" s="49" t="e">
        <f t="shared" si="41"/>
        <v>#VALUE!</v>
      </c>
      <c r="AM392" s="49"/>
      <c r="AN392" s="67" t="str">
        <f t="shared" si="42"/>
        <v/>
      </c>
      <c r="AO392" s="39"/>
      <c r="AP392" s="40"/>
      <c r="AQ392" s="41"/>
      <c r="AR392" s="33"/>
      <c r="AS392" s="33"/>
      <c r="AT392" s="35"/>
      <c r="AU392" s="35"/>
      <c r="AV392" s="35"/>
      <c r="AW392" s="35"/>
      <c r="AX392" s="35"/>
      <c r="AY392" s="42"/>
      <c r="AZ392" s="35"/>
    </row>
    <row r="393" spans="1:52" x14ac:dyDescent="0.25">
      <c r="A393" s="66"/>
      <c r="B393" s="33"/>
      <c r="C393" s="85"/>
      <c r="D393" s="85"/>
      <c r="E393" s="34"/>
      <c r="F393" s="35"/>
      <c r="G393" s="35"/>
      <c r="H393" s="33"/>
      <c r="I393" s="35"/>
      <c r="J393" s="35"/>
      <c r="K393" s="49">
        <f t="shared" si="39"/>
        <v>0</v>
      </c>
      <c r="L393" s="67" t="str">
        <f t="shared" si="43"/>
        <v/>
      </c>
      <c r="M393" s="33"/>
      <c r="N393" s="35"/>
      <c r="O393" s="36">
        <v>100</v>
      </c>
      <c r="P393" s="36"/>
      <c r="Q393" s="36"/>
      <c r="R393" s="36"/>
      <c r="S393" s="33"/>
      <c r="T393" s="35"/>
      <c r="U393" s="36"/>
      <c r="V393" s="36"/>
      <c r="W393" s="36"/>
      <c r="X393" s="36"/>
      <c r="Y393" s="33"/>
      <c r="Z393" s="35"/>
      <c r="AA393" s="36"/>
      <c r="AB393" s="36"/>
      <c r="AC393" s="36"/>
      <c r="AD393" s="36"/>
      <c r="AE393" s="68">
        <f t="shared" si="38"/>
        <v>100</v>
      </c>
      <c r="AF393" s="37"/>
      <c r="AG393" s="37"/>
      <c r="AH393" s="37"/>
      <c r="AI393" s="38"/>
      <c r="AJ393" s="49" t="str">
        <f t="shared" si="44"/>
        <v/>
      </c>
      <c r="AK393" s="49" t="str">
        <f t="shared" si="40"/>
        <v/>
      </c>
      <c r="AL393" s="49" t="e">
        <f t="shared" si="41"/>
        <v>#VALUE!</v>
      </c>
      <c r="AM393" s="49"/>
      <c r="AN393" s="67" t="str">
        <f t="shared" si="42"/>
        <v/>
      </c>
      <c r="AO393" s="39"/>
      <c r="AP393" s="40"/>
      <c r="AQ393" s="41"/>
      <c r="AR393" s="33"/>
      <c r="AS393" s="33"/>
      <c r="AT393" s="35"/>
      <c r="AU393" s="35"/>
      <c r="AV393" s="35"/>
      <c r="AW393" s="35"/>
      <c r="AX393" s="35"/>
      <c r="AY393" s="42"/>
      <c r="AZ393" s="35"/>
    </row>
    <row r="394" spans="1:52" x14ac:dyDescent="0.25">
      <c r="A394" s="66"/>
      <c r="B394" s="33"/>
      <c r="C394" s="85"/>
      <c r="D394" s="85"/>
      <c r="E394" s="34"/>
      <c r="F394" s="35"/>
      <c r="G394" s="35"/>
      <c r="H394" s="33"/>
      <c r="I394" s="35"/>
      <c r="J394" s="35"/>
      <c r="K394" s="49">
        <f t="shared" si="39"/>
        <v>0</v>
      </c>
      <c r="L394" s="67" t="str">
        <f t="shared" si="43"/>
        <v/>
      </c>
      <c r="M394" s="33"/>
      <c r="N394" s="35"/>
      <c r="O394" s="36">
        <v>100</v>
      </c>
      <c r="P394" s="36"/>
      <c r="Q394" s="36"/>
      <c r="R394" s="36"/>
      <c r="S394" s="33"/>
      <c r="T394" s="35"/>
      <c r="U394" s="36"/>
      <c r="V394" s="36"/>
      <c r="W394" s="36"/>
      <c r="X394" s="36"/>
      <c r="Y394" s="33"/>
      <c r="Z394" s="35"/>
      <c r="AA394" s="36"/>
      <c r="AB394" s="36"/>
      <c r="AC394" s="36"/>
      <c r="AD394" s="36"/>
      <c r="AE394" s="68">
        <f t="shared" ref="AE394:AE457" si="45">AVERAGE(AA394,U394,O394)</f>
        <v>100</v>
      </c>
      <c r="AF394" s="37"/>
      <c r="AG394" s="37"/>
      <c r="AH394" s="37"/>
      <c r="AI394" s="38"/>
      <c r="AJ394" s="49" t="str">
        <f t="shared" si="44"/>
        <v/>
      </c>
      <c r="AK394" s="49" t="str">
        <f t="shared" si="40"/>
        <v/>
      </c>
      <c r="AL394" s="49" t="e">
        <f t="shared" si="41"/>
        <v>#VALUE!</v>
      </c>
      <c r="AM394" s="49"/>
      <c r="AN394" s="67" t="str">
        <f t="shared" si="42"/>
        <v/>
      </c>
      <c r="AO394" s="39"/>
      <c r="AP394" s="40"/>
      <c r="AQ394" s="41"/>
      <c r="AR394" s="33"/>
      <c r="AS394" s="33"/>
      <c r="AT394" s="35"/>
      <c r="AU394" s="35"/>
      <c r="AV394" s="35"/>
      <c r="AW394" s="35"/>
      <c r="AX394" s="35"/>
      <c r="AY394" s="42"/>
      <c r="AZ394" s="35"/>
    </row>
    <row r="395" spans="1:52" x14ac:dyDescent="0.25">
      <c r="A395" s="66"/>
      <c r="B395" s="33"/>
      <c r="C395" s="85"/>
      <c r="D395" s="85"/>
      <c r="E395" s="34"/>
      <c r="F395" s="35"/>
      <c r="G395" s="35"/>
      <c r="H395" s="33"/>
      <c r="I395" s="35"/>
      <c r="J395" s="35"/>
      <c r="K395" s="49">
        <f t="shared" ref="K395:K458" si="46">IF($G395="RIESGO_CORRUPCIÓN",$I395*$J395*4,$I395*$J395)</f>
        <v>0</v>
      </c>
      <c r="L395" s="67" t="str">
        <f t="shared" si="43"/>
        <v/>
      </c>
      <c r="M395" s="33"/>
      <c r="N395" s="35"/>
      <c r="O395" s="36">
        <v>100</v>
      </c>
      <c r="P395" s="36"/>
      <c r="Q395" s="36"/>
      <c r="R395" s="36"/>
      <c r="S395" s="33"/>
      <c r="T395" s="35"/>
      <c r="U395" s="36"/>
      <c r="V395" s="36"/>
      <c r="W395" s="36"/>
      <c r="X395" s="36"/>
      <c r="Y395" s="33"/>
      <c r="Z395" s="35"/>
      <c r="AA395" s="36"/>
      <c r="AB395" s="36"/>
      <c r="AC395" s="36"/>
      <c r="AD395" s="36"/>
      <c r="AE395" s="68">
        <f t="shared" si="45"/>
        <v>100</v>
      </c>
      <c r="AF395" s="37"/>
      <c r="AG395" s="37"/>
      <c r="AH395" s="37"/>
      <c r="AI395" s="38"/>
      <c r="AJ395" s="49" t="str">
        <f t="shared" si="44"/>
        <v/>
      </c>
      <c r="AK395" s="49" t="str">
        <f t="shared" ref="AK395:AK458" si="47">IF($G395="RIESGO",IF(AE395&lt;=50,J395,(IF(AND(AE395&gt;=51,AF395="PROBABILIDAD"),J395,(IF(AND(AE395&gt;=51,AE395&lt;=85,AF395="IMPACTO"),(IF(J395-1&lt;=0,1,J395-1)),(IF(AND(AE395&gt;=86,AE395&lt;=100,AF395="PROBABILIDAD"),(IF(J395-2&lt;=0,1,J395-2)),1))))))),IF($G395="RIESGO_CORRUPCIÓN",IF(AE395&lt;=50,J395,(IF(AND(AE395&gt;=51,AF395="PROBABILIDAD"),J395,(IF(AND(AE395&gt;=51,AE395&lt;=85,AF395="IMPACTO"),(IF(J395-5&lt;=0,5,J395-5)),(IF(AND(AE395&gt;=86,AE395&lt;=100,AF395="IMPACTO"),(IF(J395-15&lt;=0,5,J395-15)),"#"))))))),IF($G395="OPORTUNIDAD",$J395,"")))</f>
        <v/>
      </c>
      <c r="AL395" s="49" t="e">
        <f t="shared" ref="AL395:AL458" si="48">IF($G395="RIESGO_CORRUPCIÓN",$AJ395*$AK395*4,$AJ395*$AK395)</f>
        <v>#VALUE!</v>
      </c>
      <c r="AM395" s="49"/>
      <c r="AN395" s="67" t="str">
        <f t="shared" si="42"/>
        <v/>
      </c>
      <c r="AO395" s="39"/>
      <c r="AP395" s="40"/>
      <c r="AQ395" s="41"/>
      <c r="AR395" s="33"/>
      <c r="AS395" s="33"/>
      <c r="AT395" s="35"/>
      <c r="AU395" s="35"/>
      <c r="AV395" s="35"/>
      <c r="AW395" s="35"/>
      <c r="AX395" s="35"/>
      <c r="AY395" s="42"/>
      <c r="AZ395" s="35"/>
    </row>
    <row r="396" spans="1:52" x14ac:dyDescent="0.25">
      <c r="A396" s="66"/>
      <c r="B396" s="33"/>
      <c r="C396" s="85"/>
      <c r="D396" s="85"/>
      <c r="E396" s="34"/>
      <c r="F396" s="35"/>
      <c r="G396" s="35"/>
      <c r="H396" s="33"/>
      <c r="I396" s="35"/>
      <c r="J396" s="35"/>
      <c r="K396" s="49">
        <f t="shared" si="46"/>
        <v>0</v>
      </c>
      <c r="L396" s="67" t="str">
        <f t="shared" si="43"/>
        <v/>
      </c>
      <c r="M396" s="33"/>
      <c r="N396" s="35"/>
      <c r="O396" s="36">
        <v>100</v>
      </c>
      <c r="P396" s="36"/>
      <c r="Q396" s="36"/>
      <c r="R396" s="36"/>
      <c r="S396" s="33"/>
      <c r="T396" s="35"/>
      <c r="U396" s="36"/>
      <c r="V396" s="36"/>
      <c r="W396" s="36"/>
      <c r="X396" s="36"/>
      <c r="Y396" s="33"/>
      <c r="Z396" s="35"/>
      <c r="AA396" s="36"/>
      <c r="AB396" s="36"/>
      <c r="AC396" s="36"/>
      <c r="AD396" s="36"/>
      <c r="AE396" s="68">
        <f t="shared" si="45"/>
        <v>100</v>
      </c>
      <c r="AF396" s="37"/>
      <c r="AG396" s="37"/>
      <c r="AH396" s="37"/>
      <c r="AI396" s="38"/>
      <c r="AJ396" s="49" t="str">
        <f t="shared" si="44"/>
        <v/>
      </c>
      <c r="AK396" s="49" t="str">
        <f t="shared" si="47"/>
        <v/>
      </c>
      <c r="AL396" s="49" t="e">
        <f t="shared" si="48"/>
        <v>#VALUE!</v>
      </c>
      <c r="AM396" s="49"/>
      <c r="AN396" s="67" t="str">
        <f t="shared" ref="AN396:AN459" si="49">IF(G396="RIESGO",IF(OR(AND(AJ396=4,AK396=4),AND(AJ396=4,AK396=5),AND(AL396&gt;=16,AL396&lt;=25)),"ZONA RIESGO EXTREMA",IF(OR(AND(AJ396=5,AK396=3),AND(AJ396=4,AK396=3),AND(AJ396=3,AK396=4),AND(AJ396=3,AK396=5),AND(AL396&gt;=12,AL396&lt;=15)),"ZONA RIESGO ALTA",IF(OR(AND(AJ396=3,AK396=3),AND(AJ396=2,AK396=3),AND(AJ396=3,AK396=2),AND(AJ396=4,AK396=2)),"ZONA RIESGO MODERADA",IF(AND(AL396&gt;=1,AL396&lt;=5),"ZONA RIESGO BAJA"," ")))),IF(G396="OPORTUNIDAD",IF(OR(AND(AJ396=3,AK396=4),AND(AJ396=2,AK396=5),AND(AL396&gt;=52,AL396&lt;=100)),"ZONA OPORTUNIDAD EXTREMA",IF(OR(AND(AJ396=5,AK396=2),AND(AJ396=4,AK396=3),AND(AJ396=1,AK396=4),AND(AL396=20),AND(AL396&gt;=28,AL396&lt;=48)),"ZONA OPORTUNIDAD ALTA",IF(OR(AND(AJ396=1,AK396=3),AND(AJ396=4,AK396=1),AND(AL396=24)),"ZONA OPORTUNIDAD MODERADA",IF(AND(AL396&gt;=4,AL396&lt;=16),"ZONA OPORTUNIDAD BAJA"," ")))),IF(G396="RIESGO_CORRUPCIÓN",IF(OR(AND(AL396&gt;=60,AL396&lt;=100)),"ZONA RIESGO EXTREMA",IF(OR(AND(AL396&gt;=30,AL396&lt;=50)),"ZONA RIESGO ALTA",IF(OR(AND(AL396&gt;=15,AL396&lt;=25)),"ZONA RIESGO MODERADA",IF(AND(AL396&gt;=4,AL396&lt;=10),"ZONA RIESGO BAJA"," ")))),"")))</f>
        <v/>
      </c>
      <c r="AO396" s="39"/>
      <c r="AP396" s="40"/>
      <c r="AQ396" s="41"/>
      <c r="AR396" s="33"/>
      <c r="AS396" s="33"/>
      <c r="AT396" s="35"/>
      <c r="AU396" s="35"/>
      <c r="AV396" s="35"/>
      <c r="AW396" s="35"/>
      <c r="AX396" s="35"/>
      <c r="AY396" s="42"/>
      <c r="AZ396" s="35"/>
    </row>
    <row r="397" spans="1:52" x14ac:dyDescent="0.25">
      <c r="A397" s="66"/>
      <c r="B397" s="33"/>
      <c r="C397" s="85"/>
      <c r="D397" s="85"/>
      <c r="E397" s="34"/>
      <c r="F397" s="35"/>
      <c r="G397" s="35"/>
      <c r="H397" s="33"/>
      <c r="I397" s="35"/>
      <c r="J397" s="35"/>
      <c r="K397" s="49">
        <f t="shared" si="46"/>
        <v>0</v>
      </c>
      <c r="L397" s="67" t="str">
        <f t="shared" ref="L397:L460" si="50">IF(G397="RIESGO",IF(OR(AND(I397=4,J397=4),AND(I397=4,J397=5),AND(K397&gt;=16,K397&lt;=25)),"ZONA RIESGO EXTREMA",IF(OR(AND(I397=5,J397=3),AND(I397=4,J397=3),AND(I397=3,J397=4),AND(I397=3,J397=5),AND(K397&gt;=12,K397&lt;=15)),"ZONA RIESGO ALTA",IF(OR(AND(I397=3,J397=3),AND(I397=2,J397=3),AND(I397=3,J397=2),AND(I397=4,J397=2)),"ZONA RIESGO MODERADA",IF(AND(K397&gt;=1,K397&lt;=5),"ZONA RIESGO BAJA"," ")))),IF(G397="OPORTUNIDAD",IF(OR(AND(I397=3,J397=4),AND(I397=2,J397=5),AND(K397&gt;=52,K397&lt;=100)),"ZONA OPORTUNIDAD EXTREMA",IF(OR(AND(I397=5,J397=2),AND(I397=4,J397=3),AND(I397=1,J397=4),AND(K397=20),AND(K397&gt;=28,K397&lt;=48)),"ZONA OPORTUNIDAD ALTA",IF(OR(AND(I397=1,J397=3),AND(I397=4,J397=1),AND(K397=24)),"ZONA OPORTUNIDAD MODERADA",IF(AND(K397&gt;=4,K397&lt;=16),"ZONA OPORTUNIDAD BAJA"," ")))),IF(G397="RIESGO_CORRUPCIÓN",IF(OR(AND(K397&gt;=60,K397&lt;=120)),"ZONA RIESGO EXTREMA",IF(OR(AND(K397&gt;=30,K397&lt;=50)),"ZONA RIESGO ALTA",IF(OR(AND(K397&gt;=15,K397&lt;=25)),"ZONA RIESGO MODERADA",IF(AND(K397&gt;=4,K397&lt;=10),"ZONA RIESGO BAJA"," ")))),"")))</f>
        <v/>
      </c>
      <c r="M397" s="33"/>
      <c r="N397" s="35"/>
      <c r="O397" s="36">
        <v>100</v>
      </c>
      <c r="P397" s="36"/>
      <c r="Q397" s="36"/>
      <c r="R397" s="36"/>
      <c r="S397" s="33"/>
      <c r="T397" s="35"/>
      <c r="U397" s="36"/>
      <c r="V397" s="36"/>
      <c r="W397" s="36"/>
      <c r="X397" s="36"/>
      <c r="Y397" s="33"/>
      <c r="Z397" s="35"/>
      <c r="AA397" s="36"/>
      <c r="AB397" s="36"/>
      <c r="AC397" s="36"/>
      <c r="AD397" s="36"/>
      <c r="AE397" s="68">
        <f t="shared" si="45"/>
        <v>100</v>
      </c>
      <c r="AF397" s="37"/>
      <c r="AG397" s="37"/>
      <c r="AH397" s="37"/>
      <c r="AI397" s="38"/>
      <c r="AJ397" s="49" t="str">
        <f t="shared" si="44"/>
        <v/>
      </c>
      <c r="AK397" s="49" t="str">
        <f t="shared" si="47"/>
        <v/>
      </c>
      <c r="AL397" s="49" t="e">
        <f t="shared" si="48"/>
        <v>#VALUE!</v>
      </c>
      <c r="AM397" s="49"/>
      <c r="AN397" s="67" t="str">
        <f t="shared" si="49"/>
        <v/>
      </c>
      <c r="AO397" s="39"/>
      <c r="AP397" s="40"/>
      <c r="AQ397" s="41"/>
      <c r="AR397" s="33"/>
      <c r="AS397" s="33"/>
      <c r="AT397" s="35"/>
      <c r="AU397" s="35"/>
      <c r="AV397" s="35"/>
      <c r="AW397" s="35"/>
      <c r="AX397" s="35"/>
      <c r="AY397" s="42"/>
      <c r="AZ397" s="35"/>
    </row>
    <row r="398" spans="1:52" x14ac:dyDescent="0.25">
      <c r="A398" s="66"/>
      <c r="B398" s="33"/>
      <c r="C398" s="85"/>
      <c r="D398" s="85"/>
      <c r="E398" s="34"/>
      <c r="F398" s="35"/>
      <c r="G398" s="35"/>
      <c r="H398" s="33"/>
      <c r="I398" s="35"/>
      <c r="J398" s="35"/>
      <c r="K398" s="49">
        <f t="shared" si="46"/>
        <v>0</v>
      </c>
      <c r="L398" s="67" t="str">
        <f t="shared" si="50"/>
        <v/>
      </c>
      <c r="M398" s="33"/>
      <c r="N398" s="35"/>
      <c r="O398" s="36">
        <v>100</v>
      </c>
      <c r="P398" s="36"/>
      <c r="Q398" s="36"/>
      <c r="R398" s="36"/>
      <c r="S398" s="33"/>
      <c r="T398" s="35"/>
      <c r="U398" s="36"/>
      <c r="V398" s="36"/>
      <c r="W398" s="36"/>
      <c r="X398" s="36"/>
      <c r="Y398" s="33"/>
      <c r="Z398" s="35"/>
      <c r="AA398" s="36"/>
      <c r="AB398" s="36"/>
      <c r="AC398" s="36"/>
      <c r="AD398" s="36"/>
      <c r="AE398" s="68">
        <f t="shared" si="45"/>
        <v>100</v>
      </c>
      <c r="AF398" s="37"/>
      <c r="AG398" s="37"/>
      <c r="AH398" s="37"/>
      <c r="AI398" s="38"/>
      <c r="AJ398" s="49" t="str">
        <f t="shared" si="44"/>
        <v/>
      </c>
      <c r="AK398" s="49" t="str">
        <f t="shared" si="47"/>
        <v/>
      </c>
      <c r="AL398" s="49" t="e">
        <f t="shared" si="48"/>
        <v>#VALUE!</v>
      </c>
      <c r="AM398" s="49"/>
      <c r="AN398" s="67" t="str">
        <f t="shared" si="49"/>
        <v/>
      </c>
      <c r="AO398" s="39"/>
      <c r="AP398" s="40"/>
      <c r="AQ398" s="41"/>
      <c r="AR398" s="33"/>
      <c r="AS398" s="33"/>
      <c r="AT398" s="35"/>
      <c r="AU398" s="35"/>
      <c r="AV398" s="35"/>
      <c r="AW398" s="35"/>
      <c r="AX398" s="35"/>
      <c r="AY398" s="42"/>
      <c r="AZ398" s="35"/>
    </row>
    <row r="399" spans="1:52" x14ac:dyDescent="0.25">
      <c r="A399" s="66"/>
      <c r="B399" s="33"/>
      <c r="C399" s="85"/>
      <c r="D399" s="85"/>
      <c r="E399" s="34"/>
      <c r="F399" s="35"/>
      <c r="G399" s="35"/>
      <c r="H399" s="33"/>
      <c r="I399" s="35"/>
      <c r="J399" s="35"/>
      <c r="K399" s="49">
        <f t="shared" si="46"/>
        <v>0</v>
      </c>
      <c r="L399" s="67" t="str">
        <f t="shared" si="50"/>
        <v/>
      </c>
      <c r="M399" s="33"/>
      <c r="N399" s="35"/>
      <c r="O399" s="36">
        <v>100</v>
      </c>
      <c r="P399" s="36"/>
      <c r="Q399" s="36"/>
      <c r="R399" s="36"/>
      <c r="S399" s="33"/>
      <c r="T399" s="35"/>
      <c r="U399" s="36"/>
      <c r="V399" s="36"/>
      <c r="W399" s="36"/>
      <c r="X399" s="36"/>
      <c r="Y399" s="33"/>
      <c r="Z399" s="35"/>
      <c r="AA399" s="36"/>
      <c r="AB399" s="36"/>
      <c r="AC399" s="36"/>
      <c r="AD399" s="36"/>
      <c r="AE399" s="68">
        <f t="shared" si="45"/>
        <v>100</v>
      </c>
      <c r="AF399" s="37"/>
      <c r="AG399" s="37"/>
      <c r="AH399" s="37"/>
      <c r="AI399" s="38"/>
      <c r="AJ399" s="49" t="str">
        <f t="shared" si="44"/>
        <v/>
      </c>
      <c r="AK399" s="49" t="str">
        <f t="shared" si="47"/>
        <v/>
      </c>
      <c r="AL399" s="49" t="e">
        <f t="shared" si="48"/>
        <v>#VALUE!</v>
      </c>
      <c r="AM399" s="49"/>
      <c r="AN399" s="67" t="str">
        <f t="shared" si="49"/>
        <v/>
      </c>
      <c r="AO399" s="39"/>
      <c r="AP399" s="40"/>
      <c r="AQ399" s="41"/>
      <c r="AR399" s="33"/>
      <c r="AS399" s="33"/>
      <c r="AT399" s="35"/>
      <c r="AU399" s="35"/>
      <c r="AV399" s="35"/>
      <c r="AW399" s="35"/>
      <c r="AX399" s="35"/>
      <c r="AY399" s="42"/>
      <c r="AZ399" s="35"/>
    </row>
    <row r="400" spans="1:52" x14ac:dyDescent="0.25">
      <c r="A400" s="66"/>
      <c r="B400" s="33"/>
      <c r="C400" s="85"/>
      <c r="D400" s="85"/>
      <c r="E400" s="34"/>
      <c r="F400" s="35"/>
      <c r="G400" s="35"/>
      <c r="H400" s="33"/>
      <c r="I400" s="35"/>
      <c r="J400" s="35"/>
      <c r="K400" s="49">
        <f t="shared" si="46"/>
        <v>0</v>
      </c>
      <c r="L400" s="67" t="str">
        <f t="shared" si="50"/>
        <v/>
      </c>
      <c r="M400" s="33"/>
      <c r="N400" s="35"/>
      <c r="O400" s="36">
        <v>100</v>
      </c>
      <c r="P400" s="36"/>
      <c r="Q400" s="36"/>
      <c r="R400" s="36"/>
      <c r="S400" s="33"/>
      <c r="T400" s="35"/>
      <c r="U400" s="36"/>
      <c r="V400" s="36"/>
      <c r="W400" s="36"/>
      <c r="X400" s="36"/>
      <c r="Y400" s="33"/>
      <c r="Z400" s="35"/>
      <c r="AA400" s="36"/>
      <c r="AB400" s="36"/>
      <c r="AC400" s="36"/>
      <c r="AD400" s="36"/>
      <c r="AE400" s="68">
        <f t="shared" si="45"/>
        <v>100</v>
      </c>
      <c r="AF400" s="37"/>
      <c r="AG400" s="37"/>
      <c r="AH400" s="37"/>
      <c r="AI400" s="38"/>
      <c r="AJ400" s="49" t="str">
        <f t="shared" si="44"/>
        <v/>
      </c>
      <c r="AK400" s="49" t="str">
        <f t="shared" si="47"/>
        <v/>
      </c>
      <c r="AL400" s="49" t="e">
        <f t="shared" si="48"/>
        <v>#VALUE!</v>
      </c>
      <c r="AM400" s="49"/>
      <c r="AN400" s="67" t="str">
        <f t="shared" si="49"/>
        <v/>
      </c>
      <c r="AO400" s="39"/>
      <c r="AP400" s="40"/>
      <c r="AQ400" s="41"/>
      <c r="AR400" s="33"/>
      <c r="AS400" s="33"/>
      <c r="AT400" s="35"/>
      <c r="AU400" s="35"/>
      <c r="AV400" s="35"/>
      <c r="AW400" s="35"/>
      <c r="AX400" s="35"/>
      <c r="AY400" s="42"/>
      <c r="AZ400" s="35"/>
    </row>
    <row r="401" spans="1:52" x14ac:dyDescent="0.25">
      <c r="A401" s="66"/>
      <c r="B401" s="33"/>
      <c r="C401" s="85"/>
      <c r="D401" s="85"/>
      <c r="E401" s="34"/>
      <c r="F401" s="35"/>
      <c r="G401" s="35"/>
      <c r="H401" s="33"/>
      <c r="I401" s="35"/>
      <c r="J401" s="35"/>
      <c r="K401" s="49">
        <f t="shared" si="46"/>
        <v>0</v>
      </c>
      <c r="L401" s="67" t="str">
        <f t="shared" si="50"/>
        <v/>
      </c>
      <c r="M401" s="33"/>
      <c r="N401" s="35"/>
      <c r="O401" s="36">
        <v>100</v>
      </c>
      <c r="P401" s="36"/>
      <c r="Q401" s="36"/>
      <c r="R401" s="36"/>
      <c r="S401" s="33"/>
      <c r="T401" s="35"/>
      <c r="U401" s="36"/>
      <c r="V401" s="36"/>
      <c r="W401" s="36"/>
      <c r="X401" s="36"/>
      <c r="Y401" s="33"/>
      <c r="Z401" s="35"/>
      <c r="AA401" s="36"/>
      <c r="AB401" s="36"/>
      <c r="AC401" s="36"/>
      <c r="AD401" s="36"/>
      <c r="AE401" s="68">
        <f t="shared" si="45"/>
        <v>100</v>
      </c>
      <c r="AF401" s="37"/>
      <c r="AG401" s="37"/>
      <c r="AH401" s="37"/>
      <c r="AI401" s="38"/>
      <c r="AJ401" s="49" t="str">
        <f t="shared" si="44"/>
        <v/>
      </c>
      <c r="AK401" s="49" t="str">
        <f t="shared" si="47"/>
        <v/>
      </c>
      <c r="AL401" s="49" t="e">
        <f t="shared" si="48"/>
        <v>#VALUE!</v>
      </c>
      <c r="AM401" s="49"/>
      <c r="AN401" s="67" t="str">
        <f t="shared" si="49"/>
        <v/>
      </c>
      <c r="AO401" s="39"/>
      <c r="AP401" s="40"/>
      <c r="AQ401" s="41"/>
      <c r="AR401" s="33"/>
      <c r="AS401" s="33"/>
      <c r="AT401" s="35"/>
      <c r="AU401" s="35"/>
      <c r="AV401" s="35"/>
      <c r="AW401" s="35"/>
      <c r="AX401" s="35"/>
      <c r="AY401" s="42"/>
      <c r="AZ401" s="35"/>
    </row>
    <row r="402" spans="1:52" x14ac:dyDescent="0.25">
      <c r="A402" s="66"/>
      <c r="B402" s="33"/>
      <c r="C402" s="85"/>
      <c r="D402" s="85"/>
      <c r="E402" s="34"/>
      <c r="F402" s="35"/>
      <c r="G402" s="35"/>
      <c r="H402" s="33"/>
      <c r="I402" s="35"/>
      <c r="J402" s="35"/>
      <c r="K402" s="49">
        <f t="shared" si="46"/>
        <v>0</v>
      </c>
      <c r="L402" s="67" t="str">
        <f t="shared" si="50"/>
        <v/>
      </c>
      <c r="M402" s="33"/>
      <c r="N402" s="35"/>
      <c r="O402" s="36">
        <v>100</v>
      </c>
      <c r="P402" s="36"/>
      <c r="Q402" s="36"/>
      <c r="R402" s="36"/>
      <c r="S402" s="33"/>
      <c r="T402" s="35"/>
      <c r="U402" s="36"/>
      <c r="V402" s="36"/>
      <c r="W402" s="36"/>
      <c r="X402" s="36"/>
      <c r="Y402" s="33"/>
      <c r="Z402" s="35"/>
      <c r="AA402" s="36"/>
      <c r="AB402" s="36"/>
      <c r="AC402" s="36"/>
      <c r="AD402" s="36"/>
      <c r="AE402" s="68">
        <f t="shared" si="45"/>
        <v>100</v>
      </c>
      <c r="AF402" s="37"/>
      <c r="AG402" s="37"/>
      <c r="AH402" s="37"/>
      <c r="AI402" s="38"/>
      <c r="AJ402" s="49" t="str">
        <f t="shared" si="44"/>
        <v/>
      </c>
      <c r="AK402" s="49" t="str">
        <f t="shared" si="47"/>
        <v/>
      </c>
      <c r="AL402" s="49" t="e">
        <f t="shared" si="48"/>
        <v>#VALUE!</v>
      </c>
      <c r="AM402" s="49"/>
      <c r="AN402" s="67" t="str">
        <f t="shared" si="49"/>
        <v/>
      </c>
      <c r="AO402" s="39"/>
      <c r="AP402" s="40"/>
      <c r="AQ402" s="41"/>
      <c r="AR402" s="33"/>
      <c r="AS402" s="33"/>
      <c r="AT402" s="35"/>
      <c r="AU402" s="35"/>
      <c r="AV402" s="35"/>
      <c r="AW402" s="35"/>
      <c r="AX402" s="35"/>
      <c r="AY402" s="42"/>
      <c r="AZ402" s="35"/>
    </row>
    <row r="403" spans="1:52" x14ac:dyDescent="0.25">
      <c r="A403" s="66"/>
      <c r="B403" s="33"/>
      <c r="C403" s="85"/>
      <c r="D403" s="85"/>
      <c r="E403" s="34"/>
      <c r="F403" s="35"/>
      <c r="G403" s="35"/>
      <c r="H403" s="33"/>
      <c r="I403" s="35"/>
      <c r="J403" s="35"/>
      <c r="K403" s="49">
        <f t="shared" si="46"/>
        <v>0</v>
      </c>
      <c r="L403" s="67" t="str">
        <f t="shared" si="50"/>
        <v/>
      </c>
      <c r="M403" s="33"/>
      <c r="N403" s="35"/>
      <c r="O403" s="36">
        <v>100</v>
      </c>
      <c r="P403" s="36"/>
      <c r="Q403" s="36"/>
      <c r="R403" s="36"/>
      <c r="S403" s="33"/>
      <c r="T403" s="35"/>
      <c r="U403" s="36"/>
      <c r="V403" s="36"/>
      <c r="W403" s="36"/>
      <c r="X403" s="36"/>
      <c r="Y403" s="33"/>
      <c r="Z403" s="35"/>
      <c r="AA403" s="36"/>
      <c r="AB403" s="36"/>
      <c r="AC403" s="36"/>
      <c r="AD403" s="36"/>
      <c r="AE403" s="68">
        <f t="shared" si="45"/>
        <v>100</v>
      </c>
      <c r="AF403" s="37"/>
      <c r="AG403" s="37"/>
      <c r="AH403" s="37"/>
      <c r="AI403" s="38"/>
      <c r="AJ403" s="49" t="str">
        <f t="shared" si="44"/>
        <v/>
      </c>
      <c r="AK403" s="49" t="str">
        <f t="shared" si="47"/>
        <v/>
      </c>
      <c r="AL403" s="49" t="e">
        <f t="shared" si="48"/>
        <v>#VALUE!</v>
      </c>
      <c r="AM403" s="49"/>
      <c r="AN403" s="67" t="str">
        <f t="shared" si="49"/>
        <v/>
      </c>
      <c r="AO403" s="39"/>
      <c r="AP403" s="40"/>
      <c r="AQ403" s="41"/>
      <c r="AR403" s="33"/>
      <c r="AS403" s="33"/>
      <c r="AT403" s="35"/>
      <c r="AU403" s="35"/>
      <c r="AV403" s="35"/>
      <c r="AW403" s="35"/>
      <c r="AX403" s="35"/>
      <c r="AY403" s="42"/>
      <c r="AZ403" s="35"/>
    </row>
    <row r="404" spans="1:52" x14ac:dyDescent="0.25">
      <c r="A404" s="66"/>
      <c r="B404" s="33"/>
      <c r="C404" s="85"/>
      <c r="D404" s="85"/>
      <c r="E404" s="34"/>
      <c r="F404" s="35"/>
      <c r="G404" s="35"/>
      <c r="H404" s="33"/>
      <c r="I404" s="35"/>
      <c r="J404" s="35"/>
      <c r="K404" s="49">
        <f t="shared" si="46"/>
        <v>0</v>
      </c>
      <c r="L404" s="67" t="str">
        <f t="shared" si="50"/>
        <v/>
      </c>
      <c r="M404" s="33"/>
      <c r="N404" s="35"/>
      <c r="O404" s="36">
        <v>100</v>
      </c>
      <c r="P404" s="36"/>
      <c r="Q404" s="36"/>
      <c r="R404" s="36"/>
      <c r="S404" s="33"/>
      <c r="T404" s="35"/>
      <c r="U404" s="36"/>
      <c r="V404" s="36"/>
      <c r="W404" s="36"/>
      <c r="X404" s="36"/>
      <c r="Y404" s="33"/>
      <c r="Z404" s="35"/>
      <c r="AA404" s="36"/>
      <c r="AB404" s="36"/>
      <c r="AC404" s="36"/>
      <c r="AD404" s="36"/>
      <c r="AE404" s="68">
        <f t="shared" si="45"/>
        <v>100</v>
      </c>
      <c r="AF404" s="37"/>
      <c r="AG404" s="37"/>
      <c r="AH404" s="37"/>
      <c r="AI404" s="38"/>
      <c r="AJ404" s="49" t="str">
        <f t="shared" si="44"/>
        <v/>
      </c>
      <c r="AK404" s="49" t="str">
        <f t="shared" si="47"/>
        <v/>
      </c>
      <c r="AL404" s="49" t="e">
        <f t="shared" si="48"/>
        <v>#VALUE!</v>
      </c>
      <c r="AM404" s="49"/>
      <c r="AN404" s="67" t="str">
        <f t="shared" si="49"/>
        <v/>
      </c>
      <c r="AO404" s="39"/>
      <c r="AP404" s="40"/>
      <c r="AQ404" s="41"/>
      <c r="AR404" s="33"/>
      <c r="AS404" s="33"/>
      <c r="AT404" s="35"/>
      <c r="AU404" s="35"/>
      <c r="AV404" s="35"/>
      <c r="AW404" s="35"/>
      <c r="AX404" s="35"/>
      <c r="AY404" s="42"/>
      <c r="AZ404" s="35"/>
    </row>
    <row r="405" spans="1:52" x14ac:dyDescent="0.25">
      <c r="A405" s="66"/>
      <c r="B405" s="33"/>
      <c r="C405" s="85"/>
      <c r="D405" s="85"/>
      <c r="E405" s="34"/>
      <c r="F405" s="35"/>
      <c r="G405" s="35"/>
      <c r="H405" s="33"/>
      <c r="I405" s="35"/>
      <c r="J405" s="35"/>
      <c r="K405" s="49">
        <f t="shared" si="46"/>
        <v>0</v>
      </c>
      <c r="L405" s="67" t="str">
        <f t="shared" si="50"/>
        <v/>
      </c>
      <c r="M405" s="33"/>
      <c r="N405" s="35"/>
      <c r="O405" s="36">
        <v>100</v>
      </c>
      <c r="P405" s="36"/>
      <c r="Q405" s="36"/>
      <c r="R405" s="36"/>
      <c r="S405" s="33"/>
      <c r="T405" s="35"/>
      <c r="U405" s="36"/>
      <c r="V405" s="36"/>
      <c r="W405" s="36"/>
      <c r="X405" s="36"/>
      <c r="Y405" s="33"/>
      <c r="Z405" s="35"/>
      <c r="AA405" s="36"/>
      <c r="AB405" s="36"/>
      <c r="AC405" s="36"/>
      <c r="AD405" s="36"/>
      <c r="AE405" s="68">
        <f t="shared" si="45"/>
        <v>100</v>
      </c>
      <c r="AF405" s="37"/>
      <c r="AG405" s="37"/>
      <c r="AH405" s="37"/>
      <c r="AI405" s="38"/>
      <c r="AJ405" s="49" t="str">
        <f t="shared" si="44"/>
        <v/>
      </c>
      <c r="AK405" s="49" t="str">
        <f t="shared" si="47"/>
        <v/>
      </c>
      <c r="AL405" s="49" t="e">
        <f t="shared" si="48"/>
        <v>#VALUE!</v>
      </c>
      <c r="AM405" s="49"/>
      <c r="AN405" s="67" t="str">
        <f t="shared" si="49"/>
        <v/>
      </c>
      <c r="AO405" s="39"/>
      <c r="AP405" s="40"/>
      <c r="AQ405" s="41"/>
      <c r="AR405" s="33"/>
      <c r="AS405" s="33"/>
      <c r="AT405" s="35"/>
      <c r="AU405" s="35"/>
      <c r="AV405" s="35"/>
      <c r="AW405" s="35"/>
      <c r="AX405" s="35"/>
      <c r="AY405" s="42"/>
      <c r="AZ405" s="35"/>
    </row>
    <row r="406" spans="1:52" x14ac:dyDescent="0.25">
      <c r="A406" s="66"/>
      <c r="B406" s="33"/>
      <c r="C406" s="85"/>
      <c r="D406" s="85"/>
      <c r="E406" s="34"/>
      <c r="F406" s="35"/>
      <c r="G406" s="35"/>
      <c r="H406" s="33"/>
      <c r="I406" s="35"/>
      <c r="J406" s="35"/>
      <c r="K406" s="49">
        <f t="shared" si="46"/>
        <v>0</v>
      </c>
      <c r="L406" s="67" t="str">
        <f t="shared" si="50"/>
        <v/>
      </c>
      <c r="M406" s="33"/>
      <c r="N406" s="35"/>
      <c r="O406" s="36">
        <v>100</v>
      </c>
      <c r="P406" s="36"/>
      <c r="Q406" s="36"/>
      <c r="R406" s="36"/>
      <c r="S406" s="33"/>
      <c r="T406" s="35"/>
      <c r="U406" s="36"/>
      <c r="V406" s="36"/>
      <c r="W406" s="36"/>
      <c r="X406" s="36"/>
      <c r="Y406" s="33"/>
      <c r="Z406" s="35"/>
      <c r="AA406" s="36"/>
      <c r="AB406" s="36"/>
      <c r="AC406" s="36"/>
      <c r="AD406" s="36"/>
      <c r="AE406" s="68">
        <f t="shared" si="45"/>
        <v>100</v>
      </c>
      <c r="AF406" s="37"/>
      <c r="AG406" s="37"/>
      <c r="AH406" s="37"/>
      <c r="AI406" s="38"/>
      <c r="AJ406" s="49" t="str">
        <f t="shared" si="44"/>
        <v/>
      </c>
      <c r="AK406" s="49" t="str">
        <f t="shared" si="47"/>
        <v/>
      </c>
      <c r="AL406" s="49" t="e">
        <f t="shared" si="48"/>
        <v>#VALUE!</v>
      </c>
      <c r="AM406" s="49"/>
      <c r="AN406" s="67" t="str">
        <f t="shared" si="49"/>
        <v/>
      </c>
      <c r="AO406" s="39"/>
      <c r="AP406" s="40"/>
      <c r="AQ406" s="41"/>
      <c r="AR406" s="33"/>
      <c r="AS406" s="33"/>
      <c r="AT406" s="35"/>
      <c r="AU406" s="35"/>
      <c r="AV406" s="35"/>
      <c r="AW406" s="35"/>
      <c r="AX406" s="35"/>
      <c r="AY406" s="42"/>
      <c r="AZ406" s="35"/>
    </row>
    <row r="407" spans="1:52" x14ac:dyDescent="0.25">
      <c r="A407" s="66"/>
      <c r="B407" s="33"/>
      <c r="C407" s="85"/>
      <c r="D407" s="85"/>
      <c r="E407" s="34"/>
      <c r="F407" s="35"/>
      <c r="G407" s="35"/>
      <c r="H407" s="33"/>
      <c r="I407" s="35"/>
      <c r="J407" s="35"/>
      <c r="K407" s="49">
        <f t="shared" si="46"/>
        <v>0</v>
      </c>
      <c r="L407" s="67" t="str">
        <f t="shared" si="50"/>
        <v/>
      </c>
      <c r="M407" s="33"/>
      <c r="N407" s="35"/>
      <c r="O407" s="36">
        <v>100</v>
      </c>
      <c r="P407" s="36"/>
      <c r="Q407" s="36"/>
      <c r="R407" s="36"/>
      <c r="S407" s="33"/>
      <c r="T407" s="35"/>
      <c r="U407" s="36"/>
      <c r="V407" s="36"/>
      <c r="W407" s="36"/>
      <c r="X407" s="36"/>
      <c r="Y407" s="33"/>
      <c r="Z407" s="35"/>
      <c r="AA407" s="36"/>
      <c r="AB407" s="36"/>
      <c r="AC407" s="36"/>
      <c r="AD407" s="36"/>
      <c r="AE407" s="68">
        <f t="shared" si="45"/>
        <v>100</v>
      </c>
      <c r="AF407" s="37"/>
      <c r="AG407" s="37"/>
      <c r="AH407" s="37"/>
      <c r="AI407" s="38"/>
      <c r="AJ407" s="49" t="str">
        <f t="shared" si="44"/>
        <v/>
      </c>
      <c r="AK407" s="49" t="str">
        <f t="shared" si="47"/>
        <v/>
      </c>
      <c r="AL407" s="49" t="e">
        <f t="shared" si="48"/>
        <v>#VALUE!</v>
      </c>
      <c r="AM407" s="49"/>
      <c r="AN407" s="67" t="str">
        <f t="shared" si="49"/>
        <v/>
      </c>
      <c r="AO407" s="39"/>
      <c r="AP407" s="40"/>
      <c r="AQ407" s="41"/>
      <c r="AR407" s="33"/>
      <c r="AS407" s="33"/>
      <c r="AT407" s="35"/>
      <c r="AU407" s="35"/>
      <c r="AV407" s="35"/>
      <c r="AW407" s="35"/>
      <c r="AX407" s="35"/>
      <c r="AY407" s="42"/>
      <c r="AZ407" s="35"/>
    </row>
    <row r="408" spans="1:52" x14ac:dyDescent="0.25">
      <c r="A408" s="66"/>
      <c r="B408" s="33"/>
      <c r="C408" s="85"/>
      <c r="D408" s="85"/>
      <c r="E408" s="34"/>
      <c r="F408" s="35"/>
      <c r="G408" s="35"/>
      <c r="H408" s="33"/>
      <c r="I408" s="35"/>
      <c r="J408" s="35"/>
      <c r="K408" s="49">
        <f t="shared" si="46"/>
        <v>0</v>
      </c>
      <c r="L408" s="67" t="str">
        <f t="shared" si="50"/>
        <v/>
      </c>
      <c r="M408" s="33"/>
      <c r="N408" s="35"/>
      <c r="O408" s="36">
        <v>100</v>
      </c>
      <c r="P408" s="36"/>
      <c r="Q408" s="36"/>
      <c r="R408" s="36"/>
      <c r="S408" s="33"/>
      <c r="T408" s="35"/>
      <c r="U408" s="36"/>
      <c r="V408" s="36"/>
      <c r="W408" s="36"/>
      <c r="X408" s="36"/>
      <c r="Y408" s="33"/>
      <c r="Z408" s="35"/>
      <c r="AA408" s="36"/>
      <c r="AB408" s="36"/>
      <c r="AC408" s="36"/>
      <c r="AD408" s="36"/>
      <c r="AE408" s="68">
        <f t="shared" si="45"/>
        <v>100</v>
      </c>
      <c r="AF408" s="37"/>
      <c r="AG408" s="37"/>
      <c r="AH408" s="37"/>
      <c r="AI408" s="38"/>
      <c r="AJ408" s="49" t="str">
        <f t="shared" si="44"/>
        <v/>
      </c>
      <c r="AK408" s="49" t="str">
        <f t="shared" si="47"/>
        <v/>
      </c>
      <c r="AL408" s="49" t="e">
        <f t="shared" si="48"/>
        <v>#VALUE!</v>
      </c>
      <c r="AM408" s="49"/>
      <c r="AN408" s="67" t="str">
        <f t="shared" si="49"/>
        <v/>
      </c>
      <c r="AO408" s="39"/>
      <c r="AP408" s="40"/>
      <c r="AQ408" s="41"/>
      <c r="AR408" s="33"/>
      <c r="AS408" s="33"/>
      <c r="AT408" s="35"/>
      <c r="AU408" s="35"/>
      <c r="AV408" s="35"/>
      <c r="AW408" s="35"/>
      <c r="AX408" s="35"/>
      <c r="AY408" s="42"/>
      <c r="AZ408" s="35"/>
    </row>
    <row r="409" spans="1:52" x14ac:dyDescent="0.25">
      <c r="A409" s="66"/>
      <c r="B409" s="33"/>
      <c r="C409" s="85"/>
      <c r="D409" s="85"/>
      <c r="E409" s="34"/>
      <c r="F409" s="35"/>
      <c r="G409" s="35"/>
      <c r="H409" s="33"/>
      <c r="I409" s="35"/>
      <c r="J409" s="35"/>
      <c r="K409" s="49">
        <f t="shared" si="46"/>
        <v>0</v>
      </c>
      <c r="L409" s="67" t="str">
        <f t="shared" si="50"/>
        <v/>
      </c>
      <c r="M409" s="33"/>
      <c r="N409" s="35"/>
      <c r="O409" s="36">
        <v>100</v>
      </c>
      <c r="P409" s="36"/>
      <c r="Q409" s="36"/>
      <c r="R409" s="36"/>
      <c r="S409" s="33"/>
      <c r="T409" s="35"/>
      <c r="U409" s="36"/>
      <c r="V409" s="36"/>
      <c r="W409" s="36"/>
      <c r="X409" s="36"/>
      <c r="Y409" s="33"/>
      <c r="Z409" s="35"/>
      <c r="AA409" s="36"/>
      <c r="AB409" s="36"/>
      <c r="AC409" s="36"/>
      <c r="AD409" s="36"/>
      <c r="AE409" s="68">
        <f t="shared" si="45"/>
        <v>100</v>
      </c>
      <c r="AF409" s="37"/>
      <c r="AG409" s="37"/>
      <c r="AH409" s="37"/>
      <c r="AI409" s="38"/>
      <c r="AJ409" s="49" t="str">
        <f t="shared" si="44"/>
        <v/>
      </c>
      <c r="AK409" s="49" t="str">
        <f t="shared" si="47"/>
        <v/>
      </c>
      <c r="AL409" s="49" t="e">
        <f t="shared" si="48"/>
        <v>#VALUE!</v>
      </c>
      <c r="AM409" s="49"/>
      <c r="AN409" s="67" t="str">
        <f t="shared" si="49"/>
        <v/>
      </c>
      <c r="AO409" s="39"/>
      <c r="AP409" s="40"/>
      <c r="AQ409" s="41"/>
      <c r="AR409" s="33"/>
      <c r="AS409" s="33"/>
      <c r="AT409" s="35"/>
      <c r="AU409" s="35"/>
      <c r="AV409" s="35"/>
      <c r="AW409" s="35"/>
      <c r="AX409" s="35"/>
      <c r="AY409" s="42"/>
      <c r="AZ409" s="35"/>
    </row>
    <row r="410" spans="1:52" x14ac:dyDescent="0.25">
      <c r="A410" s="66"/>
      <c r="B410" s="33"/>
      <c r="C410" s="85"/>
      <c r="D410" s="85"/>
      <c r="E410" s="34"/>
      <c r="F410" s="35"/>
      <c r="G410" s="35"/>
      <c r="H410" s="33"/>
      <c r="I410" s="35"/>
      <c r="J410" s="35"/>
      <c r="K410" s="49">
        <f t="shared" si="46"/>
        <v>0</v>
      </c>
      <c r="L410" s="67" t="str">
        <f t="shared" si="50"/>
        <v/>
      </c>
      <c r="M410" s="33"/>
      <c r="N410" s="35"/>
      <c r="O410" s="36">
        <v>100</v>
      </c>
      <c r="P410" s="36"/>
      <c r="Q410" s="36"/>
      <c r="R410" s="36"/>
      <c r="S410" s="33"/>
      <c r="T410" s="35"/>
      <c r="U410" s="36"/>
      <c r="V410" s="36"/>
      <c r="W410" s="36"/>
      <c r="X410" s="36"/>
      <c r="Y410" s="33"/>
      <c r="Z410" s="35"/>
      <c r="AA410" s="36"/>
      <c r="AB410" s="36"/>
      <c r="AC410" s="36"/>
      <c r="AD410" s="36"/>
      <c r="AE410" s="68">
        <f t="shared" si="45"/>
        <v>100</v>
      </c>
      <c r="AF410" s="37"/>
      <c r="AG410" s="37"/>
      <c r="AH410" s="37"/>
      <c r="AI410" s="38"/>
      <c r="AJ410" s="49" t="str">
        <f t="shared" si="44"/>
        <v/>
      </c>
      <c r="AK410" s="49" t="str">
        <f t="shared" si="47"/>
        <v/>
      </c>
      <c r="AL410" s="49" t="e">
        <f t="shared" si="48"/>
        <v>#VALUE!</v>
      </c>
      <c r="AM410" s="49"/>
      <c r="AN410" s="67" t="str">
        <f t="shared" si="49"/>
        <v/>
      </c>
      <c r="AO410" s="39"/>
      <c r="AP410" s="40"/>
      <c r="AQ410" s="41"/>
      <c r="AR410" s="33"/>
      <c r="AS410" s="33"/>
      <c r="AT410" s="35"/>
      <c r="AU410" s="35"/>
      <c r="AV410" s="35"/>
      <c r="AW410" s="35"/>
      <c r="AX410" s="35"/>
      <c r="AY410" s="42"/>
      <c r="AZ410" s="35"/>
    </row>
    <row r="411" spans="1:52" x14ac:dyDescent="0.25">
      <c r="A411" s="66"/>
      <c r="B411" s="33"/>
      <c r="C411" s="85"/>
      <c r="D411" s="85"/>
      <c r="E411" s="34"/>
      <c r="F411" s="35"/>
      <c r="G411" s="35"/>
      <c r="H411" s="33"/>
      <c r="I411" s="35"/>
      <c r="J411" s="35"/>
      <c r="K411" s="49">
        <f t="shared" si="46"/>
        <v>0</v>
      </c>
      <c r="L411" s="67" t="str">
        <f t="shared" si="50"/>
        <v/>
      </c>
      <c r="M411" s="33"/>
      <c r="N411" s="35"/>
      <c r="O411" s="36">
        <v>100</v>
      </c>
      <c r="P411" s="36"/>
      <c r="Q411" s="36"/>
      <c r="R411" s="36"/>
      <c r="S411" s="33"/>
      <c r="T411" s="35"/>
      <c r="U411" s="36"/>
      <c r="V411" s="36"/>
      <c r="W411" s="36"/>
      <c r="X411" s="36"/>
      <c r="Y411" s="33"/>
      <c r="Z411" s="35"/>
      <c r="AA411" s="36"/>
      <c r="AB411" s="36"/>
      <c r="AC411" s="36"/>
      <c r="AD411" s="36"/>
      <c r="AE411" s="68">
        <f t="shared" si="45"/>
        <v>100</v>
      </c>
      <c r="AF411" s="37"/>
      <c r="AG411" s="37"/>
      <c r="AH411" s="37"/>
      <c r="AI411" s="38"/>
      <c r="AJ411" s="49" t="str">
        <f t="shared" si="44"/>
        <v/>
      </c>
      <c r="AK411" s="49" t="str">
        <f t="shared" si="47"/>
        <v/>
      </c>
      <c r="AL411" s="49" t="e">
        <f t="shared" si="48"/>
        <v>#VALUE!</v>
      </c>
      <c r="AM411" s="49"/>
      <c r="AN411" s="67" t="str">
        <f t="shared" si="49"/>
        <v/>
      </c>
      <c r="AO411" s="39"/>
      <c r="AP411" s="40"/>
      <c r="AQ411" s="41"/>
      <c r="AR411" s="33"/>
      <c r="AS411" s="33"/>
      <c r="AT411" s="35"/>
      <c r="AU411" s="35"/>
      <c r="AV411" s="35"/>
      <c r="AW411" s="35"/>
      <c r="AX411" s="35"/>
      <c r="AY411" s="42"/>
      <c r="AZ411" s="35"/>
    </row>
    <row r="412" spans="1:52" x14ac:dyDescent="0.25">
      <c r="A412" s="66"/>
      <c r="B412" s="33"/>
      <c r="C412" s="85"/>
      <c r="D412" s="85"/>
      <c r="E412" s="34"/>
      <c r="F412" s="35"/>
      <c r="G412" s="35"/>
      <c r="H412" s="33"/>
      <c r="I412" s="35"/>
      <c r="J412" s="35"/>
      <c r="K412" s="49">
        <f t="shared" si="46"/>
        <v>0</v>
      </c>
      <c r="L412" s="67" t="str">
        <f t="shared" si="50"/>
        <v/>
      </c>
      <c r="M412" s="33"/>
      <c r="N412" s="35"/>
      <c r="O412" s="36">
        <v>100</v>
      </c>
      <c r="P412" s="36"/>
      <c r="Q412" s="36"/>
      <c r="R412" s="36"/>
      <c r="S412" s="33"/>
      <c r="T412" s="35"/>
      <c r="U412" s="36"/>
      <c r="V412" s="36"/>
      <c r="W412" s="36"/>
      <c r="X412" s="36"/>
      <c r="Y412" s="33"/>
      <c r="Z412" s="35"/>
      <c r="AA412" s="36"/>
      <c r="AB412" s="36"/>
      <c r="AC412" s="36"/>
      <c r="AD412" s="36"/>
      <c r="AE412" s="68">
        <f t="shared" si="45"/>
        <v>100</v>
      </c>
      <c r="AF412" s="37"/>
      <c r="AG412" s="37"/>
      <c r="AH412" s="37"/>
      <c r="AI412" s="38"/>
      <c r="AJ412" s="49" t="str">
        <f t="shared" si="44"/>
        <v/>
      </c>
      <c r="AK412" s="49" t="str">
        <f t="shared" si="47"/>
        <v/>
      </c>
      <c r="AL412" s="49" t="e">
        <f t="shared" si="48"/>
        <v>#VALUE!</v>
      </c>
      <c r="AM412" s="49"/>
      <c r="AN412" s="67" t="str">
        <f t="shared" si="49"/>
        <v/>
      </c>
      <c r="AO412" s="39"/>
      <c r="AP412" s="40"/>
      <c r="AQ412" s="41"/>
      <c r="AR412" s="33"/>
      <c r="AS412" s="33"/>
      <c r="AT412" s="35"/>
      <c r="AU412" s="35"/>
      <c r="AV412" s="35"/>
      <c r="AW412" s="35"/>
      <c r="AX412" s="35"/>
      <c r="AY412" s="42"/>
      <c r="AZ412" s="35"/>
    </row>
    <row r="413" spans="1:52" x14ac:dyDescent="0.25">
      <c r="A413" s="66"/>
      <c r="B413" s="33"/>
      <c r="C413" s="85"/>
      <c r="D413" s="85"/>
      <c r="E413" s="34"/>
      <c r="F413" s="35"/>
      <c r="G413" s="35"/>
      <c r="H413" s="33"/>
      <c r="I413" s="35"/>
      <c r="J413" s="35"/>
      <c r="K413" s="49">
        <f t="shared" si="46"/>
        <v>0</v>
      </c>
      <c r="L413" s="67" t="str">
        <f t="shared" si="50"/>
        <v/>
      </c>
      <c r="M413" s="33"/>
      <c r="N413" s="35"/>
      <c r="O413" s="36">
        <v>100</v>
      </c>
      <c r="P413" s="36"/>
      <c r="Q413" s="36"/>
      <c r="R413" s="36"/>
      <c r="S413" s="33"/>
      <c r="T413" s="35"/>
      <c r="U413" s="36"/>
      <c r="V413" s="36"/>
      <c r="W413" s="36"/>
      <c r="X413" s="36"/>
      <c r="Y413" s="33"/>
      <c r="Z413" s="35"/>
      <c r="AA413" s="36"/>
      <c r="AB413" s="36"/>
      <c r="AC413" s="36"/>
      <c r="AD413" s="36"/>
      <c r="AE413" s="68">
        <f t="shared" si="45"/>
        <v>100</v>
      </c>
      <c r="AF413" s="37"/>
      <c r="AG413" s="37"/>
      <c r="AH413" s="37"/>
      <c r="AI413" s="38"/>
      <c r="AJ413" s="49" t="str">
        <f t="shared" si="44"/>
        <v/>
      </c>
      <c r="AK413" s="49" t="str">
        <f t="shared" si="47"/>
        <v/>
      </c>
      <c r="AL413" s="49" t="e">
        <f t="shared" si="48"/>
        <v>#VALUE!</v>
      </c>
      <c r="AM413" s="49"/>
      <c r="AN413" s="67" t="str">
        <f t="shared" si="49"/>
        <v/>
      </c>
      <c r="AO413" s="39"/>
      <c r="AP413" s="40"/>
      <c r="AQ413" s="41"/>
      <c r="AR413" s="33"/>
      <c r="AS413" s="33"/>
      <c r="AT413" s="35"/>
      <c r="AU413" s="35"/>
      <c r="AV413" s="35"/>
      <c r="AW413" s="35"/>
      <c r="AX413" s="35"/>
      <c r="AY413" s="42"/>
      <c r="AZ413" s="35"/>
    </row>
    <row r="414" spans="1:52" x14ac:dyDescent="0.25">
      <c r="A414" s="66"/>
      <c r="B414" s="33"/>
      <c r="C414" s="85"/>
      <c r="D414" s="85"/>
      <c r="E414" s="34"/>
      <c r="F414" s="35"/>
      <c r="G414" s="35"/>
      <c r="H414" s="33"/>
      <c r="I414" s="35"/>
      <c r="J414" s="35"/>
      <c r="K414" s="49">
        <f t="shared" si="46"/>
        <v>0</v>
      </c>
      <c r="L414" s="67" t="str">
        <f t="shared" si="50"/>
        <v/>
      </c>
      <c r="M414" s="33"/>
      <c r="N414" s="35"/>
      <c r="O414" s="36">
        <v>100</v>
      </c>
      <c r="P414" s="36"/>
      <c r="Q414" s="36"/>
      <c r="R414" s="36"/>
      <c r="S414" s="33"/>
      <c r="T414" s="35"/>
      <c r="U414" s="36"/>
      <c r="V414" s="36"/>
      <c r="W414" s="36"/>
      <c r="X414" s="36"/>
      <c r="Y414" s="33"/>
      <c r="Z414" s="35"/>
      <c r="AA414" s="36"/>
      <c r="AB414" s="36"/>
      <c r="AC414" s="36"/>
      <c r="AD414" s="36"/>
      <c r="AE414" s="68">
        <f t="shared" si="45"/>
        <v>100</v>
      </c>
      <c r="AF414" s="37"/>
      <c r="AG414" s="37"/>
      <c r="AH414" s="37"/>
      <c r="AI414" s="38"/>
      <c r="AJ414" s="49" t="str">
        <f t="shared" si="44"/>
        <v/>
      </c>
      <c r="AK414" s="49" t="str">
        <f t="shared" si="47"/>
        <v/>
      </c>
      <c r="AL414" s="49" t="e">
        <f t="shared" si="48"/>
        <v>#VALUE!</v>
      </c>
      <c r="AM414" s="49"/>
      <c r="AN414" s="67" t="str">
        <f t="shared" si="49"/>
        <v/>
      </c>
      <c r="AO414" s="39"/>
      <c r="AP414" s="40"/>
      <c r="AQ414" s="41"/>
      <c r="AR414" s="33"/>
      <c r="AS414" s="33"/>
      <c r="AT414" s="35"/>
      <c r="AU414" s="35"/>
      <c r="AV414" s="35"/>
      <c r="AW414" s="35"/>
      <c r="AX414" s="35"/>
      <c r="AY414" s="42"/>
      <c r="AZ414" s="35"/>
    </row>
    <row r="415" spans="1:52" x14ac:dyDescent="0.25">
      <c r="A415" s="66"/>
      <c r="B415" s="33"/>
      <c r="C415" s="85"/>
      <c r="D415" s="85"/>
      <c r="E415" s="34"/>
      <c r="F415" s="35"/>
      <c r="G415" s="35"/>
      <c r="H415" s="33"/>
      <c r="I415" s="35"/>
      <c r="J415" s="35"/>
      <c r="K415" s="49">
        <f t="shared" si="46"/>
        <v>0</v>
      </c>
      <c r="L415" s="67" t="str">
        <f t="shared" si="50"/>
        <v/>
      </c>
      <c r="M415" s="33"/>
      <c r="N415" s="35"/>
      <c r="O415" s="36">
        <v>100</v>
      </c>
      <c r="P415" s="36"/>
      <c r="Q415" s="36"/>
      <c r="R415" s="36"/>
      <c r="S415" s="33"/>
      <c r="T415" s="35"/>
      <c r="U415" s="36"/>
      <c r="V415" s="36"/>
      <c r="W415" s="36"/>
      <c r="X415" s="36"/>
      <c r="Y415" s="33"/>
      <c r="Z415" s="35"/>
      <c r="AA415" s="36"/>
      <c r="AB415" s="36"/>
      <c r="AC415" s="36"/>
      <c r="AD415" s="36"/>
      <c r="AE415" s="68">
        <f t="shared" si="45"/>
        <v>100</v>
      </c>
      <c r="AF415" s="37"/>
      <c r="AG415" s="37"/>
      <c r="AH415" s="37"/>
      <c r="AI415" s="38"/>
      <c r="AJ415" s="49" t="str">
        <f t="shared" si="44"/>
        <v/>
      </c>
      <c r="AK415" s="49" t="str">
        <f t="shared" si="47"/>
        <v/>
      </c>
      <c r="AL415" s="49" t="e">
        <f t="shared" si="48"/>
        <v>#VALUE!</v>
      </c>
      <c r="AM415" s="49"/>
      <c r="AN415" s="67" t="str">
        <f t="shared" si="49"/>
        <v/>
      </c>
      <c r="AO415" s="39"/>
      <c r="AP415" s="40"/>
      <c r="AQ415" s="41"/>
      <c r="AR415" s="33"/>
      <c r="AS415" s="33"/>
      <c r="AT415" s="35"/>
      <c r="AU415" s="35"/>
      <c r="AV415" s="35"/>
      <c r="AW415" s="35"/>
      <c r="AX415" s="35"/>
      <c r="AY415" s="42"/>
      <c r="AZ415" s="35"/>
    </row>
    <row r="416" spans="1:52" x14ac:dyDescent="0.25">
      <c r="A416" s="66"/>
      <c r="B416" s="33"/>
      <c r="C416" s="85"/>
      <c r="D416" s="85"/>
      <c r="E416" s="34"/>
      <c r="F416" s="35"/>
      <c r="G416" s="35"/>
      <c r="H416" s="33"/>
      <c r="I416" s="35"/>
      <c r="J416" s="35"/>
      <c r="K416" s="49">
        <f t="shared" si="46"/>
        <v>0</v>
      </c>
      <c r="L416" s="67" t="str">
        <f t="shared" si="50"/>
        <v/>
      </c>
      <c r="M416" s="33"/>
      <c r="N416" s="35"/>
      <c r="O416" s="36">
        <v>100</v>
      </c>
      <c r="P416" s="36"/>
      <c r="Q416" s="36"/>
      <c r="R416" s="36"/>
      <c r="S416" s="33"/>
      <c r="T416" s="35"/>
      <c r="U416" s="36"/>
      <c r="V416" s="36"/>
      <c r="W416" s="36"/>
      <c r="X416" s="36"/>
      <c r="Y416" s="33"/>
      <c r="Z416" s="35"/>
      <c r="AA416" s="36"/>
      <c r="AB416" s="36"/>
      <c r="AC416" s="36"/>
      <c r="AD416" s="36"/>
      <c r="AE416" s="68">
        <f t="shared" si="45"/>
        <v>100</v>
      </c>
      <c r="AF416" s="37"/>
      <c r="AG416" s="37"/>
      <c r="AH416" s="37"/>
      <c r="AI416" s="38"/>
      <c r="AJ416" s="49" t="str">
        <f t="shared" si="44"/>
        <v/>
      </c>
      <c r="AK416" s="49" t="str">
        <f t="shared" si="47"/>
        <v/>
      </c>
      <c r="AL416" s="49" t="e">
        <f t="shared" si="48"/>
        <v>#VALUE!</v>
      </c>
      <c r="AM416" s="49"/>
      <c r="AN416" s="67" t="str">
        <f t="shared" si="49"/>
        <v/>
      </c>
      <c r="AO416" s="39"/>
      <c r="AP416" s="40"/>
      <c r="AQ416" s="41"/>
      <c r="AR416" s="33"/>
      <c r="AS416" s="33"/>
      <c r="AT416" s="35"/>
      <c r="AU416" s="35"/>
      <c r="AV416" s="35"/>
      <c r="AW416" s="35"/>
      <c r="AX416" s="35"/>
      <c r="AY416" s="42"/>
      <c r="AZ416" s="35"/>
    </row>
    <row r="417" spans="1:52" x14ac:dyDescent="0.25">
      <c r="A417" s="66"/>
      <c r="B417" s="33"/>
      <c r="C417" s="85"/>
      <c r="D417" s="85"/>
      <c r="E417" s="34"/>
      <c r="F417" s="35"/>
      <c r="G417" s="35"/>
      <c r="H417" s="33"/>
      <c r="I417" s="35"/>
      <c r="J417" s="35"/>
      <c r="K417" s="49">
        <f t="shared" si="46"/>
        <v>0</v>
      </c>
      <c r="L417" s="67" t="str">
        <f t="shared" si="50"/>
        <v/>
      </c>
      <c r="M417" s="33"/>
      <c r="N417" s="35"/>
      <c r="O417" s="36">
        <v>100</v>
      </c>
      <c r="P417" s="36"/>
      <c r="Q417" s="36"/>
      <c r="R417" s="36"/>
      <c r="S417" s="33"/>
      <c r="T417" s="35"/>
      <c r="U417" s="36"/>
      <c r="V417" s="36"/>
      <c r="W417" s="36"/>
      <c r="X417" s="36"/>
      <c r="Y417" s="33"/>
      <c r="Z417" s="35"/>
      <c r="AA417" s="36"/>
      <c r="AB417" s="36"/>
      <c r="AC417" s="36"/>
      <c r="AD417" s="36"/>
      <c r="AE417" s="68">
        <f t="shared" si="45"/>
        <v>100</v>
      </c>
      <c r="AF417" s="37"/>
      <c r="AG417" s="37"/>
      <c r="AH417" s="37"/>
      <c r="AI417" s="38"/>
      <c r="AJ417" s="49" t="str">
        <f t="shared" si="44"/>
        <v/>
      </c>
      <c r="AK417" s="49" t="str">
        <f t="shared" si="47"/>
        <v/>
      </c>
      <c r="AL417" s="49" t="e">
        <f t="shared" si="48"/>
        <v>#VALUE!</v>
      </c>
      <c r="AM417" s="49"/>
      <c r="AN417" s="67" t="str">
        <f t="shared" si="49"/>
        <v/>
      </c>
      <c r="AO417" s="39"/>
      <c r="AP417" s="40"/>
      <c r="AQ417" s="41"/>
      <c r="AR417" s="33"/>
      <c r="AS417" s="33"/>
      <c r="AT417" s="35"/>
      <c r="AU417" s="35"/>
      <c r="AV417" s="35"/>
      <c r="AW417" s="35"/>
      <c r="AX417" s="35"/>
      <c r="AY417" s="42"/>
      <c r="AZ417" s="35"/>
    </row>
    <row r="418" spans="1:52" x14ac:dyDescent="0.25">
      <c r="A418" s="66"/>
      <c r="B418" s="33"/>
      <c r="C418" s="85"/>
      <c r="D418" s="85"/>
      <c r="E418" s="34"/>
      <c r="F418" s="35"/>
      <c r="G418" s="35"/>
      <c r="H418" s="33"/>
      <c r="I418" s="35"/>
      <c r="J418" s="35"/>
      <c r="K418" s="49">
        <f t="shared" si="46"/>
        <v>0</v>
      </c>
      <c r="L418" s="67" t="str">
        <f t="shared" si="50"/>
        <v/>
      </c>
      <c r="M418" s="33"/>
      <c r="N418" s="35"/>
      <c r="O418" s="36">
        <v>100</v>
      </c>
      <c r="P418" s="36"/>
      <c r="Q418" s="36"/>
      <c r="R418" s="36"/>
      <c r="S418" s="33"/>
      <c r="T418" s="35"/>
      <c r="U418" s="36"/>
      <c r="V418" s="36"/>
      <c r="W418" s="36"/>
      <c r="X418" s="36"/>
      <c r="Y418" s="33"/>
      <c r="Z418" s="35"/>
      <c r="AA418" s="36"/>
      <c r="AB418" s="36"/>
      <c r="AC418" s="36"/>
      <c r="AD418" s="36"/>
      <c r="AE418" s="68">
        <f t="shared" si="45"/>
        <v>100</v>
      </c>
      <c r="AF418" s="37"/>
      <c r="AG418" s="37"/>
      <c r="AH418" s="37"/>
      <c r="AI418" s="38"/>
      <c r="AJ418" s="49" t="str">
        <f t="shared" si="44"/>
        <v/>
      </c>
      <c r="AK418" s="49" t="str">
        <f t="shared" si="47"/>
        <v/>
      </c>
      <c r="AL418" s="49" t="e">
        <f t="shared" si="48"/>
        <v>#VALUE!</v>
      </c>
      <c r="AM418" s="49"/>
      <c r="AN418" s="67" t="str">
        <f t="shared" si="49"/>
        <v/>
      </c>
      <c r="AO418" s="39"/>
      <c r="AP418" s="40"/>
      <c r="AQ418" s="41"/>
      <c r="AR418" s="33"/>
      <c r="AS418" s="33"/>
      <c r="AT418" s="35"/>
      <c r="AU418" s="35"/>
      <c r="AV418" s="35"/>
      <c r="AW418" s="35"/>
      <c r="AX418" s="35"/>
      <c r="AY418" s="42"/>
      <c r="AZ418" s="35"/>
    </row>
    <row r="419" spans="1:52" x14ac:dyDescent="0.25">
      <c r="A419" s="66"/>
      <c r="B419" s="33"/>
      <c r="C419" s="85"/>
      <c r="D419" s="85"/>
      <c r="E419" s="34"/>
      <c r="F419" s="35"/>
      <c r="G419" s="35"/>
      <c r="H419" s="33"/>
      <c r="I419" s="35"/>
      <c r="J419" s="35"/>
      <c r="K419" s="49">
        <f t="shared" si="46"/>
        <v>0</v>
      </c>
      <c r="L419" s="67" t="str">
        <f t="shared" si="50"/>
        <v/>
      </c>
      <c r="M419" s="33"/>
      <c r="N419" s="35"/>
      <c r="O419" s="36">
        <v>100</v>
      </c>
      <c r="P419" s="36"/>
      <c r="Q419" s="36"/>
      <c r="R419" s="36"/>
      <c r="S419" s="33"/>
      <c r="T419" s="35"/>
      <c r="U419" s="36"/>
      <c r="V419" s="36"/>
      <c r="W419" s="36"/>
      <c r="X419" s="36"/>
      <c r="Y419" s="33"/>
      <c r="Z419" s="35"/>
      <c r="AA419" s="36"/>
      <c r="AB419" s="36"/>
      <c r="AC419" s="36"/>
      <c r="AD419" s="36"/>
      <c r="AE419" s="68">
        <f t="shared" si="45"/>
        <v>100</v>
      </c>
      <c r="AF419" s="37"/>
      <c r="AG419" s="37"/>
      <c r="AH419" s="37"/>
      <c r="AI419" s="38"/>
      <c r="AJ419" s="49" t="str">
        <f t="shared" si="44"/>
        <v/>
      </c>
      <c r="AK419" s="49" t="str">
        <f t="shared" si="47"/>
        <v/>
      </c>
      <c r="AL419" s="49" t="e">
        <f t="shared" si="48"/>
        <v>#VALUE!</v>
      </c>
      <c r="AM419" s="49"/>
      <c r="AN419" s="67" t="str">
        <f t="shared" si="49"/>
        <v/>
      </c>
      <c r="AO419" s="39"/>
      <c r="AP419" s="40"/>
      <c r="AQ419" s="41"/>
      <c r="AR419" s="33"/>
      <c r="AS419" s="33"/>
      <c r="AT419" s="35"/>
      <c r="AU419" s="35"/>
      <c r="AV419" s="35"/>
      <c r="AW419" s="35"/>
      <c r="AX419" s="35"/>
      <c r="AY419" s="42"/>
      <c r="AZ419" s="35"/>
    </row>
    <row r="420" spans="1:52" x14ac:dyDescent="0.25">
      <c r="A420" s="66"/>
      <c r="B420" s="33"/>
      <c r="C420" s="85"/>
      <c r="D420" s="85"/>
      <c r="E420" s="34"/>
      <c r="F420" s="35"/>
      <c r="G420" s="35"/>
      <c r="H420" s="33"/>
      <c r="I420" s="35"/>
      <c r="J420" s="35"/>
      <c r="K420" s="49">
        <f t="shared" si="46"/>
        <v>0</v>
      </c>
      <c r="L420" s="67" t="str">
        <f t="shared" si="50"/>
        <v/>
      </c>
      <c r="M420" s="33"/>
      <c r="N420" s="35"/>
      <c r="O420" s="36">
        <v>100</v>
      </c>
      <c r="P420" s="36"/>
      <c r="Q420" s="36"/>
      <c r="R420" s="36"/>
      <c r="S420" s="33"/>
      <c r="T420" s="35"/>
      <c r="U420" s="36"/>
      <c r="V420" s="36"/>
      <c r="W420" s="36"/>
      <c r="X420" s="36"/>
      <c r="Y420" s="33"/>
      <c r="Z420" s="35"/>
      <c r="AA420" s="36"/>
      <c r="AB420" s="36"/>
      <c r="AC420" s="36"/>
      <c r="AD420" s="36"/>
      <c r="AE420" s="68">
        <f t="shared" si="45"/>
        <v>100</v>
      </c>
      <c r="AF420" s="37"/>
      <c r="AG420" s="37"/>
      <c r="AH420" s="37"/>
      <c r="AI420" s="38"/>
      <c r="AJ420" s="49" t="str">
        <f t="shared" si="44"/>
        <v/>
      </c>
      <c r="AK420" s="49" t="str">
        <f t="shared" si="47"/>
        <v/>
      </c>
      <c r="AL420" s="49" t="e">
        <f t="shared" si="48"/>
        <v>#VALUE!</v>
      </c>
      <c r="AM420" s="49"/>
      <c r="AN420" s="67" t="str">
        <f t="shared" si="49"/>
        <v/>
      </c>
      <c r="AO420" s="39"/>
      <c r="AP420" s="40"/>
      <c r="AQ420" s="41"/>
      <c r="AR420" s="33"/>
      <c r="AS420" s="33"/>
      <c r="AT420" s="35"/>
      <c r="AU420" s="35"/>
      <c r="AV420" s="35"/>
      <c r="AW420" s="35"/>
      <c r="AX420" s="35"/>
      <c r="AY420" s="42"/>
      <c r="AZ420" s="35"/>
    </row>
    <row r="421" spans="1:52" x14ac:dyDescent="0.25">
      <c r="A421" s="66"/>
      <c r="B421" s="33"/>
      <c r="C421" s="85"/>
      <c r="D421" s="85"/>
      <c r="E421" s="34"/>
      <c r="F421" s="35"/>
      <c r="G421" s="35"/>
      <c r="H421" s="33"/>
      <c r="I421" s="35"/>
      <c r="J421" s="35"/>
      <c r="K421" s="49">
        <f t="shared" si="46"/>
        <v>0</v>
      </c>
      <c r="L421" s="67" t="str">
        <f t="shared" si="50"/>
        <v/>
      </c>
      <c r="M421" s="33"/>
      <c r="N421" s="35"/>
      <c r="O421" s="36">
        <v>100</v>
      </c>
      <c r="P421" s="36"/>
      <c r="Q421" s="36"/>
      <c r="R421" s="36"/>
      <c r="S421" s="33"/>
      <c r="T421" s="35"/>
      <c r="U421" s="36"/>
      <c r="V421" s="36"/>
      <c r="W421" s="36"/>
      <c r="X421" s="36"/>
      <c r="Y421" s="33"/>
      <c r="Z421" s="35"/>
      <c r="AA421" s="36"/>
      <c r="AB421" s="36"/>
      <c r="AC421" s="36"/>
      <c r="AD421" s="36"/>
      <c r="AE421" s="68">
        <f t="shared" si="45"/>
        <v>100</v>
      </c>
      <c r="AF421" s="37"/>
      <c r="AG421" s="37"/>
      <c r="AH421" s="37"/>
      <c r="AI421" s="38"/>
      <c r="AJ421" s="49" t="str">
        <f t="shared" si="44"/>
        <v/>
      </c>
      <c r="AK421" s="49" t="str">
        <f t="shared" si="47"/>
        <v/>
      </c>
      <c r="AL421" s="49" t="e">
        <f t="shared" si="48"/>
        <v>#VALUE!</v>
      </c>
      <c r="AM421" s="49"/>
      <c r="AN421" s="67" t="str">
        <f t="shared" si="49"/>
        <v/>
      </c>
      <c r="AO421" s="39"/>
      <c r="AP421" s="40"/>
      <c r="AQ421" s="41"/>
      <c r="AR421" s="33"/>
      <c r="AS421" s="33"/>
      <c r="AT421" s="35"/>
      <c r="AU421" s="35"/>
      <c r="AV421" s="35"/>
      <c r="AW421" s="35"/>
      <c r="AX421" s="35"/>
      <c r="AY421" s="42"/>
      <c r="AZ421" s="35"/>
    </row>
    <row r="422" spans="1:52" x14ac:dyDescent="0.25">
      <c r="A422" s="66"/>
      <c r="B422" s="33"/>
      <c r="C422" s="85"/>
      <c r="D422" s="85"/>
      <c r="E422" s="34"/>
      <c r="F422" s="35"/>
      <c r="G422" s="35"/>
      <c r="H422" s="33"/>
      <c r="I422" s="35"/>
      <c r="J422" s="35"/>
      <c r="K422" s="49">
        <f t="shared" si="46"/>
        <v>0</v>
      </c>
      <c r="L422" s="67" t="str">
        <f t="shared" si="50"/>
        <v/>
      </c>
      <c r="M422" s="33"/>
      <c r="N422" s="35"/>
      <c r="O422" s="36">
        <v>100</v>
      </c>
      <c r="P422" s="36"/>
      <c r="Q422" s="36"/>
      <c r="R422" s="36"/>
      <c r="S422" s="33"/>
      <c r="T422" s="35"/>
      <c r="U422" s="36"/>
      <c r="V422" s="36"/>
      <c r="W422" s="36"/>
      <c r="X422" s="36"/>
      <c r="Y422" s="33"/>
      <c r="Z422" s="35"/>
      <c r="AA422" s="36"/>
      <c r="AB422" s="36"/>
      <c r="AC422" s="36"/>
      <c r="AD422" s="36"/>
      <c r="AE422" s="68">
        <f t="shared" si="45"/>
        <v>100</v>
      </c>
      <c r="AF422" s="37"/>
      <c r="AG422" s="37"/>
      <c r="AH422" s="37"/>
      <c r="AI422" s="38"/>
      <c r="AJ422" s="49" t="str">
        <f t="shared" si="44"/>
        <v/>
      </c>
      <c r="AK422" s="49" t="str">
        <f t="shared" si="47"/>
        <v/>
      </c>
      <c r="AL422" s="49" t="e">
        <f t="shared" si="48"/>
        <v>#VALUE!</v>
      </c>
      <c r="AM422" s="49"/>
      <c r="AN422" s="67" t="str">
        <f t="shared" si="49"/>
        <v/>
      </c>
      <c r="AO422" s="39"/>
      <c r="AP422" s="40"/>
      <c r="AQ422" s="41"/>
      <c r="AR422" s="33"/>
      <c r="AS422" s="33"/>
      <c r="AT422" s="35"/>
      <c r="AU422" s="35"/>
      <c r="AV422" s="35"/>
      <c r="AW422" s="35"/>
      <c r="AX422" s="35"/>
      <c r="AY422" s="42"/>
      <c r="AZ422" s="35"/>
    </row>
    <row r="423" spans="1:52" x14ac:dyDescent="0.25">
      <c r="A423" s="66"/>
      <c r="B423" s="33"/>
      <c r="C423" s="85"/>
      <c r="D423" s="85"/>
      <c r="E423" s="34"/>
      <c r="F423" s="35"/>
      <c r="G423" s="35"/>
      <c r="H423" s="33"/>
      <c r="I423" s="35"/>
      <c r="J423" s="35"/>
      <c r="K423" s="49">
        <f t="shared" si="46"/>
        <v>0</v>
      </c>
      <c r="L423" s="67" t="str">
        <f t="shared" si="50"/>
        <v/>
      </c>
      <c r="M423" s="33"/>
      <c r="N423" s="35"/>
      <c r="O423" s="36">
        <v>100</v>
      </c>
      <c r="P423" s="36"/>
      <c r="Q423" s="36"/>
      <c r="R423" s="36"/>
      <c r="S423" s="33"/>
      <c r="T423" s="35"/>
      <c r="U423" s="36"/>
      <c r="V423" s="36"/>
      <c r="W423" s="36"/>
      <c r="X423" s="36"/>
      <c r="Y423" s="33"/>
      <c r="Z423" s="35"/>
      <c r="AA423" s="36"/>
      <c r="AB423" s="36"/>
      <c r="AC423" s="36"/>
      <c r="AD423" s="36"/>
      <c r="AE423" s="68">
        <f t="shared" si="45"/>
        <v>100</v>
      </c>
      <c r="AF423" s="37"/>
      <c r="AG423" s="37"/>
      <c r="AH423" s="37"/>
      <c r="AI423" s="38"/>
      <c r="AJ423" s="49" t="str">
        <f t="shared" si="44"/>
        <v/>
      </c>
      <c r="AK423" s="49" t="str">
        <f t="shared" si="47"/>
        <v/>
      </c>
      <c r="AL423" s="49" t="e">
        <f t="shared" si="48"/>
        <v>#VALUE!</v>
      </c>
      <c r="AM423" s="49"/>
      <c r="AN423" s="67" t="str">
        <f t="shared" si="49"/>
        <v/>
      </c>
      <c r="AO423" s="39"/>
      <c r="AP423" s="40"/>
      <c r="AQ423" s="41"/>
      <c r="AR423" s="33"/>
      <c r="AS423" s="33"/>
      <c r="AT423" s="35"/>
      <c r="AU423" s="35"/>
      <c r="AV423" s="35"/>
      <c r="AW423" s="35"/>
      <c r="AX423" s="35"/>
      <c r="AY423" s="42"/>
      <c r="AZ423" s="35"/>
    </row>
    <row r="424" spans="1:52" x14ac:dyDescent="0.25">
      <c r="A424" s="66"/>
      <c r="B424" s="33"/>
      <c r="C424" s="85"/>
      <c r="D424" s="85"/>
      <c r="E424" s="34"/>
      <c r="F424" s="35"/>
      <c r="G424" s="35"/>
      <c r="H424" s="33"/>
      <c r="I424" s="35"/>
      <c r="J424" s="35"/>
      <c r="K424" s="49">
        <f t="shared" si="46"/>
        <v>0</v>
      </c>
      <c r="L424" s="67" t="str">
        <f t="shared" si="50"/>
        <v/>
      </c>
      <c r="M424" s="33"/>
      <c r="N424" s="35"/>
      <c r="O424" s="36">
        <v>100</v>
      </c>
      <c r="P424" s="36"/>
      <c r="Q424" s="36"/>
      <c r="R424" s="36"/>
      <c r="S424" s="33"/>
      <c r="T424" s="35"/>
      <c r="U424" s="36"/>
      <c r="V424" s="36"/>
      <c r="W424" s="36"/>
      <c r="X424" s="36"/>
      <c r="Y424" s="33"/>
      <c r="Z424" s="35"/>
      <c r="AA424" s="36"/>
      <c r="AB424" s="36"/>
      <c r="AC424" s="36"/>
      <c r="AD424" s="36"/>
      <c r="AE424" s="68">
        <f t="shared" si="45"/>
        <v>100</v>
      </c>
      <c r="AF424" s="37"/>
      <c r="AG424" s="37"/>
      <c r="AH424" s="37"/>
      <c r="AI424" s="38"/>
      <c r="AJ424" s="49" t="str">
        <f t="shared" si="44"/>
        <v/>
      </c>
      <c r="AK424" s="49" t="str">
        <f t="shared" si="47"/>
        <v/>
      </c>
      <c r="AL424" s="49" t="e">
        <f t="shared" si="48"/>
        <v>#VALUE!</v>
      </c>
      <c r="AM424" s="49"/>
      <c r="AN424" s="67" t="str">
        <f t="shared" si="49"/>
        <v/>
      </c>
      <c r="AO424" s="39"/>
      <c r="AP424" s="40"/>
      <c r="AQ424" s="41"/>
      <c r="AR424" s="33"/>
      <c r="AS424" s="33"/>
      <c r="AT424" s="35"/>
      <c r="AU424" s="35"/>
      <c r="AV424" s="35"/>
      <c r="AW424" s="35"/>
      <c r="AX424" s="35"/>
      <c r="AY424" s="42"/>
      <c r="AZ424" s="35"/>
    </row>
    <row r="425" spans="1:52" x14ac:dyDescent="0.25">
      <c r="A425" s="66"/>
      <c r="B425" s="33"/>
      <c r="C425" s="85"/>
      <c r="D425" s="85"/>
      <c r="E425" s="34"/>
      <c r="F425" s="35"/>
      <c r="G425" s="35"/>
      <c r="H425" s="33"/>
      <c r="I425" s="35"/>
      <c r="J425" s="35"/>
      <c r="K425" s="49">
        <f t="shared" si="46"/>
        <v>0</v>
      </c>
      <c r="L425" s="67" t="str">
        <f t="shared" si="50"/>
        <v/>
      </c>
      <c r="M425" s="33"/>
      <c r="N425" s="35"/>
      <c r="O425" s="36">
        <v>100</v>
      </c>
      <c r="P425" s="36"/>
      <c r="Q425" s="36"/>
      <c r="R425" s="36"/>
      <c r="S425" s="33"/>
      <c r="T425" s="35"/>
      <c r="U425" s="36"/>
      <c r="V425" s="36"/>
      <c r="W425" s="36"/>
      <c r="X425" s="36"/>
      <c r="Y425" s="33"/>
      <c r="Z425" s="35"/>
      <c r="AA425" s="36"/>
      <c r="AB425" s="36"/>
      <c r="AC425" s="36"/>
      <c r="AD425" s="36"/>
      <c r="AE425" s="68">
        <f t="shared" si="45"/>
        <v>100</v>
      </c>
      <c r="AF425" s="37"/>
      <c r="AG425" s="37"/>
      <c r="AH425" s="37"/>
      <c r="AI425" s="38"/>
      <c r="AJ425" s="49" t="str">
        <f t="shared" si="44"/>
        <v/>
      </c>
      <c r="AK425" s="49" t="str">
        <f t="shared" si="47"/>
        <v/>
      </c>
      <c r="AL425" s="49" t="e">
        <f t="shared" si="48"/>
        <v>#VALUE!</v>
      </c>
      <c r="AM425" s="49"/>
      <c r="AN425" s="67" t="str">
        <f t="shared" si="49"/>
        <v/>
      </c>
      <c r="AO425" s="39"/>
      <c r="AP425" s="40"/>
      <c r="AQ425" s="41"/>
      <c r="AR425" s="33"/>
      <c r="AS425" s="33"/>
      <c r="AT425" s="35"/>
      <c r="AU425" s="35"/>
      <c r="AV425" s="35"/>
      <c r="AW425" s="35"/>
      <c r="AX425" s="35"/>
      <c r="AY425" s="42"/>
      <c r="AZ425" s="35"/>
    </row>
    <row r="426" spans="1:52" x14ac:dyDescent="0.25">
      <c r="A426" s="66"/>
      <c r="B426" s="33"/>
      <c r="C426" s="85"/>
      <c r="D426" s="85"/>
      <c r="E426" s="34"/>
      <c r="F426" s="35"/>
      <c r="G426" s="35"/>
      <c r="H426" s="33"/>
      <c r="I426" s="35"/>
      <c r="J426" s="35"/>
      <c r="K426" s="49">
        <f t="shared" si="46"/>
        <v>0</v>
      </c>
      <c r="L426" s="67" t="str">
        <f t="shared" si="50"/>
        <v/>
      </c>
      <c r="M426" s="33"/>
      <c r="N426" s="35"/>
      <c r="O426" s="36">
        <v>100</v>
      </c>
      <c r="P426" s="36"/>
      <c r="Q426" s="36"/>
      <c r="R426" s="36"/>
      <c r="S426" s="33"/>
      <c r="T426" s="35"/>
      <c r="U426" s="36"/>
      <c r="V426" s="36"/>
      <c r="W426" s="36"/>
      <c r="X426" s="36"/>
      <c r="Y426" s="33"/>
      <c r="Z426" s="35"/>
      <c r="AA426" s="36"/>
      <c r="AB426" s="36"/>
      <c r="AC426" s="36"/>
      <c r="AD426" s="36"/>
      <c r="AE426" s="68">
        <f t="shared" si="45"/>
        <v>100</v>
      </c>
      <c r="AF426" s="37"/>
      <c r="AG426" s="37"/>
      <c r="AH426" s="37"/>
      <c r="AI426" s="38"/>
      <c r="AJ426" s="49" t="str">
        <f t="shared" si="44"/>
        <v/>
      </c>
      <c r="AK426" s="49" t="str">
        <f t="shared" si="47"/>
        <v/>
      </c>
      <c r="AL426" s="49" t="e">
        <f t="shared" si="48"/>
        <v>#VALUE!</v>
      </c>
      <c r="AM426" s="49"/>
      <c r="AN426" s="67" t="str">
        <f t="shared" si="49"/>
        <v/>
      </c>
      <c r="AO426" s="39"/>
      <c r="AP426" s="40"/>
      <c r="AQ426" s="41"/>
      <c r="AR426" s="33"/>
      <c r="AS426" s="33"/>
      <c r="AT426" s="35"/>
      <c r="AU426" s="35"/>
      <c r="AV426" s="35"/>
      <c r="AW426" s="35"/>
      <c r="AX426" s="35"/>
      <c r="AY426" s="42"/>
      <c r="AZ426" s="35"/>
    </row>
    <row r="427" spans="1:52" x14ac:dyDescent="0.25">
      <c r="A427" s="66"/>
      <c r="B427" s="33"/>
      <c r="C427" s="85"/>
      <c r="D427" s="85"/>
      <c r="E427" s="34"/>
      <c r="F427" s="35"/>
      <c r="G427" s="35"/>
      <c r="H427" s="33"/>
      <c r="I427" s="35"/>
      <c r="J427" s="35"/>
      <c r="K427" s="49">
        <f t="shared" si="46"/>
        <v>0</v>
      </c>
      <c r="L427" s="67" t="str">
        <f t="shared" si="50"/>
        <v/>
      </c>
      <c r="M427" s="33"/>
      <c r="N427" s="35"/>
      <c r="O427" s="36">
        <v>100</v>
      </c>
      <c r="P427" s="36"/>
      <c r="Q427" s="36"/>
      <c r="R427" s="36"/>
      <c r="S427" s="33"/>
      <c r="T427" s="35"/>
      <c r="U427" s="36"/>
      <c r="V427" s="36"/>
      <c r="W427" s="36"/>
      <c r="X427" s="36"/>
      <c r="Y427" s="33"/>
      <c r="Z427" s="35"/>
      <c r="AA427" s="36"/>
      <c r="AB427" s="36"/>
      <c r="AC427" s="36"/>
      <c r="AD427" s="36"/>
      <c r="AE427" s="68">
        <f t="shared" si="45"/>
        <v>100</v>
      </c>
      <c r="AF427" s="37"/>
      <c r="AG427" s="37"/>
      <c r="AH427" s="37"/>
      <c r="AI427" s="38"/>
      <c r="AJ427" s="49" t="str">
        <f t="shared" si="44"/>
        <v/>
      </c>
      <c r="AK427" s="49" t="str">
        <f t="shared" si="47"/>
        <v/>
      </c>
      <c r="AL427" s="49" t="e">
        <f t="shared" si="48"/>
        <v>#VALUE!</v>
      </c>
      <c r="AM427" s="49"/>
      <c r="AN427" s="67" t="str">
        <f t="shared" si="49"/>
        <v/>
      </c>
      <c r="AO427" s="39"/>
      <c r="AP427" s="40"/>
      <c r="AQ427" s="41"/>
      <c r="AR427" s="33"/>
      <c r="AS427" s="33"/>
      <c r="AT427" s="35"/>
      <c r="AU427" s="35"/>
      <c r="AV427" s="35"/>
      <c r="AW427" s="35"/>
      <c r="AX427" s="35"/>
      <c r="AY427" s="42"/>
      <c r="AZ427" s="35"/>
    </row>
    <row r="428" spans="1:52" x14ac:dyDescent="0.25">
      <c r="A428" s="66"/>
      <c r="B428" s="33"/>
      <c r="C428" s="85"/>
      <c r="D428" s="85"/>
      <c r="E428" s="34"/>
      <c r="F428" s="35"/>
      <c r="G428" s="35"/>
      <c r="H428" s="33"/>
      <c r="I428" s="35"/>
      <c r="J428" s="35"/>
      <c r="K428" s="49">
        <f t="shared" si="46"/>
        <v>0</v>
      </c>
      <c r="L428" s="67" t="str">
        <f t="shared" si="50"/>
        <v/>
      </c>
      <c r="M428" s="33"/>
      <c r="N428" s="35"/>
      <c r="O428" s="36">
        <v>100</v>
      </c>
      <c r="P428" s="36"/>
      <c r="Q428" s="36"/>
      <c r="R428" s="36"/>
      <c r="S428" s="33"/>
      <c r="T428" s="35"/>
      <c r="U428" s="36"/>
      <c r="V428" s="36"/>
      <c r="W428" s="36"/>
      <c r="X428" s="36"/>
      <c r="Y428" s="33"/>
      <c r="Z428" s="35"/>
      <c r="AA428" s="36"/>
      <c r="AB428" s="36"/>
      <c r="AC428" s="36"/>
      <c r="AD428" s="36"/>
      <c r="AE428" s="68">
        <f t="shared" si="45"/>
        <v>100</v>
      </c>
      <c r="AF428" s="37"/>
      <c r="AG428" s="37"/>
      <c r="AH428" s="37"/>
      <c r="AI428" s="38"/>
      <c r="AJ428" s="49" t="str">
        <f t="shared" si="44"/>
        <v/>
      </c>
      <c r="AK428" s="49" t="str">
        <f t="shared" si="47"/>
        <v/>
      </c>
      <c r="AL428" s="49" t="e">
        <f t="shared" si="48"/>
        <v>#VALUE!</v>
      </c>
      <c r="AM428" s="49"/>
      <c r="AN428" s="67" t="str">
        <f t="shared" si="49"/>
        <v/>
      </c>
      <c r="AO428" s="39"/>
      <c r="AP428" s="40"/>
      <c r="AQ428" s="41"/>
      <c r="AR428" s="33"/>
      <c r="AS428" s="33"/>
      <c r="AT428" s="35"/>
      <c r="AU428" s="35"/>
      <c r="AV428" s="35"/>
      <c r="AW428" s="35"/>
      <c r="AX428" s="35"/>
      <c r="AY428" s="42"/>
      <c r="AZ428" s="35"/>
    </row>
    <row r="429" spans="1:52" x14ac:dyDescent="0.25">
      <c r="A429" s="66"/>
      <c r="B429" s="33"/>
      <c r="C429" s="85"/>
      <c r="D429" s="85"/>
      <c r="E429" s="34"/>
      <c r="F429" s="35"/>
      <c r="G429" s="35"/>
      <c r="H429" s="33"/>
      <c r="I429" s="35"/>
      <c r="J429" s="35"/>
      <c r="K429" s="49">
        <f t="shared" si="46"/>
        <v>0</v>
      </c>
      <c r="L429" s="67" t="str">
        <f t="shared" si="50"/>
        <v/>
      </c>
      <c r="M429" s="33"/>
      <c r="N429" s="35"/>
      <c r="O429" s="36">
        <v>100</v>
      </c>
      <c r="P429" s="36"/>
      <c r="Q429" s="36"/>
      <c r="R429" s="36"/>
      <c r="S429" s="33"/>
      <c r="T429" s="35"/>
      <c r="U429" s="36"/>
      <c r="V429" s="36"/>
      <c r="W429" s="36"/>
      <c r="X429" s="36"/>
      <c r="Y429" s="33"/>
      <c r="Z429" s="35"/>
      <c r="AA429" s="36"/>
      <c r="AB429" s="36"/>
      <c r="AC429" s="36"/>
      <c r="AD429" s="36"/>
      <c r="AE429" s="68">
        <f t="shared" si="45"/>
        <v>100</v>
      </c>
      <c r="AF429" s="37"/>
      <c r="AG429" s="37"/>
      <c r="AH429" s="37"/>
      <c r="AI429" s="38"/>
      <c r="AJ429" s="49" t="str">
        <f t="shared" si="44"/>
        <v/>
      </c>
      <c r="AK429" s="49" t="str">
        <f t="shared" si="47"/>
        <v/>
      </c>
      <c r="AL429" s="49" t="e">
        <f t="shared" si="48"/>
        <v>#VALUE!</v>
      </c>
      <c r="AM429" s="49"/>
      <c r="AN429" s="67" t="str">
        <f t="shared" si="49"/>
        <v/>
      </c>
      <c r="AO429" s="39"/>
      <c r="AP429" s="40"/>
      <c r="AQ429" s="41"/>
      <c r="AR429" s="33"/>
      <c r="AS429" s="33"/>
      <c r="AT429" s="35"/>
      <c r="AU429" s="35"/>
      <c r="AV429" s="35"/>
      <c r="AW429" s="35"/>
      <c r="AX429" s="35"/>
      <c r="AY429" s="42"/>
      <c r="AZ429" s="35"/>
    </row>
    <row r="430" spans="1:52" x14ac:dyDescent="0.25">
      <c r="A430" s="66"/>
      <c r="B430" s="33"/>
      <c r="C430" s="85"/>
      <c r="D430" s="85"/>
      <c r="E430" s="34"/>
      <c r="F430" s="35"/>
      <c r="G430" s="35"/>
      <c r="H430" s="33"/>
      <c r="I430" s="35"/>
      <c r="J430" s="35"/>
      <c r="K430" s="49">
        <f t="shared" si="46"/>
        <v>0</v>
      </c>
      <c r="L430" s="67" t="str">
        <f t="shared" si="50"/>
        <v/>
      </c>
      <c r="M430" s="33"/>
      <c r="N430" s="35"/>
      <c r="O430" s="36">
        <v>100</v>
      </c>
      <c r="P430" s="36"/>
      <c r="Q430" s="36"/>
      <c r="R430" s="36"/>
      <c r="S430" s="33"/>
      <c r="T430" s="35"/>
      <c r="U430" s="36"/>
      <c r="V430" s="36"/>
      <c r="W430" s="36"/>
      <c r="X430" s="36"/>
      <c r="Y430" s="33"/>
      <c r="Z430" s="35"/>
      <c r="AA430" s="36"/>
      <c r="AB430" s="36"/>
      <c r="AC430" s="36"/>
      <c r="AD430" s="36"/>
      <c r="AE430" s="68">
        <f t="shared" si="45"/>
        <v>100</v>
      </c>
      <c r="AF430" s="37"/>
      <c r="AG430" s="37"/>
      <c r="AH430" s="37"/>
      <c r="AI430" s="38"/>
      <c r="AJ430" s="49" t="str">
        <f t="shared" si="44"/>
        <v/>
      </c>
      <c r="AK430" s="49" t="str">
        <f t="shared" si="47"/>
        <v/>
      </c>
      <c r="AL430" s="49" t="e">
        <f t="shared" si="48"/>
        <v>#VALUE!</v>
      </c>
      <c r="AM430" s="49"/>
      <c r="AN430" s="67" t="str">
        <f t="shared" si="49"/>
        <v/>
      </c>
      <c r="AO430" s="39"/>
      <c r="AP430" s="40"/>
      <c r="AQ430" s="41"/>
      <c r="AR430" s="33"/>
      <c r="AS430" s="33"/>
      <c r="AT430" s="35"/>
      <c r="AU430" s="35"/>
      <c r="AV430" s="35"/>
      <c r="AW430" s="35"/>
      <c r="AX430" s="35"/>
      <c r="AY430" s="42"/>
      <c r="AZ430" s="35"/>
    </row>
    <row r="431" spans="1:52" x14ac:dyDescent="0.25">
      <c r="A431" s="66"/>
      <c r="B431" s="33"/>
      <c r="C431" s="85"/>
      <c r="D431" s="85"/>
      <c r="E431" s="34"/>
      <c r="F431" s="35"/>
      <c r="G431" s="35"/>
      <c r="H431" s="33"/>
      <c r="I431" s="35"/>
      <c r="J431" s="35"/>
      <c r="K431" s="49">
        <f t="shared" si="46"/>
        <v>0</v>
      </c>
      <c r="L431" s="67" t="str">
        <f t="shared" si="50"/>
        <v/>
      </c>
      <c r="M431" s="33"/>
      <c r="N431" s="35"/>
      <c r="O431" s="36">
        <v>100</v>
      </c>
      <c r="P431" s="36"/>
      <c r="Q431" s="36"/>
      <c r="R431" s="36"/>
      <c r="S431" s="33"/>
      <c r="T431" s="35"/>
      <c r="U431" s="36"/>
      <c r="V431" s="36"/>
      <c r="W431" s="36"/>
      <c r="X431" s="36"/>
      <c r="Y431" s="33"/>
      <c r="Z431" s="35"/>
      <c r="AA431" s="36"/>
      <c r="AB431" s="36"/>
      <c r="AC431" s="36"/>
      <c r="AD431" s="36"/>
      <c r="AE431" s="68">
        <f t="shared" si="45"/>
        <v>100</v>
      </c>
      <c r="AF431" s="37"/>
      <c r="AG431" s="37"/>
      <c r="AH431" s="37"/>
      <c r="AI431" s="38"/>
      <c r="AJ431" s="49" t="str">
        <f t="shared" si="44"/>
        <v/>
      </c>
      <c r="AK431" s="49" t="str">
        <f t="shared" si="47"/>
        <v/>
      </c>
      <c r="AL431" s="49" t="e">
        <f t="shared" si="48"/>
        <v>#VALUE!</v>
      </c>
      <c r="AM431" s="49"/>
      <c r="AN431" s="67" t="str">
        <f t="shared" si="49"/>
        <v/>
      </c>
      <c r="AO431" s="39"/>
      <c r="AP431" s="40"/>
      <c r="AQ431" s="41"/>
      <c r="AR431" s="33"/>
      <c r="AS431" s="33"/>
      <c r="AT431" s="35"/>
      <c r="AU431" s="35"/>
      <c r="AV431" s="35"/>
      <c r="AW431" s="35"/>
      <c r="AX431" s="35"/>
      <c r="AY431" s="42"/>
      <c r="AZ431" s="35"/>
    </row>
    <row r="432" spans="1:52" x14ac:dyDescent="0.25">
      <c r="A432" s="66"/>
      <c r="B432" s="33"/>
      <c r="C432" s="85"/>
      <c r="D432" s="85"/>
      <c r="E432" s="34"/>
      <c r="F432" s="35"/>
      <c r="G432" s="35"/>
      <c r="H432" s="33"/>
      <c r="I432" s="35"/>
      <c r="J432" s="35"/>
      <c r="K432" s="49">
        <f t="shared" si="46"/>
        <v>0</v>
      </c>
      <c r="L432" s="67" t="str">
        <f t="shared" si="50"/>
        <v/>
      </c>
      <c r="M432" s="33"/>
      <c r="N432" s="35"/>
      <c r="O432" s="36">
        <v>100</v>
      </c>
      <c r="P432" s="36"/>
      <c r="Q432" s="36"/>
      <c r="R432" s="36"/>
      <c r="S432" s="33"/>
      <c r="T432" s="35"/>
      <c r="U432" s="36"/>
      <c r="V432" s="36"/>
      <c r="W432" s="36"/>
      <c r="X432" s="36"/>
      <c r="Y432" s="33"/>
      <c r="Z432" s="35"/>
      <c r="AA432" s="36"/>
      <c r="AB432" s="36"/>
      <c r="AC432" s="36"/>
      <c r="AD432" s="36"/>
      <c r="AE432" s="68">
        <f t="shared" si="45"/>
        <v>100</v>
      </c>
      <c r="AF432" s="37"/>
      <c r="AG432" s="37"/>
      <c r="AH432" s="37"/>
      <c r="AI432" s="38"/>
      <c r="AJ432" s="49" t="str">
        <f t="shared" si="44"/>
        <v/>
      </c>
      <c r="AK432" s="49" t="str">
        <f t="shared" si="47"/>
        <v/>
      </c>
      <c r="AL432" s="49" t="e">
        <f t="shared" si="48"/>
        <v>#VALUE!</v>
      </c>
      <c r="AM432" s="49"/>
      <c r="AN432" s="67" t="str">
        <f t="shared" si="49"/>
        <v/>
      </c>
      <c r="AO432" s="39"/>
      <c r="AP432" s="40"/>
      <c r="AQ432" s="41"/>
      <c r="AR432" s="33"/>
      <c r="AS432" s="33"/>
      <c r="AT432" s="35"/>
      <c r="AU432" s="35"/>
      <c r="AV432" s="35"/>
      <c r="AW432" s="35"/>
      <c r="AX432" s="35"/>
      <c r="AY432" s="42"/>
      <c r="AZ432" s="35"/>
    </row>
    <row r="433" spans="1:52" x14ac:dyDescent="0.25">
      <c r="A433" s="66"/>
      <c r="B433" s="33"/>
      <c r="C433" s="85"/>
      <c r="D433" s="85"/>
      <c r="E433" s="34"/>
      <c r="F433" s="35"/>
      <c r="G433" s="35"/>
      <c r="H433" s="33"/>
      <c r="I433" s="35"/>
      <c r="J433" s="35"/>
      <c r="K433" s="49">
        <f t="shared" si="46"/>
        <v>0</v>
      </c>
      <c r="L433" s="67" t="str">
        <f t="shared" si="50"/>
        <v/>
      </c>
      <c r="M433" s="33"/>
      <c r="N433" s="35"/>
      <c r="O433" s="36">
        <v>100</v>
      </c>
      <c r="P433" s="36"/>
      <c r="Q433" s="36"/>
      <c r="R433" s="36"/>
      <c r="S433" s="33"/>
      <c r="T433" s="35"/>
      <c r="U433" s="36"/>
      <c r="V433" s="36"/>
      <c r="W433" s="36"/>
      <c r="X433" s="36"/>
      <c r="Y433" s="33"/>
      <c r="Z433" s="35"/>
      <c r="AA433" s="36"/>
      <c r="AB433" s="36"/>
      <c r="AC433" s="36"/>
      <c r="AD433" s="36"/>
      <c r="AE433" s="68">
        <f t="shared" si="45"/>
        <v>100</v>
      </c>
      <c r="AF433" s="37"/>
      <c r="AG433" s="37"/>
      <c r="AH433" s="37"/>
      <c r="AI433" s="38"/>
      <c r="AJ433" s="49" t="str">
        <f t="shared" si="44"/>
        <v/>
      </c>
      <c r="AK433" s="49" t="str">
        <f t="shared" si="47"/>
        <v/>
      </c>
      <c r="AL433" s="49" t="e">
        <f t="shared" si="48"/>
        <v>#VALUE!</v>
      </c>
      <c r="AM433" s="49"/>
      <c r="AN433" s="67" t="str">
        <f t="shared" si="49"/>
        <v/>
      </c>
      <c r="AO433" s="39"/>
      <c r="AP433" s="40"/>
      <c r="AQ433" s="41"/>
      <c r="AR433" s="33"/>
      <c r="AS433" s="33"/>
      <c r="AT433" s="35"/>
      <c r="AU433" s="35"/>
      <c r="AV433" s="35"/>
      <c r="AW433" s="35"/>
      <c r="AX433" s="35"/>
      <c r="AY433" s="42"/>
      <c r="AZ433" s="35"/>
    </row>
    <row r="434" spans="1:52" x14ac:dyDescent="0.25">
      <c r="A434" s="66"/>
      <c r="B434" s="33"/>
      <c r="C434" s="85"/>
      <c r="D434" s="85"/>
      <c r="E434" s="34"/>
      <c r="F434" s="35"/>
      <c r="G434" s="35"/>
      <c r="H434" s="33"/>
      <c r="I434" s="35"/>
      <c r="J434" s="35"/>
      <c r="K434" s="49">
        <f t="shared" si="46"/>
        <v>0</v>
      </c>
      <c r="L434" s="67" t="str">
        <f t="shared" si="50"/>
        <v/>
      </c>
      <c r="M434" s="33"/>
      <c r="N434" s="35"/>
      <c r="O434" s="36">
        <v>100</v>
      </c>
      <c r="P434" s="36"/>
      <c r="Q434" s="36"/>
      <c r="R434" s="36"/>
      <c r="S434" s="33"/>
      <c r="T434" s="35"/>
      <c r="U434" s="36"/>
      <c r="V434" s="36"/>
      <c r="W434" s="36"/>
      <c r="X434" s="36"/>
      <c r="Y434" s="33"/>
      <c r="Z434" s="35"/>
      <c r="AA434" s="36"/>
      <c r="AB434" s="36"/>
      <c r="AC434" s="36"/>
      <c r="AD434" s="36"/>
      <c r="AE434" s="68">
        <f t="shared" si="45"/>
        <v>100</v>
      </c>
      <c r="AF434" s="37"/>
      <c r="AG434" s="37"/>
      <c r="AH434" s="37"/>
      <c r="AI434" s="38"/>
      <c r="AJ434" s="49" t="str">
        <f t="shared" si="44"/>
        <v/>
      </c>
      <c r="AK434" s="49" t="str">
        <f t="shared" si="47"/>
        <v/>
      </c>
      <c r="AL434" s="49" t="e">
        <f t="shared" si="48"/>
        <v>#VALUE!</v>
      </c>
      <c r="AM434" s="49"/>
      <c r="AN434" s="67" t="str">
        <f t="shared" si="49"/>
        <v/>
      </c>
      <c r="AO434" s="39"/>
      <c r="AP434" s="40"/>
      <c r="AQ434" s="41"/>
      <c r="AR434" s="33"/>
      <c r="AS434" s="33"/>
      <c r="AT434" s="35"/>
      <c r="AU434" s="35"/>
      <c r="AV434" s="35"/>
      <c r="AW434" s="35"/>
      <c r="AX434" s="35"/>
      <c r="AY434" s="42"/>
      <c r="AZ434" s="35"/>
    </row>
    <row r="435" spans="1:52" x14ac:dyDescent="0.25">
      <c r="A435" s="66"/>
      <c r="B435" s="33"/>
      <c r="C435" s="85"/>
      <c r="D435" s="85"/>
      <c r="E435" s="34"/>
      <c r="F435" s="35"/>
      <c r="G435" s="35"/>
      <c r="H435" s="33"/>
      <c r="I435" s="35"/>
      <c r="J435" s="35"/>
      <c r="K435" s="49">
        <f t="shared" si="46"/>
        <v>0</v>
      </c>
      <c r="L435" s="67" t="str">
        <f t="shared" si="50"/>
        <v/>
      </c>
      <c r="M435" s="33"/>
      <c r="N435" s="35"/>
      <c r="O435" s="36">
        <v>100</v>
      </c>
      <c r="P435" s="36"/>
      <c r="Q435" s="36"/>
      <c r="R435" s="36"/>
      <c r="S435" s="33"/>
      <c r="T435" s="35"/>
      <c r="U435" s="36"/>
      <c r="V435" s="36"/>
      <c r="W435" s="36"/>
      <c r="X435" s="36"/>
      <c r="Y435" s="33"/>
      <c r="Z435" s="35"/>
      <c r="AA435" s="36"/>
      <c r="AB435" s="36"/>
      <c r="AC435" s="36"/>
      <c r="AD435" s="36"/>
      <c r="AE435" s="68">
        <f t="shared" si="45"/>
        <v>100</v>
      </c>
      <c r="AF435" s="37"/>
      <c r="AG435" s="37"/>
      <c r="AH435" s="37"/>
      <c r="AI435" s="38"/>
      <c r="AJ435" s="49" t="str">
        <f t="shared" si="44"/>
        <v/>
      </c>
      <c r="AK435" s="49" t="str">
        <f t="shared" si="47"/>
        <v/>
      </c>
      <c r="AL435" s="49" t="e">
        <f t="shared" si="48"/>
        <v>#VALUE!</v>
      </c>
      <c r="AM435" s="49"/>
      <c r="AN435" s="67" t="str">
        <f t="shared" si="49"/>
        <v/>
      </c>
      <c r="AO435" s="39"/>
      <c r="AP435" s="40"/>
      <c r="AQ435" s="41"/>
      <c r="AR435" s="33"/>
      <c r="AS435" s="33"/>
      <c r="AT435" s="35"/>
      <c r="AU435" s="35"/>
      <c r="AV435" s="35"/>
      <c r="AW435" s="35"/>
      <c r="AX435" s="35"/>
      <c r="AY435" s="42"/>
      <c r="AZ435" s="35"/>
    </row>
    <row r="436" spans="1:52" x14ac:dyDescent="0.25">
      <c r="A436" s="66"/>
      <c r="B436" s="33"/>
      <c r="C436" s="85"/>
      <c r="D436" s="85"/>
      <c r="E436" s="34"/>
      <c r="F436" s="35"/>
      <c r="G436" s="35"/>
      <c r="H436" s="33"/>
      <c r="I436" s="35"/>
      <c r="J436" s="35"/>
      <c r="K436" s="49">
        <f t="shared" si="46"/>
        <v>0</v>
      </c>
      <c r="L436" s="67" t="str">
        <f t="shared" si="50"/>
        <v/>
      </c>
      <c r="M436" s="33"/>
      <c r="N436" s="35"/>
      <c r="O436" s="36">
        <v>100</v>
      </c>
      <c r="P436" s="36"/>
      <c r="Q436" s="36"/>
      <c r="R436" s="36"/>
      <c r="S436" s="33"/>
      <c r="T436" s="35"/>
      <c r="U436" s="36"/>
      <c r="V436" s="36"/>
      <c r="W436" s="36"/>
      <c r="X436" s="36"/>
      <c r="Y436" s="33"/>
      <c r="Z436" s="35"/>
      <c r="AA436" s="36"/>
      <c r="AB436" s="36"/>
      <c r="AC436" s="36"/>
      <c r="AD436" s="36"/>
      <c r="AE436" s="68">
        <f t="shared" si="45"/>
        <v>100</v>
      </c>
      <c r="AF436" s="37"/>
      <c r="AG436" s="37"/>
      <c r="AH436" s="37"/>
      <c r="AI436" s="38"/>
      <c r="AJ436" s="49" t="str">
        <f t="shared" si="44"/>
        <v/>
      </c>
      <c r="AK436" s="49" t="str">
        <f t="shared" si="47"/>
        <v/>
      </c>
      <c r="AL436" s="49" t="e">
        <f t="shared" si="48"/>
        <v>#VALUE!</v>
      </c>
      <c r="AM436" s="49"/>
      <c r="AN436" s="67" t="str">
        <f t="shared" si="49"/>
        <v/>
      </c>
      <c r="AO436" s="39"/>
      <c r="AP436" s="40"/>
      <c r="AQ436" s="41"/>
      <c r="AR436" s="33"/>
      <c r="AS436" s="33"/>
      <c r="AT436" s="35"/>
      <c r="AU436" s="35"/>
      <c r="AV436" s="35"/>
      <c r="AW436" s="35"/>
      <c r="AX436" s="35"/>
      <c r="AY436" s="42"/>
      <c r="AZ436" s="35"/>
    </row>
    <row r="437" spans="1:52" x14ac:dyDescent="0.25">
      <c r="A437" s="66"/>
      <c r="B437" s="33"/>
      <c r="C437" s="85"/>
      <c r="D437" s="85"/>
      <c r="E437" s="34"/>
      <c r="F437" s="35"/>
      <c r="G437" s="35"/>
      <c r="H437" s="33"/>
      <c r="I437" s="35"/>
      <c r="J437" s="35"/>
      <c r="K437" s="49">
        <f t="shared" si="46"/>
        <v>0</v>
      </c>
      <c r="L437" s="67" t="str">
        <f t="shared" si="50"/>
        <v/>
      </c>
      <c r="M437" s="33"/>
      <c r="N437" s="35"/>
      <c r="O437" s="36">
        <v>100</v>
      </c>
      <c r="P437" s="36"/>
      <c r="Q437" s="36"/>
      <c r="R437" s="36"/>
      <c r="S437" s="33"/>
      <c r="T437" s="35"/>
      <c r="U437" s="36"/>
      <c r="V437" s="36"/>
      <c r="W437" s="36"/>
      <c r="X437" s="36"/>
      <c r="Y437" s="33"/>
      <c r="Z437" s="35"/>
      <c r="AA437" s="36"/>
      <c r="AB437" s="36"/>
      <c r="AC437" s="36"/>
      <c r="AD437" s="36"/>
      <c r="AE437" s="68">
        <f t="shared" si="45"/>
        <v>100</v>
      </c>
      <c r="AF437" s="37"/>
      <c r="AG437" s="37"/>
      <c r="AH437" s="37"/>
      <c r="AI437" s="38"/>
      <c r="AJ437" s="49" t="str">
        <f t="shared" si="44"/>
        <v/>
      </c>
      <c r="AK437" s="49" t="str">
        <f t="shared" si="47"/>
        <v/>
      </c>
      <c r="AL437" s="49" t="e">
        <f t="shared" si="48"/>
        <v>#VALUE!</v>
      </c>
      <c r="AM437" s="49"/>
      <c r="AN437" s="67" t="str">
        <f t="shared" si="49"/>
        <v/>
      </c>
      <c r="AO437" s="39"/>
      <c r="AP437" s="40"/>
      <c r="AQ437" s="41"/>
      <c r="AR437" s="33"/>
      <c r="AS437" s="33"/>
      <c r="AT437" s="35"/>
      <c r="AU437" s="35"/>
      <c r="AV437" s="35"/>
      <c r="AW437" s="35"/>
      <c r="AX437" s="35"/>
      <c r="AY437" s="42"/>
      <c r="AZ437" s="35"/>
    </row>
    <row r="438" spans="1:52" x14ac:dyDescent="0.25">
      <c r="A438" s="66"/>
      <c r="B438" s="33"/>
      <c r="C438" s="85"/>
      <c r="D438" s="85"/>
      <c r="E438" s="34"/>
      <c r="F438" s="35"/>
      <c r="G438" s="35"/>
      <c r="H438" s="33"/>
      <c r="I438" s="35"/>
      <c r="J438" s="35"/>
      <c r="K438" s="49">
        <f t="shared" si="46"/>
        <v>0</v>
      </c>
      <c r="L438" s="67" t="str">
        <f t="shared" si="50"/>
        <v/>
      </c>
      <c r="M438" s="33"/>
      <c r="N438" s="35"/>
      <c r="O438" s="36">
        <v>100</v>
      </c>
      <c r="P438" s="36"/>
      <c r="Q438" s="36"/>
      <c r="R438" s="36"/>
      <c r="S438" s="33"/>
      <c r="T438" s="35"/>
      <c r="U438" s="36"/>
      <c r="V438" s="36"/>
      <c r="W438" s="36"/>
      <c r="X438" s="36"/>
      <c r="Y438" s="33"/>
      <c r="Z438" s="35"/>
      <c r="AA438" s="36"/>
      <c r="AB438" s="36"/>
      <c r="AC438" s="36"/>
      <c r="AD438" s="36"/>
      <c r="AE438" s="68">
        <f t="shared" si="45"/>
        <v>100</v>
      </c>
      <c r="AF438" s="37"/>
      <c r="AG438" s="37"/>
      <c r="AH438" s="37"/>
      <c r="AI438" s="38"/>
      <c r="AJ438" s="49" t="str">
        <f t="shared" si="44"/>
        <v/>
      </c>
      <c r="AK438" s="49" t="str">
        <f t="shared" si="47"/>
        <v/>
      </c>
      <c r="AL438" s="49" t="e">
        <f t="shared" si="48"/>
        <v>#VALUE!</v>
      </c>
      <c r="AM438" s="49"/>
      <c r="AN438" s="67" t="str">
        <f t="shared" si="49"/>
        <v/>
      </c>
      <c r="AO438" s="39"/>
      <c r="AP438" s="40"/>
      <c r="AQ438" s="41"/>
      <c r="AR438" s="33"/>
      <c r="AS438" s="33"/>
      <c r="AT438" s="35"/>
      <c r="AU438" s="35"/>
      <c r="AV438" s="35"/>
      <c r="AW438" s="35"/>
      <c r="AX438" s="35"/>
      <c r="AY438" s="42"/>
      <c r="AZ438" s="35"/>
    </row>
    <row r="439" spans="1:52" x14ac:dyDescent="0.25">
      <c r="A439" s="66"/>
      <c r="B439" s="33"/>
      <c r="C439" s="85"/>
      <c r="D439" s="85"/>
      <c r="E439" s="34"/>
      <c r="F439" s="35"/>
      <c r="G439" s="35"/>
      <c r="H439" s="33"/>
      <c r="I439" s="35"/>
      <c r="J439" s="35"/>
      <c r="K439" s="49">
        <f t="shared" si="46"/>
        <v>0</v>
      </c>
      <c r="L439" s="67" t="str">
        <f t="shared" si="50"/>
        <v/>
      </c>
      <c r="M439" s="33"/>
      <c r="N439" s="35"/>
      <c r="O439" s="36">
        <v>100</v>
      </c>
      <c r="P439" s="36"/>
      <c r="Q439" s="36"/>
      <c r="R439" s="36"/>
      <c r="S439" s="33"/>
      <c r="T439" s="35"/>
      <c r="U439" s="36"/>
      <c r="V439" s="36"/>
      <c r="W439" s="36"/>
      <c r="X439" s="36"/>
      <c r="Y439" s="33"/>
      <c r="Z439" s="35"/>
      <c r="AA439" s="36"/>
      <c r="AB439" s="36"/>
      <c r="AC439" s="36"/>
      <c r="AD439" s="36"/>
      <c r="AE439" s="68">
        <f t="shared" si="45"/>
        <v>100</v>
      </c>
      <c r="AF439" s="37"/>
      <c r="AG439" s="37"/>
      <c r="AH439" s="37"/>
      <c r="AI439" s="38"/>
      <c r="AJ439" s="49" t="str">
        <f t="shared" si="44"/>
        <v/>
      </c>
      <c r="AK439" s="49" t="str">
        <f t="shared" si="47"/>
        <v/>
      </c>
      <c r="AL439" s="49" t="e">
        <f t="shared" si="48"/>
        <v>#VALUE!</v>
      </c>
      <c r="AM439" s="49"/>
      <c r="AN439" s="67" t="str">
        <f t="shared" si="49"/>
        <v/>
      </c>
      <c r="AO439" s="39"/>
      <c r="AP439" s="40"/>
      <c r="AQ439" s="41"/>
      <c r="AR439" s="33"/>
      <c r="AS439" s="33"/>
      <c r="AT439" s="35"/>
      <c r="AU439" s="35"/>
      <c r="AV439" s="35"/>
      <c r="AW439" s="35"/>
      <c r="AX439" s="35"/>
      <c r="AY439" s="42"/>
      <c r="AZ439" s="35"/>
    </row>
    <row r="440" spans="1:52" x14ac:dyDescent="0.25">
      <c r="A440" s="66"/>
      <c r="B440" s="33"/>
      <c r="C440" s="85"/>
      <c r="D440" s="85"/>
      <c r="E440" s="34"/>
      <c r="F440" s="35"/>
      <c r="G440" s="35"/>
      <c r="H440" s="33"/>
      <c r="I440" s="35"/>
      <c r="J440" s="35"/>
      <c r="K440" s="49">
        <f t="shared" si="46"/>
        <v>0</v>
      </c>
      <c r="L440" s="67" t="str">
        <f t="shared" si="50"/>
        <v/>
      </c>
      <c r="M440" s="33"/>
      <c r="N440" s="35"/>
      <c r="O440" s="36">
        <v>100</v>
      </c>
      <c r="P440" s="36"/>
      <c r="Q440" s="36"/>
      <c r="R440" s="36"/>
      <c r="S440" s="33"/>
      <c r="T440" s="35"/>
      <c r="U440" s="36"/>
      <c r="V440" s="36"/>
      <c r="W440" s="36"/>
      <c r="X440" s="36"/>
      <c r="Y440" s="33"/>
      <c r="Z440" s="35"/>
      <c r="AA440" s="36"/>
      <c r="AB440" s="36"/>
      <c r="AC440" s="36"/>
      <c r="AD440" s="36"/>
      <c r="AE440" s="68">
        <f t="shared" si="45"/>
        <v>100</v>
      </c>
      <c r="AF440" s="37"/>
      <c r="AG440" s="37"/>
      <c r="AH440" s="37"/>
      <c r="AI440" s="38"/>
      <c r="AJ440" s="49" t="str">
        <f t="shared" si="44"/>
        <v/>
      </c>
      <c r="AK440" s="49" t="str">
        <f t="shared" si="47"/>
        <v/>
      </c>
      <c r="AL440" s="49" t="e">
        <f t="shared" si="48"/>
        <v>#VALUE!</v>
      </c>
      <c r="AM440" s="49"/>
      <c r="AN440" s="67" t="str">
        <f t="shared" si="49"/>
        <v/>
      </c>
      <c r="AO440" s="39"/>
      <c r="AP440" s="40"/>
      <c r="AQ440" s="41"/>
      <c r="AR440" s="33"/>
      <c r="AS440" s="33"/>
      <c r="AT440" s="35"/>
      <c r="AU440" s="35"/>
      <c r="AV440" s="35"/>
      <c r="AW440" s="35"/>
      <c r="AX440" s="35"/>
      <c r="AY440" s="42"/>
      <c r="AZ440" s="35"/>
    </row>
    <row r="441" spans="1:52" x14ac:dyDescent="0.25">
      <c r="A441" s="66"/>
      <c r="B441" s="33"/>
      <c r="C441" s="85"/>
      <c r="D441" s="85"/>
      <c r="E441" s="34"/>
      <c r="F441" s="35"/>
      <c r="G441" s="35"/>
      <c r="H441" s="33"/>
      <c r="I441" s="35"/>
      <c r="J441" s="35"/>
      <c r="K441" s="49">
        <f t="shared" si="46"/>
        <v>0</v>
      </c>
      <c r="L441" s="67" t="str">
        <f t="shared" si="50"/>
        <v/>
      </c>
      <c r="M441" s="33"/>
      <c r="N441" s="35"/>
      <c r="O441" s="36">
        <v>100</v>
      </c>
      <c r="P441" s="36"/>
      <c r="Q441" s="36"/>
      <c r="R441" s="36"/>
      <c r="S441" s="33"/>
      <c r="T441" s="35"/>
      <c r="U441" s="36"/>
      <c r="V441" s="36"/>
      <c r="W441" s="36"/>
      <c r="X441" s="36"/>
      <c r="Y441" s="33"/>
      <c r="Z441" s="35"/>
      <c r="AA441" s="36"/>
      <c r="AB441" s="36"/>
      <c r="AC441" s="36"/>
      <c r="AD441" s="36"/>
      <c r="AE441" s="68">
        <f t="shared" si="45"/>
        <v>100</v>
      </c>
      <c r="AF441" s="37"/>
      <c r="AG441" s="37"/>
      <c r="AH441" s="37"/>
      <c r="AI441" s="38"/>
      <c r="AJ441" s="49" t="str">
        <f t="shared" si="44"/>
        <v/>
      </c>
      <c r="AK441" s="49" t="str">
        <f t="shared" si="47"/>
        <v/>
      </c>
      <c r="AL441" s="49" t="e">
        <f t="shared" si="48"/>
        <v>#VALUE!</v>
      </c>
      <c r="AM441" s="49"/>
      <c r="AN441" s="67" t="str">
        <f t="shared" si="49"/>
        <v/>
      </c>
      <c r="AO441" s="39"/>
      <c r="AP441" s="40"/>
      <c r="AQ441" s="41"/>
      <c r="AR441" s="33"/>
      <c r="AS441" s="33"/>
      <c r="AT441" s="35"/>
      <c r="AU441" s="35"/>
      <c r="AV441" s="35"/>
      <c r="AW441" s="35"/>
      <c r="AX441" s="35"/>
      <c r="AY441" s="42"/>
      <c r="AZ441" s="35"/>
    </row>
    <row r="442" spans="1:52" x14ac:dyDescent="0.25">
      <c r="A442" s="66"/>
      <c r="B442" s="33"/>
      <c r="C442" s="85"/>
      <c r="D442" s="85"/>
      <c r="E442" s="34"/>
      <c r="F442" s="35"/>
      <c r="G442" s="35"/>
      <c r="H442" s="33"/>
      <c r="I442" s="35"/>
      <c r="J442" s="35"/>
      <c r="K442" s="49">
        <f t="shared" si="46"/>
        <v>0</v>
      </c>
      <c r="L442" s="67" t="str">
        <f t="shared" si="50"/>
        <v/>
      </c>
      <c r="M442" s="33"/>
      <c r="N442" s="35"/>
      <c r="O442" s="36">
        <v>100</v>
      </c>
      <c r="P442" s="36"/>
      <c r="Q442" s="36"/>
      <c r="R442" s="36"/>
      <c r="S442" s="33"/>
      <c r="T442" s="35"/>
      <c r="U442" s="36"/>
      <c r="V442" s="36"/>
      <c r="W442" s="36"/>
      <c r="X442" s="36"/>
      <c r="Y442" s="33"/>
      <c r="Z442" s="35"/>
      <c r="AA442" s="36"/>
      <c r="AB442" s="36"/>
      <c r="AC442" s="36"/>
      <c r="AD442" s="36"/>
      <c r="AE442" s="68">
        <f t="shared" si="45"/>
        <v>100</v>
      </c>
      <c r="AF442" s="37"/>
      <c r="AG442" s="37"/>
      <c r="AH442" s="37"/>
      <c r="AI442" s="38"/>
      <c r="AJ442" s="49" t="str">
        <f t="shared" si="44"/>
        <v/>
      </c>
      <c r="AK442" s="49" t="str">
        <f t="shared" si="47"/>
        <v/>
      </c>
      <c r="AL442" s="49" t="e">
        <f t="shared" si="48"/>
        <v>#VALUE!</v>
      </c>
      <c r="AM442" s="49"/>
      <c r="AN442" s="67" t="str">
        <f t="shared" si="49"/>
        <v/>
      </c>
      <c r="AO442" s="39"/>
      <c r="AP442" s="40"/>
      <c r="AQ442" s="41"/>
      <c r="AR442" s="33"/>
      <c r="AS442" s="33"/>
      <c r="AT442" s="35"/>
      <c r="AU442" s="35"/>
      <c r="AV442" s="35"/>
      <c r="AW442" s="35"/>
      <c r="AX442" s="35"/>
      <c r="AY442" s="42"/>
      <c r="AZ442" s="35"/>
    </row>
    <row r="443" spans="1:52" x14ac:dyDescent="0.25">
      <c r="A443" s="66"/>
      <c r="B443" s="33"/>
      <c r="C443" s="85"/>
      <c r="D443" s="85"/>
      <c r="E443" s="34"/>
      <c r="F443" s="35"/>
      <c r="G443" s="35"/>
      <c r="H443" s="33"/>
      <c r="I443" s="35"/>
      <c r="J443" s="35"/>
      <c r="K443" s="49">
        <f t="shared" si="46"/>
        <v>0</v>
      </c>
      <c r="L443" s="67" t="str">
        <f t="shared" si="50"/>
        <v/>
      </c>
      <c r="M443" s="33"/>
      <c r="N443" s="35"/>
      <c r="O443" s="36">
        <v>100</v>
      </c>
      <c r="P443" s="36"/>
      <c r="Q443" s="36"/>
      <c r="R443" s="36"/>
      <c r="S443" s="33"/>
      <c r="T443" s="35"/>
      <c r="U443" s="36"/>
      <c r="V443" s="36"/>
      <c r="W443" s="36"/>
      <c r="X443" s="36"/>
      <c r="Y443" s="33"/>
      <c r="Z443" s="35"/>
      <c r="AA443" s="36"/>
      <c r="AB443" s="36"/>
      <c r="AC443" s="36"/>
      <c r="AD443" s="36"/>
      <c r="AE443" s="68">
        <f t="shared" si="45"/>
        <v>100</v>
      </c>
      <c r="AF443" s="37"/>
      <c r="AG443" s="37"/>
      <c r="AH443" s="37"/>
      <c r="AI443" s="38"/>
      <c r="AJ443" s="49" t="str">
        <f t="shared" si="44"/>
        <v/>
      </c>
      <c r="AK443" s="49" t="str">
        <f t="shared" si="47"/>
        <v/>
      </c>
      <c r="AL443" s="49" t="e">
        <f t="shared" si="48"/>
        <v>#VALUE!</v>
      </c>
      <c r="AM443" s="49"/>
      <c r="AN443" s="67" t="str">
        <f t="shared" si="49"/>
        <v/>
      </c>
      <c r="AO443" s="39"/>
      <c r="AP443" s="40"/>
      <c r="AQ443" s="41"/>
      <c r="AR443" s="33"/>
      <c r="AS443" s="33"/>
      <c r="AT443" s="35"/>
      <c r="AU443" s="35"/>
      <c r="AV443" s="35"/>
      <c r="AW443" s="35"/>
      <c r="AX443" s="35"/>
      <c r="AY443" s="42"/>
      <c r="AZ443" s="35"/>
    </row>
    <row r="444" spans="1:52" x14ac:dyDescent="0.25">
      <c r="A444" s="66"/>
      <c r="B444" s="33"/>
      <c r="C444" s="85"/>
      <c r="D444" s="85"/>
      <c r="E444" s="34"/>
      <c r="F444" s="35"/>
      <c r="G444" s="35"/>
      <c r="H444" s="33"/>
      <c r="I444" s="35"/>
      <c r="J444" s="35"/>
      <c r="K444" s="49">
        <f t="shared" si="46"/>
        <v>0</v>
      </c>
      <c r="L444" s="67" t="str">
        <f t="shared" si="50"/>
        <v/>
      </c>
      <c r="M444" s="33"/>
      <c r="N444" s="35"/>
      <c r="O444" s="36">
        <v>100</v>
      </c>
      <c r="P444" s="36"/>
      <c r="Q444" s="36"/>
      <c r="R444" s="36"/>
      <c r="S444" s="33"/>
      <c r="T444" s="35"/>
      <c r="U444" s="36"/>
      <c r="V444" s="36"/>
      <c r="W444" s="36"/>
      <c r="X444" s="36"/>
      <c r="Y444" s="33"/>
      <c r="Z444" s="35"/>
      <c r="AA444" s="36"/>
      <c r="AB444" s="36"/>
      <c r="AC444" s="36"/>
      <c r="AD444" s="36"/>
      <c r="AE444" s="68">
        <f t="shared" si="45"/>
        <v>100</v>
      </c>
      <c r="AF444" s="37"/>
      <c r="AG444" s="37"/>
      <c r="AH444" s="37"/>
      <c r="AI444" s="38"/>
      <c r="AJ444" s="49" t="str">
        <f t="shared" si="44"/>
        <v/>
      </c>
      <c r="AK444" s="49" t="str">
        <f t="shared" si="47"/>
        <v/>
      </c>
      <c r="AL444" s="49" t="e">
        <f t="shared" si="48"/>
        <v>#VALUE!</v>
      </c>
      <c r="AM444" s="49"/>
      <c r="AN444" s="67" t="str">
        <f t="shared" si="49"/>
        <v/>
      </c>
      <c r="AO444" s="39"/>
      <c r="AP444" s="40"/>
      <c r="AQ444" s="41"/>
      <c r="AR444" s="33"/>
      <c r="AS444" s="33"/>
      <c r="AT444" s="35"/>
      <c r="AU444" s="35"/>
      <c r="AV444" s="35"/>
      <c r="AW444" s="35"/>
      <c r="AX444" s="35"/>
      <c r="AY444" s="42"/>
      <c r="AZ444" s="35"/>
    </row>
    <row r="445" spans="1:52" x14ac:dyDescent="0.25">
      <c r="A445" s="66"/>
      <c r="B445" s="33"/>
      <c r="C445" s="85"/>
      <c r="D445" s="85"/>
      <c r="E445" s="34"/>
      <c r="F445" s="35"/>
      <c r="G445" s="35"/>
      <c r="H445" s="33"/>
      <c r="I445" s="35"/>
      <c r="J445" s="35"/>
      <c r="K445" s="49">
        <f t="shared" si="46"/>
        <v>0</v>
      </c>
      <c r="L445" s="67" t="str">
        <f t="shared" si="50"/>
        <v/>
      </c>
      <c r="M445" s="33"/>
      <c r="N445" s="35"/>
      <c r="O445" s="36">
        <v>100</v>
      </c>
      <c r="P445" s="36"/>
      <c r="Q445" s="36"/>
      <c r="R445" s="36"/>
      <c r="S445" s="33"/>
      <c r="T445" s="35"/>
      <c r="U445" s="36"/>
      <c r="V445" s="36"/>
      <c r="W445" s="36"/>
      <c r="X445" s="36"/>
      <c r="Y445" s="33"/>
      <c r="Z445" s="35"/>
      <c r="AA445" s="36"/>
      <c r="AB445" s="36"/>
      <c r="AC445" s="36"/>
      <c r="AD445" s="36"/>
      <c r="AE445" s="68">
        <f t="shared" si="45"/>
        <v>100</v>
      </c>
      <c r="AF445" s="37"/>
      <c r="AG445" s="37"/>
      <c r="AH445" s="37"/>
      <c r="AI445" s="38"/>
      <c r="AJ445" s="49" t="str">
        <f t="shared" si="44"/>
        <v/>
      </c>
      <c r="AK445" s="49" t="str">
        <f t="shared" si="47"/>
        <v/>
      </c>
      <c r="AL445" s="49" t="e">
        <f t="shared" si="48"/>
        <v>#VALUE!</v>
      </c>
      <c r="AM445" s="49"/>
      <c r="AN445" s="67" t="str">
        <f t="shared" si="49"/>
        <v/>
      </c>
      <c r="AO445" s="39"/>
      <c r="AP445" s="40"/>
      <c r="AQ445" s="41"/>
      <c r="AR445" s="33"/>
      <c r="AS445" s="33"/>
      <c r="AT445" s="35"/>
      <c r="AU445" s="35"/>
      <c r="AV445" s="35"/>
      <c r="AW445" s="35"/>
      <c r="AX445" s="35"/>
      <c r="AY445" s="42"/>
      <c r="AZ445" s="35"/>
    </row>
    <row r="446" spans="1:52" x14ac:dyDescent="0.25">
      <c r="A446" s="66"/>
      <c r="B446" s="33"/>
      <c r="C446" s="85"/>
      <c r="D446" s="85"/>
      <c r="E446" s="34"/>
      <c r="F446" s="35"/>
      <c r="G446" s="35"/>
      <c r="H446" s="33"/>
      <c r="I446" s="35"/>
      <c r="J446" s="35"/>
      <c r="K446" s="49">
        <f t="shared" si="46"/>
        <v>0</v>
      </c>
      <c r="L446" s="67" t="str">
        <f t="shared" si="50"/>
        <v/>
      </c>
      <c r="M446" s="33"/>
      <c r="N446" s="35"/>
      <c r="O446" s="36">
        <v>100</v>
      </c>
      <c r="P446" s="36"/>
      <c r="Q446" s="36"/>
      <c r="R446" s="36"/>
      <c r="S446" s="33"/>
      <c r="T446" s="35"/>
      <c r="U446" s="36"/>
      <c r="V446" s="36"/>
      <c r="W446" s="36"/>
      <c r="X446" s="36"/>
      <c r="Y446" s="33"/>
      <c r="Z446" s="35"/>
      <c r="AA446" s="36"/>
      <c r="AB446" s="36"/>
      <c r="AC446" s="36"/>
      <c r="AD446" s="36"/>
      <c r="AE446" s="68">
        <f t="shared" si="45"/>
        <v>100</v>
      </c>
      <c r="AF446" s="37"/>
      <c r="AG446" s="37"/>
      <c r="AH446" s="37"/>
      <c r="AI446" s="38"/>
      <c r="AJ446" s="49" t="str">
        <f t="shared" si="44"/>
        <v/>
      </c>
      <c r="AK446" s="49" t="str">
        <f t="shared" si="47"/>
        <v/>
      </c>
      <c r="AL446" s="49" t="e">
        <f t="shared" si="48"/>
        <v>#VALUE!</v>
      </c>
      <c r="AM446" s="49"/>
      <c r="AN446" s="67" t="str">
        <f t="shared" si="49"/>
        <v/>
      </c>
      <c r="AO446" s="39"/>
      <c r="AP446" s="40"/>
      <c r="AQ446" s="41"/>
      <c r="AR446" s="33"/>
      <c r="AS446" s="33"/>
      <c r="AT446" s="35"/>
      <c r="AU446" s="35"/>
      <c r="AV446" s="35"/>
      <c r="AW446" s="35"/>
      <c r="AX446" s="35"/>
      <c r="AY446" s="42"/>
      <c r="AZ446" s="35"/>
    </row>
    <row r="447" spans="1:52" x14ac:dyDescent="0.25">
      <c r="A447" s="66"/>
      <c r="B447" s="33"/>
      <c r="C447" s="85"/>
      <c r="D447" s="85"/>
      <c r="E447" s="34"/>
      <c r="F447" s="35"/>
      <c r="G447" s="35"/>
      <c r="H447" s="33"/>
      <c r="I447" s="35"/>
      <c r="J447" s="35"/>
      <c r="K447" s="49">
        <f t="shared" si="46"/>
        <v>0</v>
      </c>
      <c r="L447" s="67" t="str">
        <f t="shared" si="50"/>
        <v/>
      </c>
      <c r="M447" s="33"/>
      <c r="N447" s="35"/>
      <c r="O447" s="36">
        <v>100</v>
      </c>
      <c r="P447" s="36"/>
      <c r="Q447" s="36"/>
      <c r="R447" s="36"/>
      <c r="S447" s="33"/>
      <c r="T447" s="35"/>
      <c r="U447" s="36"/>
      <c r="V447" s="36"/>
      <c r="W447" s="36"/>
      <c r="X447" s="36"/>
      <c r="Y447" s="33"/>
      <c r="Z447" s="35"/>
      <c r="AA447" s="36"/>
      <c r="AB447" s="36"/>
      <c r="AC447" s="36"/>
      <c r="AD447" s="36"/>
      <c r="AE447" s="68">
        <f t="shared" si="45"/>
        <v>100</v>
      </c>
      <c r="AF447" s="37"/>
      <c r="AG447" s="37"/>
      <c r="AH447" s="37"/>
      <c r="AI447" s="38"/>
      <c r="AJ447" s="49" t="str">
        <f t="shared" si="44"/>
        <v/>
      </c>
      <c r="AK447" s="49" t="str">
        <f t="shared" si="47"/>
        <v/>
      </c>
      <c r="AL447" s="49" t="e">
        <f t="shared" si="48"/>
        <v>#VALUE!</v>
      </c>
      <c r="AM447" s="49"/>
      <c r="AN447" s="67" t="str">
        <f t="shared" si="49"/>
        <v/>
      </c>
      <c r="AO447" s="39"/>
      <c r="AP447" s="40"/>
      <c r="AQ447" s="41"/>
      <c r="AR447" s="33"/>
      <c r="AS447" s="33"/>
      <c r="AT447" s="35"/>
      <c r="AU447" s="35"/>
      <c r="AV447" s="35"/>
      <c r="AW447" s="35"/>
      <c r="AX447" s="35"/>
      <c r="AY447" s="42"/>
      <c r="AZ447" s="35"/>
    </row>
    <row r="448" spans="1:52" x14ac:dyDescent="0.25">
      <c r="A448" s="66"/>
      <c r="B448" s="33"/>
      <c r="C448" s="85"/>
      <c r="D448" s="85"/>
      <c r="E448" s="34"/>
      <c r="F448" s="35"/>
      <c r="G448" s="35"/>
      <c r="H448" s="33"/>
      <c r="I448" s="35"/>
      <c r="J448" s="35"/>
      <c r="K448" s="49">
        <f t="shared" si="46"/>
        <v>0</v>
      </c>
      <c r="L448" s="67" t="str">
        <f t="shared" si="50"/>
        <v/>
      </c>
      <c r="M448" s="33"/>
      <c r="N448" s="35"/>
      <c r="O448" s="36">
        <v>100</v>
      </c>
      <c r="P448" s="36"/>
      <c r="Q448" s="36"/>
      <c r="R448" s="36"/>
      <c r="S448" s="33"/>
      <c r="T448" s="35"/>
      <c r="U448" s="36"/>
      <c r="V448" s="36"/>
      <c r="W448" s="36"/>
      <c r="X448" s="36"/>
      <c r="Y448" s="33"/>
      <c r="Z448" s="35"/>
      <c r="AA448" s="36"/>
      <c r="AB448" s="36"/>
      <c r="AC448" s="36"/>
      <c r="AD448" s="36"/>
      <c r="AE448" s="68">
        <f t="shared" si="45"/>
        <v>100</v>
      </c>
      <c r="AF448" s="37"/>
      <c r="AG448" s="37"/>
      <c r="AH448" s="37"/>
      <c r="AI448" s="38"/>
      <c r="AJ448" s="49" t="str">
        <f t="shared" si="44"/>
        <v/>
      </c>
      <c r="AK448" s="49" t="str">
        <f t="shared" si="47"/>
        <v/>
      </c>
      <c r="AL448" s="49" t="e">
        <f t="shared" si="48"/>
        <v>#VALUE!</v>
      </c>
      <c r="AM448" s="49"/>
      <c r="AN448" s="67" t="str">
        <f t="shared" si="49"/>
        <v/>
      </c>
      <c r="AO448" s="39"/>
      <c r="AP448" s="40"/>
      <c r="AQ448" s="41"/>
      <c r="AR448" s="33"/>
      <c r="AS448" s="33"/>
      <c r="AT448" s="35"/>
      <c r="AU448" s="35"/>
      <c r="AV448" s="35"/>
      <c r="AW448" s="35"/>
      <c r="AX448" s="35"/>
      <c r="AY448" s="42"/>
      <c r="AZ448" s="35"/>
    </row>
    <row r="449" spans="1:52" x14ac:dyDescent="0.25">
      <c r="A449" s="66"/>
      <c r="B449" s="33"/>
      <c r="C449" s="85"/>
      <c r="D449" s="85"/>
      <c r="E449" s="34"/>
      <c r="F449" s="35"/>
      <c r="G449" s="35"/>
      <c r="H449" s="33"/>
      <c r="I449" s="35"/>
      <c r="J449" s="35"/>
      <c r="K449" s="49">
        <f t="shared" si="46"/>
        <v>0</v>
      </c>
      <c r="L449" s="67" t="str">
        <f t="shared" si="50"/>
        <v/>
      </c>
      <c r="M449" s="33"/>
      <c r="N449" s="35"/>
      <c r="O449" s="36">
        <v>100</v>
      </c>
      <c r="P449" s="36"/>
      <c r="Q449" s="36"/>
      <c r="R449" s="36"/>
      <c r="S449" s="33"/>
      <c r="T449" s="35"/>
      <c r="U449" s="36"/>
      <c r="V449" s="36"/>
      <c r="W449" s="36"/>
      <c r="X449" s="36"/>
      <c r="Y449" s="33"/>
      <c r="Z449" s="35"/>
      <c r="AA449" s="36"/>
      <c r="AB449" s="36"/>
      <c r="AC449" s="36"/>
      <c r="AD449" s="36"/>
      <c r="AE449" s="68">
        <f t="shared" si="45"/>
        <v>100</v>
      </c>
      <c r="AF449" s="37"/>
      <c r="AG449" s="37"/>
      <c r="AH449" s="37"/>
      <c r="AI449" s="38"/>
      <c r="AJ449" s="49" t="str">
        <f t="shared" si="44"/>
        <v/>
      </c>
      <c r="AK449" s="49" t="str">
        <f t="shared" si="47"/>
        <v/>
      </c>
      <c r="AL449" s="49" t="e">
        <f t="shared" si="48"/>
        <v>#VALUE!</v>
      </c>
      <c r="AM449" s="49"/>
      <c r="AN449" s="67" t="str">
        <f t="shared" si="49"/>
        <v/>
      </c>
      <c r="AO449" s="39"/>
      <c r="AP449" s="40"/>
      <c r="AQ449" s="41"/>
      <c r="AR449" s="33"/>
      <c r="AS449" s="33"/>
      <c r="AT449" s="35"/>
      <c r="AU449" s="35"/>
      <c r="AV449" s="35"/>
      <c r="AW449" s="35"/>
      <c r="AX449" s="35"/>
      <c r="AY449" s="42"/>
      <c r="AZ449" s="35"/>
    </row>
    <row r="450" spans="1:52" x14ac:dyDescent="0.25">
      <c r="A450" s="66"/>
      <c r="B450" s="33"/>
      <c r="C450" s="85"/>
      <c r="D450" s="85"/>
      <c r="E450" s="34"/>
      <c r="F450" s="35"/>
      <c r="G450" s="35"/>
      <c r="H450" s="33"/>
      <c r="I450" s="35"/>
      <c r="J450" s="35"/>
      <c r="K450" s="49">
        <f t="shared" si="46"/>
        <v>0</v>
      </c>
      <c r="L450" s="67" t="str">
        <f t="shared" si="50"/>
        <v/>
      </c>
      <c r="M450" s="33"/>
      <c r="N450" s="35"/>
      <c r="O450" s="36">
        <v>100</v>
      </c>
      <c r="P450" s="36"/>
      <c r="Q450" s="36"/>
      <c r="R450" s="36"/>
      <c r="S450" s="33"/>
      <c r="T450" s="35"/>
      <c r="U450" s="36"/>
      <c r="V450" s="36"/>
      <c r="W450" s="36"/>
      <c r="X450" s="36"/>
      <c r="Y450" s="33"/>
      <c r="Z450" s="35"/>
      <c r="AA450" s="36"/>
      <c r="AB450" s="36"/>
      <c r="AC450" s="36"/>
      <c r="AD450" s="36"/>
      <c r="AE450" s="68">
        <f t="shared" si="45"/>
        <v>100</v>
      </c>
      <c r="AF450" s="37"/>
      <c r="AG450" s="37"/>
      <c r="AH450" s="37"/>
      <c r="AI450" s="38"/>
      <c r="AJ450" s="49" t="str">
        <f t="shared" si="44"/>
        <v/>
      </c>
      <c r="AK450" s="49" t="str">
        <f t="shared" si="47"/>
        <v/>
      </c>
      <c r="AL450" s="49" t="e">
        <f t="shared" si="48"/>
        <v>#VALUE!</v>
      </c>
      <c r="AM450" s="49"/>
      <c r="AN450" s="67" t="str">
        <f t="shared" si="49"/>
        <v/>
      </c>
      <c r="AO450" s="39"/>
      <c r="AP450" s="40"/>
      <c r="AQ450" s="41"/>
      <c r="AR450" s="33"/>
      <c r="AS450" s="33"/>
      <c r="AT450" s="35"/>
      <c r="AU450" s="35"/>
      <c r="AV450" s="35"/>
      <c r="AW450" s="35"/>
      <c r="AX450" s="35"/>
      <c r="AY450" s="42"/>
      <c r="AZ450" s="35"/>
    </row>
    <row r="451" spans="1:52" x14ac:dyDescent="0.25">
      <c r="A451" s="66"/>
      <c r="B451" s="33"/>
      <c r="C451" s="85"/>
      <c r="D451" s="85"/>
      <c r="E451" s="34"/>
      <c r="F451" s="35"/>
      <c r="G451" s="35"/>
      <c r="H451" s="33"/>
      <c r="I451" s="35"/>
      <c r="J451" s="35"/>
      <c r="K451" s="49">
        <f t="shared" si="46"/>
        <v>0</v>
      </c>
      <c r="L451" s="67" t="str">
        <f t="shared" si="50"/>
        <v/>
      </c>
      <c r="M451" s="33"/>
      <c r="N451" s="35"/>
      <c r="O451" s="36">
        <v>100</v>
      </c>
      <c r="P451" s="36"/>
      <c r="Q451" s="36"/>
      <c r="R451" s="36"/>
      <c r="S451" s="33"/>
      <c r="T451" s="35"/>
      <c r="U451" s="36"/>
      <c r="V451" s="36"/>
      <c r="W451" s="36"/>
      <c r="X451" s="36"/>
      <c r="Y451" s="33"/>
      <c r="Z451" s="35"/>
      <c r="AA451" s="36"/>
      <c r="AB451" s="36"/>
      <c r="AC451" s="36"/>
      <c r="AD451" s="36"/>
      <c r="AE451" s="68">
        <f t="shared" si="45"/>
        <v>100</v>
      </c>
      <c r="AF451" s="37"/>
      <c r="AG451" s="37"/>
      <c r="AH451" s="37"/>
      <c r="AI451" s="38"/>
      <c r="AJ451" s="49" t="str">
        <f t="shared" si="44"/>
        <v/>
      </c>
      <c r="AK451" s="49" t="str">
        <f t="shared" si="47"/>
        <v/>
      </c>
      <c r="AL451" s="49" t="e">
        <f t="shared" si="48"/>
        <v>#VALUE!</v>
      </c>
      <c r="AM451" s="49"/>
      <c r="AN451" s="67" t="str">
        <f t="shared" si="49"/>
        <v/>
      </c>
      <c r="AO451" s="39"/>
      <c r="AP451" s="40"/>
      <c r="AQ451" s="41"/>
      <c r="AR451" s="33"/>
      <c r="AS451" s="33"/>
      <c r="AT451" s="35"/>
      <c r="AU451" s="35"/>
      <c r="AV451" s="35"/>
      <c r="AW451" s="35"/>
      <c r="AX451" s="35"/>
      <c r="AY451" s="42"/>
      <c r="AZ451" s="35"/>
    </row>
    <row r="452" spans="1:52" x14ac:dyDescent="0.25">
      <c r="A452" s="66"/>
      <c r="B452" s="33"/>
      <c r="C452" s="85"/>
      <c r="D452" s="85"/>
      <c r="E452" s="34"/>
      <c r="F452" s="35"/>
      <c r="G452" s="35"/>
      <c r="H452" s="33"/>
      <c r="I452" s="35"/>
      <c r="J452" s="35"/>
      <c r="K452" s="49">
        <f t="shared" si="46"/>
        <v>0</v>
      </c>
      <c r="L452" s="67" t="str">
        <f t="shared" si="50"/>
        <v/>
      </c>
      <c r="M452" s="33"/>
      <c r="N452" s="35"/>
      <c r="O452" s="36">
        <v>100</v>
      </c>
      <c r="P452" s="36"/>
      <c r="Q452" s="36"/>
      <c r="R452" s="36"/>
      <c r="S452" s="33"/>
      <c r="T452" s="35"/>
      <c r="U452" s="36"/>
      <c r="V452" s="36"/>
      <c r="W452" s="36"/>
      <c r="X452" s="36"/>
      <c r="Y452" s="33"/>
      <c r="Z452" s="35"/>
      <c r="AA452" s="36"/>
      <c r="AB452" s="36"/>
      <c r="AC452" s="36"/>
      <c r="AD452" s="36"/>
      <c r="AE452" s="68">
        <f t="shared" si="45"/>
        <v>100</v>
      </c>
      <c r="AF452" s="37"/>
      <c r="AG452" s="37"/>
      <c r="AH452" s="37"/>
      <c r="AI452" s="38"/>
      <c r="AJ452" s="49" t="str">
        <f t="shared" si="44"/>
        <v/>
      </c>
      <c r="AK452" s="49" t="str">
        <f t="shared" si="47"/>
        <v/>
      </c>
      <c r="AL452" s="49" t="e">
        <f t="shared" si="48"/>
        <v>#VALUE!</v>
      </c>
      <c r="AM452" s="49"/>
      <c r="AN452" s="67" t="str">
        <f t="shared" si="49"/>
        <v/>
      </c>
      <c r="AO452" s="39"/>
      <c r="AP452" s="40"/>
      <c r="AQ452" s="41"/>
      <c r="AR452" s="33"/>
      <c r="AS452" s="33"/>
      <c r="AT452" s="35"/>
      <c r="AU452" s="35"/>
      <c r="AV452" s="35"/>
      <c r="AW452" s="35"/>
      <c r="AX452" s="35"/>
      <c r="AY452" s="42"/>
      <c r="AZ452" s="35"/>
    </row>
    <row r="453" spans="1:52" x14ac:dyDescent="0.25">
      <c r="A453" s="66"/>
      <c r="B453" s="33"/>
      <c r="C453" s="85"/>
      <c r="D453" s="85"/>
      <c r="E453" s="34"/>
      <c r="F453" s="35"/>
      <c r="G453" s="35"/>
      <c r="H453" s="33"/>
      <c r="I453" s="35"/>
      <c r="J453" s="35"/>
      <c r="K453" s="49">
        <f t="shared" si="46"/>
        <v>0</v>
      </c>
      <c r="L453" s="67" t="str">
        <f t="shared" si="50"/>
        <v/>
      </c>
      <c r="M453" s="33"/>
      <c r="N453" s="35"/>
      <c r="O453" s="36">
        <v>100</v>
      </c>
      <c r="P453" s="36"/>
      <c r="Q453" s="36"/>
      <c r="R453" s="36"/>
      <c r="S453" s="33"/>
      <c r="T453" s="35"/>
      <c r="U453" s="36"/>
      <c r="V453" s="36"/>
      <c r="W453" s="36"/>
      <c r="X453" s="36"/>
      <c r="Y453" s="33"/>
      <c r="Z453" s="35"/>
      <c r="AA453" s="36"/>
      <c r="AB453" s="36"/>
      <c r="AC453" s="36"/>
      <c r="AD453" s="36"/>
      <c r="AE453" s="68">
        <f t="shared" si="45"/>
        <v>100</v>
      </c>
      <c r="AF453" s="37"/>
      <c r="AG453" s="37"/>
      <c r="AH453" s="37"/>
      <c r="AI453" s="38"/>
      <c r="AJ453" s="49" t="str">
        <f t="shared" si="44"/>
        <v/>
      </c>
      <c r="AK453" s="49" t="str">
        <f t="shared" si="47"/>
        <v/>
      </c>
      <c r="AL453" s="49" t="e">
        <f t="shared" si="48"/>
        <v>#VALUE!</v>
      </c>
      <c r="AM453" s="49"/>
      <c r="AN453" s="67" t="str">
        <f t="shared" si="49"/>
        <v/>
      </c>
      <c r="AO453" s="39"/>
      <c r="AP453" s="40"/>
      <c r="AQ453" s="41"/>
      <c r="AR453" s="33"/>
      <c r="AS453" s="33"/>
      <c r="AT453" s="35"/>
      <c r="AU453" s="35"/>
      <c r="AV453" s="35"/>
      <c r="AW453" s="35"/>
      <c r="AX453" s="35"/>
      <c r="AY453" s="42"/>
      <c r="AZ453" s="35"/>
    </row>
    <row r="454" spans="1:52" x14ac:dyDescent="0.25">
      <c r="A454" s="66"/>
      <c r="B454" s="33"/>
      <c r="C454" s="85"/>
      <c r="D454" s="85"/>
      <c r="E454" s="34"/>
      <c r="F454" s="35"/>
      <c r="G454" s="35"/>
      <c r="H454" s="33"/>
      <c r="I454" s="35"/>
      <c r="J454" s="35"/>
      <c r="K454" s="49">
        <f t="shared" si="46"/>
        <v>0</v>
      </c>
      <c r="L454" s="67" t="str">
        <f t="shared" si="50"/>
        <v/>
      </c>
      <c r="M454" s="33"/>
      <c r="N454" s="35"/>
      <c r="O454" s="36">
        <v>100</v>
      </c>
      <c r="P454" s="36"/>
      <c r="Q454" s="36"/>
      <c r="R454" s="36"/>
      <c r="S454" s="33"/>
      <c r="T454" s="35"/>
      <c r="U454" s="36"/>
      <c r="V454" s="36"/>
      <c r="W454" s="36"/>
      <c r="X454" s="36"/>
      <c r="Y454" s="33"/>
      <c r="Z454" s="35"/>
      <c r="AA454" s="36"/>
      <c r="AB454" s="36"/>
      <c r="AC454" s="36"/>
      <c r="AD454" s="36"/>
      <c r="AE454" s="68">
        <f t="shared" si="45"/>
        <v>100</v>
      </c>
      <c r="AF454" s="37"/>
      <c r="AG454" s="37"/>
      <c r="AH454" s="37"/>
      <c r="AI454" s="38"/>
      <c r="AJ454" s="49" t="str">
        <f t="shared" ref="AJ454:AJ517" si="51">IF($G454="RIESGO",IF(AE454&lt;=50,I454,(IF(AND(AE454&gt;=51,AF454="IMPACTO"),I454,(IF(AND(AE454&gt;=51,AE454&lt;=75,AF454="PROBABILIDAD"),(IF(I454-1&lt;=0,1,I454-1)),(IF(AND(AE454&gt;=76,AE454&lt;=100,AF454="PROBABILIDAD"),(IF(I454-2&lt;=0,1,I454-2)),1))))))), IF($G454="RIESGO_CORRUPCIÓN",IF(AE454&lt;=50,I454,(IF(AND(AE454&gt;=51,AF454="IMPACTO"),I454,(IF(AND(AE454&gt;=51,AE454&lt;=75,AF454="PROBABILIDAD"),(IF(I454-1&lt;=0,1,I454-1)),(IF(AND(AE454&gt;=76,AE454&lt;=100,AF454="PROBABILIDAD"),(IF(I454-2&lt;=0,1,I454-2)),1))))))),IF($G454="OPORTUNIDAD",$I454,"")))</f>
        <v/>
      </c>
      <c r="AK454" s="49" t="str">
        <f t="shared" si="47"/>
        <v/>
      </c>
      <c r="AL454" s="49" t="e">
        <f t="shared" si="48"/>
        <v>#VALUE!</v>
      </c>
      <c r="AM454" s="49"/>
      <c r="AN454" s="67" t="str">
        <f t="shared" si="49"/>
        <v/>
      </c>
      <c r="AO454" s="39"/>
      <c r="AP454" s="40"/>
      <c r="AQ454" s="41"/>
      <c r="AR454" s="33"/>
      <c r="AS454" s="33"/>
      <c r="AT454" s="35"/>
      <c r="AU454" s="35"/>
      <c r="AV454" s="35"/>
      <c r="AW454" s="35"/>
      <c r="AX454" s="35"/>
      <c r="AY454" s="42"/>
      <c r="AZ454" s="35"/>
    </row>
    <row r="455" spans="1:52" x14ac:dyDescent="0.25">
      <c r="A455" s="66"/>
      <c r="B455" s="33"/>
      <c r="C455" s="85"/>
      <c r="D455" s="85"/>
      <c r="E455" s="34"/>
      <c r="F455" s="35"/>
      <c r="G455" s="35"/>
      <c r="H455" s="33"/>
      <c r="I455" s="35"/>
      <c r="J455" s="35"/>
      <c r="K455" s="49">
        <f t="shared" si="46"/>
        <v>0</v>
      </c>
      <c r="L455" s="67" t="str">
        <f t="shared" si="50"/>
        <v/>
      </c>
      <c r="M455" s="33"/>
      <c r="N455" s="35"/>
      <c r="O455" s="36">
        <v>100</v>
      </c>
      <c r="P455" s="36"/>
      <c r="Q455" s="36"/>
      <c r="R455" s="36"/>
      <c r="S455" s="33"/>
      <c r="T455" s="35"/>
      <c r="U455" s="36"/>
      <c r="V455" s="36"/>
      <c r="W455" s="36"/>
      <c r="X455" s="36"/>
      <c r="Y455" s="33"/>
      <c r="Z455" s="35"/>
      <c r="AA455" s="36"/>
      <c r="AB455" s="36"/>
      <c r="AC455" s="36"/>
      <c r="AD455" s="36"/>
      <c r="AE455" s="68">
        <f t="shared" si="45"/>
        <v>100</v>
      </c>
      <c r="AF455" s="37"/>
      <c r="AG455" s="37"/>
      <c r="AH455" s="37"/>
      <c r="AI455" s="38"/>
      <c r="AJ455" s="49" t="str">
        <f t="shared" si="51"/>
        <v/>
      </c>
      <c r="AK455" s="49" t="str">
        <f t="shared" si="47"/>
        <v/>
      </c>
      <c r="AL455" s="49" t="e">
        <f t="shared" si="48"/>
        <v>#VALUE!</v>
      </c>
      <c r="AM455" s="49"/>
      <c r="AN455" s="67" t="str">
        <f t="shared" si="49"/>
        <v/>
      </c>
      <c r="AO455" s="39"/>
      <c r="AP455" s="40"/>
      <c r="AQ455" s="41"/>
      <c r="AR455" s="33"/>
      <c r="AS455" s="33"/>
      <c r="AT455" s="35"/>
      <c r="AU455" s="35"/>
      <c r="AV455" s="35"/>
      <c r="AW455" s="35"/>
      <c r="AX455" s="35"/>
      <c r="AY455" s="42"/>
      <c r="AZ455" s="35"/>
    </row>
    <row r="456" spans="1:52" x14ac:dyDescent="0.25">
      <c r="A456" s="66"/>
      <c r="B456" s="33"/>
      <c r="C456" s="85"/>
      <c r="D456" s="85"/>
      <c r="E456" s="34"/>
      <c r="F456" s="35"/>
      <c r="G456" s="35"/>
      <c r="H456" s="33"/>
      <c r="I456" s="35"/>
      <c r="J456" s="35"/>
      <c r="K456" s="49">
        <f t="shared" si="46"/>
        <v>0</v>
      </c>
      <c r="L456" s="67" t="str">
        <f t="shared" si="50"/>
        <v/>
      </c>
      <c r="M456" s="33"/>
      <c r="N456" s="35"/>
      <c r="O456" s="36">
        <v>100</v>
      </c>
      <c r="P456" s="36"/>
      <c r="Q456" s="36"/>
      <c r="R456" s="36"/>
      <c r="S456" s="33"/>
      <c r="T456" s="35"/>
      <c r="U456" s="36"/>
      <c r="V456" s="36"/>
      <c r="W456" s="36"/>
      <c r="X456" s="36"/>
      <c r="Y456" s="33"/>
      <c r="Z456" s="35"/>
      <c r="AA456" s="36"/>
      <c r="AB456" s="36"/>
      <c r="AC456" s="36"/>
      <c r="AD456" s="36"/>
      <c r="AE456" s="68">
        <f t="shared" si="45"/>
        <v>100</v>
      </c>
      <c r="AF456" s="37"/>
      <c r="AG456" s="37"/>
      <c r="AH456" s="37"/>
      <c r="AI456" s="38"/>
      <c r="AJ456" s="49" t="str">
        <f t="shared" si="51"/>
        <v/>
      </c>
      <c r="AK456" s="49" t="str">
        <f t="shared" si="47"/>
        <v/>
      </c>
      <c r="AL456" s="49" t="e">
        <f t="shared" si="48"/>
        <v>#VALUE!</v>
      </c>
      <c r="AM456" s="49"/>
      <c r="AN456" s="67" t="str">
        <f t="shared" si="49"/>
        <v/>
      </c>
      <c r="AO456" s="39"/>
      <c r="AP456" s="40"/>
      <c r="AQ456" s="41"/>
      <c r="AR456" s="33"/>
      <c r="AS456" s="33"/>
      <c r="AT456" s="35"/>
      <c r="AU456" s="35"/>
      <c r="AV456" s="35"/>
      <c r="AW456" s="35"/>
      <c r="AX456" s="35"/>
      <c r="AY456" s="42"/>
      <c r="AZ456" s="35"/>
    </row>
    <row r="457" spans="1:52" x14ac:dyDescent="0.25">
      <c r="A457" s="66"/>
      <c r="B457" s="33"/>
      <c r="C457" s="85"/>
      <c r="D457" s="85"/>
      <c r="E457" s="34"/>
      <c r="F457" s="35"/>
      <c r="G457" s="35"/>
      <c r="H457" s="33"/>
      <c r="I457" s="35"/>
      <c r="J457" s="35"/>
      <c r="K457" s="49">
        <f t="shared" si="46"/>
        <v>0</v>
      </c>
      <c r="L457" s="67" t="str">
        <f t="shared" si="50"/>
        <v/>
      </c>
      <c r="M457" s="33"/>
      <c r="N457" s="35"/>
      <c r="O457" s="36">
        <v>100</v>
      </c>
      <c r="P457" s="36"/>
      <c r="Q457" s="36"/>
      <c r="R457" s="36"/>
      <c r="S457" s="33"/>
      <c r="T457" s="35"/>
      <c r="U457" s="36"/>
      <c r="V457" s="36"/>
      <c r="W457" s="36"/>
      <c r="X457" s="36"/>
      <c r="Y457" s="33"/>
      <c r="Z457" s="35"/>
      <c r="AA457" s="36"/>
      <c r="AB457" s="36"/>
      <c r="AC457" s="36"/>
      <c r="AD457" s="36"/>
      <c r="AE457" s="68">
        <f t="shared" si="45"/>
        <v>100</v>
      </c>
      <c r="AF457" s="37"/>
      <c r="AG457" s="37"/>
      <c r="AH457" s="37"/>
      <c r="AI457" s="38"/>
      <c r="AJ457" s="49" t="str">
        <f t="shared" si="51"/>
        <v/>
      </c>
      <c r="AK457" s="49" t="str">
        <f t="shared" si="47"/>
        <v/>
      </c>
      <c r="AL457" s="49" t="e">
        <f t="shared" si="48"/>
        <v>#VALUE!</v>
      </c>
      <c r="AM457" s="49"/>
      <c r="AN457" s="67" t="str">
        <f t="shared" si="49"/>
        <v/>
      </c>
      <c r="AO457" s="39"/>
      <c r="AP457" s="40"/>
      <c r="AQ457" s="41"/>
      <c r="AR457" s="33"/>
      <c r="AS457" s="33"/>
      <c r="AT457" s="35"/>
      <c r="AU457" s="35"/>
      <c r="AV457" s="35"/>
      <c r="AW457" s="35"/>
      <c r="AX457" s="35"/>
      <c r="AY457" s="42"/>
      <c r="AZ457" s="35"/>
    </row>
    <row r="458" spans="1:52" x14ac:dyDescent="0.25">
      <c r="A458" s="66"/>
      <c r="B458" s="33"/>
      <c r="C458" s="85"/>
      <c r="D458" s="85"/>
      <c r="E458" s="34"/>
      <c r="F458" s="35"/>
      <c r="G458" s="35"/>
      <c r="H458" s="33"/>
      <c r="I458" s="35"/>
      <c r="J458" s="35"/>
      <c r="K458" s="49">
        <f t="shared" si="46"/>
        <v>0</v>
      </c>
      <c r="L458" s="67" t="str">
        <f t="shared" si="50"/>
        <v/>
      </c>
      <c r="M458" s="33"/>
      <c r="N458" s="35"/>
      <c r="O458" s="36">
        <v>100</v>
      </c>
      <c r="P458" s="36"/>
      <c r="Q458" s="36"/>
      <c r="R458" s="36"/>
      <c r="S458" s="33"/>
      <c r="T458" s="35"/>
      <c r="U458" s="36"/>
      <c r="V458" s="36"/>
      <c r="W458" s="36"/>
      <c r="X458" s="36"/>
      <c r="Y458" s="33"/>
      <c r="Z458" s="35"/>
      <c r="AA458" s="36"/>
      <c r="AB458" s="36"/>
      <c r="AC458" s="36"/>
      <c r="AD458" s="36"/>
      <c r="AE458" s="68">
        <f t="shared" ref="AE458:AE521" si="52">AVERAGE(AA458,U458,O458)</f>
        <v>100</v>
      </c>
      <c r="AF458" s="37"/>
      <c r="AG458" s="37"/>
      <c r="AH458" s="37"/>
      <c r="AI458" s="38"/>
      <c r="AJ458" s="49" t="str">
        <f t="shared" si="51"/>
        <v/>
      </c>
      <c r="AK458" s="49" t="str">
        <f t="shared" si="47"/>
        <v/>
      </c>
      <c r="AL458" s="49" t="e">
        <f t="shared" si="48"/>
        <v>#VALUE!</v>
      </c>
      <c r="AM458" s="49"/>
      <c r="AN458" s="67" t="str">
        <f t="shared" si="49"/>
        <v/>
      </c>
      <c r="AO458" s="39"/>
      <c r="AP458" s="40"/>
      <c r="AQ458" s="41"/>
      <c r="AR458" s="33"/>
      <c r="AS458" s="33"/>
      <c r="AT458" s="35"/>
      <c r="AU458" s="35"/>
      <c r="AV458" s="35"/>
      <c r="AW458" s="35"/>
      <c r="AX458" s="35"/>
      <c r="AY458" s="42"/>
      <c r="AZ458" s="35"/>
    </row>
    <row r="459" spans="1:52" x14ac:dyDescent="0.25">
      <c r="A459" s="66"/>
      <c r="B459" s="33"/>
      <c r="C459" s="85"/>
      <c r="D459" s="85"/>
      <c r="E459" s="34"/>
      <c r="F459" s="35"/>
      <c r="G459" s="35"/>
      <c r="H459" s="33"/>
      <c r="I459" s="35"/>
      <c r="J459" s="35"/>
      <c r="K459" s="49">
        <f t="shared" ref="K459:K522" si="53">IF($G459="RIESGO_CORRUPCIÓN",$I459*$J459*4,$I459*$J459)</f>
        <v>0</v>
      </c>
      <c r="L459" s="67" t="str">
        <f t="shared" si="50"/>
        <v/>
      </c>
      <c r="M459" s="33"/>
      <c r="N459" s="35"/>
      <c r="O459" s="36">
        <v>100</v>
      </c>
      <c r="P459" s="36"/>
      <c r="Q459" s="36"/>
      <c r="R459" s="36"/>
      <c r="S459" s="33"/>
      <c r="T459" s="35"/>
      <c r="U459" s="36"/>
      <c r="V459" s="36"/>
      <c r="W459" s="36"/>
      <c r="X459" s="36"/>
      <c r="Y459" s="33"/>
      <c r="Z459" s="35"/>
      <c r="AA459" s="36"/>
      <c r="AB459" s="36"/>
      <c r="AC459" s="36"/>
      <c r="AD459" s="36"/>
      <c r="AE459" s="68">
        <f t="shared" si="52"/>
        <v>100</v>
      </c>
      <c r="AF459" s="37"/>
      <c r="AG459" s="37"/>
      <c r="AH459" s="37"/>
      <c r="AI459" s="38"/>
      <c r="AJ459" s="49" t="str">
        <f t="shared" si="51"/>
        <v/>
      </c>
      <c r="AK459" s="49" t="str">
        <f t="shared" ref="AK459:AK522" si="54">IF($G459="RIESGO",IF(AE459&lt;=50,J459,(IF(AND(AE459&gt;=51,AF459="PROBABILIDAD"),J459,(IF(AND(AE459&gt;=51,AE459&lt;=85,AF459="IMPACTO"),(IF(J459-1&lt;=0,1,J459-1)),(IF(AND(AE459&gt;=86,AE459&lt;=100,AF459="PROBABILIDAD"),(IF(J459-2&lt;=0,1,J459-2)),1))))))),IF($G459="RIESGO_CORRUPCIÓN",IF(AE459&lt;=50,J459,(IF(AND(AE459&gt;=51,AF459="PROBABILIDAD"),J459,(IF(AND(AE459&gt;=51,AE459&lt;=85,AF459="IMPACTO"),(IF(J459-5&lt;=0,5,J459-5)),(IF(AND(AE459&gt;=86,AE459&lt;=100,AF459="IMPACTO"),(IF(J459-15&lt;=0,5,J459-15)),"#"))))))),IF($G459="OPORTUNIDAD",$J459,"")))</f>
        <v/>
      </c>
      <c r="AL459" s="49" t="e">
        <f t="shared" ref="AL459:AL522" si="55">IF($G459="RIESGO_CORRUPCIÓN",$AJ459*$AK459*4,$AJ459*$AK459)</f>
        <v>#VALUE!</v>
      </c>
      <c r="AM459" s="49"/>
      <c r="AN459" s="67" t="str">
        <f t="shared" si="49"/>
        <v/>
      </c>
      <c r="AO459" s="39"/>
      <c r="AP459" s="40"/>
      <c r="AQ459" s="41"/>
      <c r="AR459" s="33"/>
      <c r="AS459" s="33"/>
      <c r="AT459" s="35"/>
      <c r="AU459" s="35"/>
      <c r="AV459" s="35"/>
      <c r="AW459" s="35"/>
      <c r="AX459" s="35"/>
      <c r="AY459" s="42"/>
      <c r="AZ459" s="35"/>
    </row>
    <row r="460" spans="1:52" x14ac:dyDescent="0.25">
      <c r="A460" s="66"/>
      <c r="B460" s="33"/>
      <c r="C460" s="85"/>
      <c r="D460" s="85"/>
      <c r="E460" s="34"/>
      <c r="F460" s="35"/>
      <c r="G460" s="35"/>
      <c r="H460" s="33"/>
      <c r="I460" s="35"/>
      <c r="J460" s="35"/>
      <c r="K460" s="49">
        <f t="shared" si="53"/>
        <v>0</v>
      </c>
      <c r="L460" s="67" t="str">
        <f t="shared" si="50"/>
        <v/>
      </c>
      <c r="M460" s="33"/>
      <c r="N460" s="35"/>
      <c r="O460" s="36">
        <v>100</v>
      </c>
      <c r="P460" s="36"/>
      <c r="Q460" s="36"/>
      <c r="R460" s="36"/>
      <c r="S460" s="33"/>
      <c r="T460" s="35"/>
      <c r="U460" s="36"/>
      <c r="V460" s="36"/>
      <c r="W460" s="36"/>
      <c r="X460" s="36"/>
      <c r="Y460" s="33"/>
      <c r="Z460" s="35"/>
      <c r="AA460" s="36"/>
      <c r="AB460" s="36"/>
      <c r="AC460" s="36"/>
      <c r="AD460" s="36"/>
      <c r="AE460" s="68">
        <f t="shared" si="52"/>
        <v>100</v>
      </c>
      <c r="AF460" s="37"/>
      <c r="AG460" s="37"/>
      <c r="AH460" s="37"/>
      <c r="AI460" s="38"/>
      <c r="AJ460" s="49" t="str">
        <f t="shared" si="51"/>
        <v/>
      </c>
      <c r="AK460" s="49" t="str">
        <f t="shared" si="54"/>
        <v/>
      </c>
      <c r="AL460" s="49" t="e">
        <f t="shared" si="55"/>
        <v>#VALUE!</v>
      </c>
      <c r="AM460" s="49"/>
      <c r="AN460" s="67" t="str">
        <f t="shared" ref="AN460:AN523" si="56">IF(G460="RIESGO",IF(OR(AND(AJ460=4,AK460=4),AND(AJ460=4,AK460=5),AND(AL460&gt;=16,AL460&lt;=25)),"ZONA RIESGO EXTREMA",IF(OR(AND(AJ460=5,AK460=3),AND(AJ460=4,AK460=3),AND(AJ460=3,AK460=4),AND(AJ460=3,AK460=5),AND(AL460&gt;=12,AL460&lt;=15)),"ZONA RIESGO ALTA",IF(OR(AND(AJ460=3,AK460=3),AND(AJ460=2,AK460=3),AND(AJ460=3,AK460=2),AND(AJ460=4,AK460=2)),"ZONA RIESGO MODERADA",IF(AND(AL460&gt;=1,AL460&lt;=5),"ZONA RIESGO BAJA"," ")))),IF(G460="OPORTUNIDAD",IF(OR(AND(AJ460=3,AK460=4),AND(AJ460=2,AK460=5),AND(AL460&gt;=52,AL460&lt;=100)),"ZONA OPORTUNIDAD EXTREMA",IF(OR(AND(AJ460=5,AK460=2),AND(AJ460=4,AK460=3),AND(AJ460=1,AK460=4),AND(AL460=20),AND(AL460&gt;=28,AL460&lt;=48)),"ZONA OPORTUNIDAD ALTA",IF(OR(AND(AJ460=1,AK460=3),AND(AJ460=4,AK460=1),AND(AL460=24)),"ZONA OPORTUNIDAD MODERADA",IF(AND(AL460&gt;=4,AL460&lt;=16),"ZONA OPORTUNIDAD BAJA"," ")))),IF(G460="RIESGO_CORRUPCIÓN",IF(OR(AND(AL460&gt;=60,AL460&lt;=100)),"ZONA RIESGO EXTREMA",IF(OR(AND(AL460&gt;=30,AL460&lt;=50)),"ZONA RIESGO ALTA",IF(OR(AND(AL460&gt;=15,AL460&lt;=25)),"ZONA RIESGO MODERADA",IF(AND(AL460&gt;=4,AL460&lt;=10),"ZONA RIESGO BAJA"," ")))),"")))</f>
        <v/>
      </c>
      <c r="AO460" s="39"/>
      <c r="AP460" s="40"/>
      <c r="AQ460" s="41"/>
      <c r="AR460" s="33"/>
      <c r="AS460" s="33"/>
      <c r="AT460" s="35"/>
      <c r="AU460" s="35"/>
      <c r="AV460" s="35"/>
      <c r="AW460" s="35"/>
      <c r="AX460" s="35"/>
      <c r="AY460" s="42"/>
      <c r="AZ460" s="35"/>
    </row>
    <row r="461" spans="1:52" x14ac:dyDescent="0.25">
      <c r="A461" s="66"/>
      <c r="B461" s="33"/>
      <c r="C461" s="85"/>
      <c r="D461" s="85"/>
      <c r="E461" s="34"/>
      <c r="F461" s="35"/>
      <c r="G461" s="35"/>
      <c r="H461" s="33"/>
      <c r="I461" s="35"/>
      <c r="J461" s="35"/>
      <c r="K461" s="49">
        <f t="shared" si="53"/>
        <v>0</v>
      </c>
      <c r="L461" s="67" t="str">
        <f t="shared" ref="L461:L524" si="57">IF(G461="RIESGO",IF(OR(AND(I461=4,J461=4),AND(I461=4,J461=5),AND(K461&gt;=16,K461&lt;=25)),"ZONA RIESGO EXTREMA",IF(OR(AND(I461=5,J461=3),AND(I461=4,J461=3),AND(I461=3,J461=4),AND(I461=3,J461=5),AND(K461&gt;=12,K461&lt;=15)),"ZONA RIESGO ALTA",IF(OR(AND(I461=3,J461=3),AND(I461=2,J461=3),AND(I461=3,J461=2),AND(I461=4,J461=2)),"ZONA RIESGO MODERADA",IF(AND(K461&gt;=1,K461&lt;=5),"ZONA RIESGO BAJA"," ")))),IF(G461="OPORTUNIDAD",IF(OR(AND(I461=3,J461=4),AND(I461=2,J461=5),AND(K461&gt;=52,K461&lt;=100)),"ZONA OPORTUNIDAD EXTREMA",IF(OR(AND(I461=5,J461=2),AND(I461=4,J461=3),AND(I461=1,J461=4),AND(K461=20),AND(K461&gt;=28,K461&lt;=48)),"ZONA OPORTUNIDAD ALTA",IF(OR(AND(I461=1,J461=3),AND(I461=4,J461=1),AND(K461=24)),"ZONA OPORTUNIDAD MODERADA",IF(AND(K461&gt;=4,K461&lt;=16),"ZONA OPORTUNIDAD BAJA"," ")))),IF(G461="RIESGO_CORRUPCIÓN",IF(OR(AND(K461&gt;=60,K461&lt;=120)),"ZONA RIESGO EXTREMA",IF(OR(AND(K461&gt;=30,K461&lt;=50)),"ZONA RIESGO ALTA",IF(OR(AND(K461&gt;=15,K461&lt;=25)),"ZONA RIESGO MODERADA",IF(AND(K461&gt;=4,K461&lt;=10),"ZONA RIESGO BAJA"," ")))),"")))</f>
        <v/>
      </c>
      <c r="M461" s="33"/>
      <c r="N461" s="35"/>
      <c r="O461" s="36">
        <v>100</v>
      </c>
      <c r="P461" s="36"/>
      <c r="Q461" s="36"/>
      <c r="R461" s="36"/>
      <c r="S461" s="33"/>
      <c r="T461" s="35"/>
      <c r="U461" s="36"/>
      <c r="V461" s="36"/>
      <c r="W461" s="36"/>
      <c r="X461" s="36"/>
      <c r="Y461" s="33"/>
      <c r="Z461" s="35"/>
      <c r="AA461" s="36"/>
      <c r="AB461" s="36"/>
      <c r="AC461" s="36"/>
      <c r="AD461" s="36"/>
      <c r="AE461" s="68">
        <f t="shared" si="52"/>
        <v>100</v>
      </c>
      <c r="AF461" s="37"/>
      <c r="AG461" s="37"/>
      <c r="AH461" s="37"/>
      <c r="AI461" s="38"/>
      <c r="AJ461" s="49" t="str">
        <f t="shared" si="51"/>
        <v/>
      </c>
      <c r="AK461" s="49" t="str">
        <f t="shared" si="54"/>
        <v/>
      </c>
      <c r="AL461" s="49" t="e">
        <f t="shared" si="55"/>
        <v>#VALUE!</v>
      </c>
      <c r="AM461" s="49"/>
      <c r="AN461" s="67" t="str">
        <f t="shared" si="56"/>
        <v/>
      </c>
      <c r="AO461" s="39"/>
      <c r="AP461" s="40"/>
      <c r="AQ461" s="41"/>
      <c r="AR461" s="33"/>
      <c r="AS461" s="33"/>
      <c r="AT461" s="35"/>
      <c r="AU461" s="35"/>
      <c r="AV461" s="35"/>
      <c r="AW461" s="35"/>
      <c r="AX461" s="35"/>
      <c r="AY461" s="42"/>
      <c r="AZ461" s="35"/>
    </row>
    <row r="462" spans="1:52" x14ac:dyDescent="0.25">
      <c r="A462" s="66"/>
      <c r="B462" s="33"/>
      <c r="C462" s="85"/>
      <c r="D462" s="85"/>
      <c r="E462" s="34"/>
      <c r="F462" s="35"/>
      <c r="G462" s="35"/>
      <c r="H462" s="33"/>
      <c r="I462" s="35"/>
      <c r="J462" s="35"/>
      <c r="K462" s="49">
        <f t="shared" si="53"/>
        <v>0</v>
      </c>
      <c r="L462" s="67" t="str">
        <f t="shared" si="57"/>
        <v/>
      </c>
      <c r="M462" s="33"/>
      <c r="N462" s="35"/>
      <c r="O462" s="36">
        <v>100</v>
      </c>
      <c r="P462" s="36"/>
      <c r="Q462" s="36"/>
      <c r="R462" s="36"/>
      <c r="S462" s="33"/>
      <c r="T462" s="35"/>
      <c r="U462" s="36"/>
      <c r="V462" s="36"/>
      <c r="W462" s="36"/>
      <c r="X462" s="36"/>
      <c r="Y462" s="33"/>
      <c r="Z462" s="35"/>
      <c r="AA462" s="36"/>
      <c r="AB462" s="36"/>
      <c r="AC462" s="36"/>
      <c r="AD462" s="36"/>
      <c r="AE462" s="68">
        <f t="shared" si="52"/>
        <v>100</v>
      </c>
      <c r="AF462" s="37"/>
      <c r="AG462" s="37"/>
      <c r="AH462" s="37"/>
      <c r="AI462" s="38"/>
      <c r="AJ462" s="49" t="str">
        <f t="shared" si="51"/>
        <v/>
      </c>
      <c r="AK462" s="49" t="str">
        <f t="shared" si="54"/>
        <v/>
      </c>
      <c r="AL462" s="49" t="e">
        <f t="shared" si="55"/>
        <v>#VALUE!</v>
      </c>
      <c r="AM462" s="49"/>
      <c r="AN462" s="67" t="str">
        <f t="shared" si="56"/>
        <v/>
      </c>
      <c r="AO462" s="39"/>
      <c r="AP462" s="40"/>
      <c r="AQ462" s="41"/>
      <c r="AR462" s="33"/>
      <c r="AS462" s="33"/>
      <c r="AT462" s="35"/>
      <c r="AU462" s="35"/>
      <c r="AV462" s="35"/>
      <c r="AW462" s="35"/>
      <c r="AX462" s="35"/>
      <c r="AY462" s="42"/>
      <c r="AZ462" s="35"/>
    </row>
    <row r="463" spans="1:52" x14ac:dyDescent="0.25">
      <c r="A463" s="66"/>
      <c r="B463" s="33"/>
      <c r="C463" s="85"/>
      <c r="D463" s="85"/>
      <c r="E463" s="34"/>
      <c r="F463" s="35"/>
      <c r="G463" s="35"/>
      <c r="H463" s="33"/>
      <c r="I463" s="35"/>
      <c r="J463" s="35"/>
      <c r="K463" s="49">
        <f t="shared" si="53"/>
        <v>0</v>
      </c>
      <c r="L463" s="67" t="str">
        <f t="shared" si="57"/>
        <v/>
      </c>
      <c r="M463" s="33"/>
      <c r="N463" s="35"/>
      <c r="O463" s="36">
        <v>100</v>
      </c>
      <c r="P463" s="36"/>
      <c r="Q463" s="36"/>
      <c r="R463" s="36"/>
      <c r="S463" s="33"/>
      <c r="T463" s="35"/>
      <c r="U463" s="36"/>
      <c r="V463" s="36"/>
      <c r="W463" s="36"/>
      <c r="X463" s="36"/>
      <c r="Y463" s="33"/>
      <c r="Z463" s="35"/>
      <c r="AA463" s="36"/>
      <c r="AB463" s="36"/>
      <c r="AC463" s="36"/>
      <c r="AD463" s="36"/>
      <c r="AE463" s="68">
        <f t="shared" si="52"/>
        <v>100</v>
      </c>
      <c r="AF463" s="37"/>
      <c r="AG463" s="37"/>
      <c r="AH463" s="37"/>
      <c r="AI463" s="38"/>
      <c r="AJ463" s="49" t="str">
        <f t="shared" si="51"/>
        <v/>
      </c>
      <c r="AK463" s="49" t="str">
        <f t="shared" si="54"/>
        <v/>
      </c>
      <c r="AL463" s="49" t="e">
        <f t="shared" si="55"/>
        <v>#VALUE!</v>
      </c>
      <c r="AM463" s="49"/>
      <c r="AN463" s="67" t="str">
        <f t="shared" si="56"/>
        <v/>
      </c>
      <c r="AO463" s="39"/>
      <c r="AP463" s="40"/>
      <c r="AQ463" s="41"/>
      <c r="AR463" s="33"/>
      <c r="AS463" s="33"/>
      <c r="AT463" s="35"/>
      <c r="AU463" s="35"/>
      <c r="AV463" s="35"/>
      <c r="AW463" s="35"/>
      <c r="AX463" s="35"/>
      <c r="AY463" s="42"/>
      <c r="AZ463" s="35"/>
    </row>
    <row r="464" spans="1:52" x14ac:dyDescent="0.25">
      <c r="A464" s="66"/>
      <c r="B464" s="33"/>
      <c r="C464" s="85"/>
      <c r="D464" s="85"/>
      <c r="E464" s="34"/>
      <c r="F464" s="35"/>
      <c r="G464" s="35"/>
      <c r="H464" s="33"/>
      <c r="I464" s="35"/>
      <c r="J464" s="35"/>
      <c r="K464" s="49">
        <f t="shared" si="53"/>
        <v>0</v>
      </c>
      <c r="L464" s="67" t="str">
        <f t="shared" si="57"/>
        <v/>
      </c>
      <c r="M464" s="33"/>
      <c r="N464" s="35"/>
      <c r="O464" s="36">
        <v>100</v>
      </c>
      <c r="P464" s="36"/>
      <c r="Q464" s="36"/>
      <c r="R464" s="36"/>
      <c r="S464" s="33"/>
      <c r="T464" s="35"/>
      <c r="U464" s="36"/>
      <c r="V464" s="36"/>
      <c r="W464" s="36"/>
      <c r="X464" s="36"/>
      <c r="Y464" s="33"/>
      <c r="Z464" s="35"/>
      <c r="AA464" s="36"/>
      <c r="AB464" s="36"/>
      <c r="AC464" s="36"/>
      <c r="AD464" s="36"/>
      <c r="AE464" s="68">
        <f t="shared" si="52"/>
        <v>100</v>
      </c>
      <c r="AF464" s="37"/>
      <c r="AG464" s="37"/>
      <c r="AH464" s="37"/>
      <c r="AI464" s="38"/>
      <c r="AJ464" s="49" t="str">
        <f t="shared" si="51"/>
        <v/>
      </c>
      <c r="AK464" s="49" t="str">
        <f t="shared" si="54"/>
        <v/>
      </c>
      <c r="AL464" s="49" t="e">
        <f t="shared" si="55"/>
        <v>#VALUE!</v>
      </c>
      <c r="AM464" s="49"/>
      <c r="AN464" s="67" t="str">
        <f t="shared" si="56"/>
        <v/>
      </c>
      <c r="AO464" s="39"/>
      <c r="AP464" s="40"/>
      <c r="AQ464" s="41"/>
      <c r="AR464" s="33"/>
      <c r="AS464" s="33"/>
      <c r="AT464" s="35"/>
      <c r="AU464" s="35"/>
      <c r="AV464" s="35"/>
      <c r="AW464" s="35"/>
      <c r="AX464" s="35"/>
      <c r="AY464" s="42"/>
      <c r="AZ464" s="35"/>
    </row>
    <row r="465" spans="1:52" x14ac:dyDescent="0.25">
      <c r="A465" s="66"/>
      <c r="B465" s="33"/>
      <c r="C465" s="85"/>
      <c r="D465" s="85"/>
      <c r="E465" s="34"/>
      <c r="F465" s="35"/>
      <c r="G465" s="35"/>
      <c r="H465" s="33"/>
      <c r="I465" s="35"/>
      <c r="J465" s="35"/>
      <c r="K465" s="49">
        <f t="shared" si="53"/>
        <v>0</v>
      </c>
      <c r="L465" s="67" t="str">
        <f t="shared" si="57"/>
        <v/>
      </c>
      <c r="M465" s="33"/>
      <c r="N465" s="35"/>
      <c r="O465" s="36">
        <v>100</v>
      </c>
      <c r="P465" s="36"/>
      <c r="Q465" s="36"/>
      <c r="R465" s="36"/>
      <c r="S465" s="33"/>
      <c r="T465" s="35"/>
      <c r="U465" s="36"/>
      <c r="V465" s="36"/>
      <c r="W465" s="36"/>
      <c r="X465" s="36"/>
      <c r="Y465" s="33"/>
      <c r="Z465" s="35"/>
      <c r="AA465" s="36"/>
      <c r="AB465" s="36"/>
      <c r="AC465" s="36"/>
      <c r="AD465" s="36"/>
      <c r="AE465" s="68">
        <f t="shared" si="52"/>
        <v>100</v>
      </c>
      <c r="AF465" s="37"/>
      <c r="AG465" s="37"/>
      <c r="AH465" s="37"/>
      <c r="AI465" s="38"/>
      <c r="AJ465" s="49" t="str">
        <f t="shared" si="51"/>
        <v/>
      </c>
      <c r="AK465" s="49" t="str">
        <f t="shared" si="54"/>
        <v/>
      </c>
      <c r="AL465" s="49" t="e">
        <f t="shared" si="55"/>
        <v>#VALUE!</v>
      </c>
      <c r="AM465" s="49"/>
      <c r="AN465" s="67" t="str">
        <f t="shared" si="56"/>
        <v/>
      </c>
      <c r="AO465" s="39"/>
      <c r="AP465" s="40"/>
      <c r="AQ465" s="41"/>
      <c r="AR465" s="33"/>
      <c r="AS465" s="33"/>
      <c r="AT465" s="35"/>
      <c r="AU465" s="35"/>
      <c r="AV465" s="35"/>
      <c r="AW465" s="35"/>
      <c r="AX465" s="35"/>
      <c r="AY465" s="42"/>
      <c r="AZ465" s="35"/>
    </row>
    <row r="466" spans="1:52" x14ac:dyDescent="0.25">
      <c r="A466" s="66"/>
      <c r="B466" s="33"/>
      <c r="C466" s="85"/>
      <c r="D466" s="85"/>
      <c r="E466" s="34"/>
      <c r="F466" s="35"/>
      <c r="G466" s="35"/>
      <c r="H466" s="33"/>
      <c r="I466" s="35"/>
      <c r="J466" s="35"/>
      <c r="K466" s="49">
        <f t="shared" si="53"/>
        <v>0</v>
      </c>
      <c r="L466" s="67" t="str">
        <f t="shared" si="57"/>
        <v/>
      </c>
      <c r="M466" s="33"/>
      <c r="N466" s="35"/>
      <c r="O466" s="36">
        <v>100</v>
      </c>
      <c r="P466" s="36"/>
      <c r="Q466" s="36"/>
      <c r="R466" s="36"/>
      <c r="S466" s="33"/>
      <c r="T466" s="35"/>
      <c r="U466" s="36"/>
      <c r="V466" s="36"/>
      <c r="W466" s="36"/>
      <c r="X466" s="36"/>
      <c r="Y466" s="33"/>
      <c r="Z466" s="35"/>
      <c r="AA466" s="36"/>
      <c r="AB466" s="36"/>
      <c r="AC466" s="36"/>
      <c r="AD466" s="36"/>
      <c r="AE466" s="68">
        <f t="shared" si="52"/>
        <v>100</v>
      </c>
      <c r="AF466" s="37"/>
      <c r="AG466" s="37"/>
      <c r="AH466" s="37"/>
      <c r="AI466" s="38"/>
      <c r="AJ466" s="49" t="str">
        <f t="shared" si="51"/>
        <v/>
      </c>
      <c r="AK466" s="49" t="str">
        <f t="shared" si="54"/>
        <v/>
      </c>
      <c r="AL466" s="49" t="e">
        <f t="shared" si="55"/>
        <v>#VALUE!</v>
      </c>
      <c r="AM466" s="49"/>
      <c r="AN466" s="67" t="str">
        <f t="shared" si="56"/>
        <v/>
      </c>
      <c r="AO466" s="39"/>
      <c r="AP466" s="40"/>
      <c r="AQ466" s="41"/>
      <c r="AR466" s="33"/>
      <c r="AS466" s="33"/>
      <c r="AT466" s="35"/>
      <c r="AU466" s="35"/>
      <c r="AV466" s="35"/>
      <c r="AW466" s="35"/>
      <c r="AX466" s="35"/>
      <c r="AY466" s="42"/>
      <c r="AZ466" s="35"/>
    </row>
    <row r="467" spans="1:52" x14ac:dyDescent="0.25">
      <c r="A467" s="66"/>
      <c r="B467" s="33"/>
      <c r="C467" s="85"/>
      <c r="D467" s="85"/>
      <c r="E467" s="34"/>
      <c r="F467" s="35"/>
      <c r="G467" s="35"/>
      <c r="H467" s="33"/>
      <c r="I467" s="35"/>
      <c r="J467" s="35"/>
      <c r="K467" s="49">
        <f t="shared" si="53"/>
        <v>0</v>
      </c>
      <c r="L467" s="67" t="str">
        <f t="shared" si="57"/>
        <v/>
      </c>
      <c r="M467" s="33"/>
      <c r="N467" s="35"/>
      <c r="O467" s="36">
        <v>100</v>
      </c>
      <c r="P467" s="36"/>
      <c r="Q467" s="36"/>
      <c r="R467" s="36"/>
      <c r="S467" s="33"/>
      <c r="T467" s="35"/>
      <c r="U467" s="36"/>
      <c r="V467" s="36"/>
      <c r="W467" s="36"/>
      <c r="X467" s="36"/>
      <c r="Y467" s="33"/>
      <c r="Z467" s="35"/>
      <c r="AA467" s="36"/>
      <c r="AB467" s="36"/>
      <c r="AC467" s="36"/>
      <c r="AD467" s="36"/>
      <c r="AE467" s="68">
        <f t="shared" si="52"/>
        <v>100</v>
      </c>
      <c r="AF467" s="37"/>
      <c r="AG467" s="37"/>
      <c r="AH467" s="37"/>
      <c r="AI467" s="38"/>
      <c r="AJ467" s="49" t="str">
        <f t="shared" si="51"/>
        <v/>
      </c>
      <c r="AK467" s="49" t="str">
        <f t="shared" si="54"/>
        <v/>
      </c>
      <c r="AL467" s="49" t="e">
        <f t="shared" si="55"/>
        <v>#VALUE!</v>
      </c>
      <c r="AM467" s="49"/>
      <c r="AN467" s="67" t="str">
        <f t="shared" si="56"/>
        <v/>
      </c>
      <c r="AO467" s="39"/>
      <c r="AP467" s="40"/>
      <c r="AQ467" s="41"/>
      <c r="AR467" s="33"/>
      <c r="AS467" s="33"/>
      <c r="AT467" s="35"/>
      <c r="AU467" s="35"/>
      <c r="AV467" s="35"/>
      <c r="AW467" s="35"/>
      <c r="AX467" s="35"/>
      <c r="AY467" s="42"/>
      <c r="AZ467" s="35"/>
    </row>
    <row r="468" spans="1:52" x14ac:dyDescent="0.25">
      <c r="A468" s="66"/>
      <c r="B468" s="33"/>
      <c r="C468" s="85"/>
      <c r="D468" s="85"/>
      <c r="E468" s="34"/>
      <c r="F468" s="35"/>
      <c r="G468" s="35"/>
      <c r="H468" s="33"/>
      <c r="I468" s="35"/>
      <c r="J468" s="35"/>
      <c r="K468" s="49">
        <f t="shared" si="53"/>
        <v>0</v>
      </c>
      <c r="L468" s="67" t="str">
        <f t="shared" si="57"/>
        <v/>
      </c>
      <c r="M468" s="33"/>
      <c r="N468" s="35"/>
      <c r="O468" s="36">
        <v>100</v>
      </c>
      <c r="P468" s="36"/>
      <c r="Q468" s="36"/>
      <c r="R468" s="36"/>
      <c r="S468" s="33"/>
      <c r="T468" s="35"/>
      <c r="U468" s="36"/>
      <c r="V468" s="36"/>
      <c r="W468" s="36"/>
      <c r="X468" s="36"/>
      <c r="Y468" s="33"/>
      <c r="Z468" s="35"/>
      <c r="AA468" s="36"/>
      <c r="AB468" s="36"/>
      <c r="AC468" s="36"/>
      <c r="AD468" s="36"/>
      <c r="AE468" s="68">
        <f t="shared" si="52"/>
        <v>100</v>
      </c>
      <c r="AF468" s="37"/>
      <c r="AG468" s="37"/>
      <c r="AH468" s="37"/>
      <c r="AI468" s="38"/>
      <c r="AJ468" s="49" t="str">
        <f t="shared" si="51"/>
        <v/>
      </c>
      <c r="AK468" s="49" t="str">
        <f t="shared" si="54"/>
        <v/>
      </c>
      <c r="AL468" s="49" t="e">
        <f t="shared" si="55"/>
        <v>#VALUE!</v>
      </c>
      <c r="AM468" s="49"/>
      <c r="AN468" s="67" t="str">
        <f t="shared" si="56"/>
        <v/>
      </c>
      <c r="AO468" s="39"/>
      <c r="AP468" s="40"/>
      <c r="AQ468" s="41"/>
      <c r="AR468" s="33"/>
      <c r="AS468" s="33"/>
      <c r="AT468" s="35"/>
      <c r="AU468" s="35"/>
      <c r="AV468" s="35"/>
      <c r="AW468" s="35"/>
      <c r="AX468" s="35"/>
      <c r="AY468" s="42"/>
      <c r="AZ468" s="35"/>
    </row>
    <row r="469" spans="1:52" x14ac:dyDescent="0.25">
      <c r="A469" s="66"/>
      <c r="B469" s="33"/>
      <c r="C469" s="85"/>
      <c r="D469" s="85"/>
      <c r="E469" s="34"/>
      <c r="F469" s="35"/>
      <c r="G469" s="35"/>
      <c r="H469" s="33"/>
      <c r="I469" s="35"/>
      <c r="J469" s="35"/>
      <c r="K469" s="49">
        <f t="shared" si="53"/>
        <v>0</v>
      </c>
      <c r="L469" s="67" t="str">
        <f t="shared" si="57"/>
        <v/>
      </c>
      <c r="M469" s="33"/>
      <c r="N469" s="35"/>
      <c r="O469" s="36">
        <v>100</v>
      </c>
      <c r="P469" s="36"/>
      <c r="Q469" s="36"/>
      <c r="R469" s="36"/>
      <c r="S469" s="33"/>
      <c r="T469" s="35"/>
      <c r="U469" s="36"/>
      <c r="V469" s="36"/>
      <c r="W469" s="36"/>
      <c r="X469" s="36"/>
      <c r="Y469" s="33"/>
      <c r="Z469" s="35"/>
      <c r="AA469" s="36"/>
      <c r="AB469" s="36"/>
      <c r="AC469" s="36"/>
      <c r="AD469" s="36"/>
      <c r="AE469" s="68">
        <f t="shared" si="52"/>
        <v>100</v>
      </c>
      <c r="AF469" s="37"/>
      <c r="AG469" s="37"/>
      <c r="AH469" s="37"/>
      <c r="AI469" s="38"/>
      <c r="AJ469" s="49" t="str">
        <f t="shared" si="51"/>
        <v/>
      </c>
      <c r="AK469" s="49" t="str">
        <f t="shared" si="54"/>
        <v/>
      </c>
      <c r="AL469" s="49" t="e">
        <f t="shared" si="55"/>
        <v>#VALUE!</v>
      </c>
      <c r="AM469" s="49"/>
      <c r="AN469" s="67" t="str">
        <f t="shared" si="56"/>
        <v/>
      </c>
      <c r="AO469" s="39"/>
      <c r="AP469" s="40"/>
      <c r="AQ469" s="41"/>
      <c r="AR469" s="33"/>
      <c r="AS469" s="33"/>
      <c r="AT469" s="35"/>
      <c r="AU469" s="35"/>
      <c r="AV469" s="35"/>
      <c r="AW469" s="35"/>
      <c r="AX469" s="35"/>
      <c r="AY469" s="42"/>
      <c r="AZ469" s="35"/>
    </row>
    <row r="470" spans="1:52" x14ac:dyDescent="0.25">
      <c r="A470" s="66"/>
      <c r="B470" s="33"/>
      <c r="C470" s="85"/>
      <c r="D470" s="85"/>
      <c r="E470" s="34"/>
      <c r="F470" s="35"/>
      <c r="G470" s="35"/>
      <c r="H470" s="33"/>
      <c r="I470" s="35"/>
      <c r="J470" s="35"/>
      <c r="K470" s="49">
        <f t="shared" si="53"/>
        <v>0</v>
      </c>
      <c r="L470" s="67" t="str">
        <f t="shared" si="57"/>
        <v/>
      </c>
      <c r="M470" s="33"/>
      <c r="N470" s="35"/>
      <c r="O470" s="36">
        <v>100</v>
      </c>
      <c r="P470" s="36"/>
      <c r="Q470" s="36"/>
      <c r="R470" s="36"/>
      <c r="S470" s="33"/>
      <c r="T470" s="35"/>
      <c r="U470" s="36"/>
      <c r="V470" s="36"/>
      <c r="W470" s="36"/>
      <c r="X470" s="36"/>
      <c r="Y470" s="33"/>
      <c r="Z470" s="35"/>
      <c r="AA470" s="36"/>
      <c r="AB470" s="36"/>
      <c r="AC470" s="36"/>
      <c r="AD470" s="36"/>
      <c r="AE470" s="68">
        <f t="shared" si="52"/>
        <v>100</v>
      </c>
      <c r="AF470" s="37"/>
      <c r="AG470" s="37"/>
      <c r="AH470" s="37"/>
      <c r="AI470" s="38"/>
      <c r="AJ470" s="49" t="str">
        <f t="shared" si="51"/>
        <v/>
      </c>
      <c r="AK470" s="49" t="str">
        <f t="shared" si="54"/>
        <v/>
      </c>
      <c r="AL470" s="49" t="e">
        <f t="shared" si="55"/>
        <v>#VALUE!</v>
      </c>
      <c r="AM470" s="49"/>
      <c r="AN470" s="67" t="str">
        <f t="shared" si="56"/>
        <v/>
      </c>
      <c r="AO470" s="39"/>
      <c r="AP470" s="40"/>
      <c r="AQ470" s="41"/>
      <c r="AR470" s="33"/>
      <c r="AS470" s="33"/>
      <c r="AT470" s="35"/>
      <c r="AU470" s="35"/>
      <c r="AV470" s="35"/>
      <c r="AW470" s="35"/>
      <c r="AX470" s="35"/>
      <c r="AY470" s="42"/>
      <c r="AZ470" s="35"/>
    </row>
    <row r="471" spans="1:52" x14ac:dyDescent="0.25">
      <c r="A471" s="66"/>
      <c r="B471" s="33"/>
      <c r="C471" s="85"/>
      <c r="D471" s="85"/>
      <c r="E471" s="34"/>
      <c r="F471" s="35"/>
      <c r="G471" s="35"/>
      <c r="H471" s="33"/>
      <c r="I471" s="35"/>
      <c r="J471" s="35"/>
      <c r="K471" s="49">
        <f t="shared" si="53"/>
        <v>0</v>
      </c>
      <c r="L471" s="67" t="str">
        <f t="shared" si="57"/>
        <v/>
      </c>
      <c r="M471" s="33"/>
      <c r="N471" s="35"/>
      <c r="O471" s="36">
        <v>100</v>
      </c>
      <c r="P471" s="36"/>
      <c r="Q471" s="36"/>
      <c r="R471" s="36"/>
      <c r="S471" s="33"/>
      <c r="T471" s="35"/>
      <c r="U471" s="36"/>
      <c r="V471" s="36"/>
      <c r="W471" s="36"/>
      <c r="X471" s="36"/>
      <c r="Y471" s="33"/>
      <c r="Z471" s="35"/>
      <c r="AA471" s="36"/>
      <c r="AB471" s="36"/>
      <c r="AC471" s="36"/>
      <c r="AD471" s="36"/>
      <c r="AE471" s="68">
        <f t="shared" si="52"/>
        <v>100</v>
      </c>
      <c r="AF471" s="37"/>
      <c r="AG471" s="37"/>
      <c r="AH471" s="37"/>
      <c r="AI471" s="38"/>
      <c r="AJ471" s="49" t="str">
        <f t="shared" si="51"/>
        <v/>
      </c>
      <c r="AK471" s="49" t="str">
        <f t="shared" si="54"/>
        <v/>
      </c>
      <c r="AL471" s="49" t="e">
        <f t="shared" si="55"/>
        <v>#VALUE!</v>
      </c>
      <c r="AM471" s="49"/>
      <c r="AN471" s="67" t="str">
        <f t="shared" si="56"/>
        <v/>
      </c>
      <c r="AO471" s="39"/>
      <c r="AP471" s="40"/>
      <c r="AQ471" s="41"/>
      <c r="AR471" s="33"/>
      <c r="AS471" s="33"/>
      <c r="AT471" s="35"/>
      <c r="AU471" s="35"/>
      <c r="AV471" s="35"/>
      <c r="AW471" s="35"/>
      <c r="AX471" s="35"/>
      <c r="AY471" s="42"/>
      <c r="AZ471" s="35"/>
    </row>
    <row r="472" spans="1:52" x14ac:dyDescent="0.25">
      <c r="A472" s="66"/>
      <c r="B472" s="33"/>
      <c r="C472" s="85"/>
      <c r="D472" s="85"/>
      <c r="E472" s="34"/>
      <c r="F472" s="35"/>
      <c r="G472" s="35"/>
      <c r="H472" s="33"/>
      <c r="I472" s="35"/>
      <c r="J472" s="35"/>
      <c r="K472" s="49">
        <f t="shared" si="53"/>
        <v>0</v>
      </c>
      <c r="L472" s="67" t="str">
        <f t="shared" si="57"/>
        <v/>
      </c>
      <c r="M472" s="33"/>
      <c r="N472" s="35"/>
      <c r="O472" s="36">
        <v>100</v>
      </c>
      <c r="P472" s="36"/>
      <c r="Q472" s="36"/>
      <c r="R472" s="36"/>
      <c r="S472" s="33"/>
      <c r="T472" s="35"/>
      <c r="U472" s="36"/>
      <c r="V472" s="36"/>
      <c r="W472" s="36"/>
      <c r="X472" s="36"/>
      <c r="Y472" s="33"/>
      <c r="Z472" s="35"/>
      <c r="AA472" s="36"/>
      <c r="AB472" s="36"/>
      <c r="AC472" s="36"/>
      <c r="AD472" s="36"/>
      <c r="AE472" s="68">
        <f t="shared" si="52"/>
        <v>100</v>
      </c>
      <c r="AF472" s="37"/>
      <c r="AG472" s="37"/>
      <c r="AH472" s="37"/>
      <c r="AI472" s="38"/>
      <c r="AJ472" s="49" t="str">
        <f t="shared" si="51"/>
        <v/>
      </c>
      <c r="AK472" s="49" t="str">
        <f t="shared" si="54"/>
        <v/>
      </c>
      <c r="AL472" s="49" t="e">
        <f t="shared" si="55"/>
        <v>#VALUE!</v>
      </c>
      <c r="AM472" s="49"/>
      <c r="AN472" s="67" t="str">
        <f t="shared" si="56"/>
        <v/>
      </c>
      <c r="AO472" s="39"/>
      <c r="AP472" s="40"/>
      <c r="AQ472" s="41"/>
      <c r="AR472" s="33"/>
      <c r="AS472" s="33"/>
      <c r="AT472" s="35"/>
      <c r="AU472" s="35"/>
      <c r="AV472" s="35"/>
      <c r="AW472" s="35"/>
      <c r="AX472" s="35"/>
      <c r="AY472" s="42"/>
      <c r="AZ472" s="35"/>
    </row>
    <row r="473" spans="1:52" x14ac:dyDescent="0.25">
      <c r="A473" s="66"/>
      <c r="B473" s="33"/>
      <c r="C473" s="85"/>
      <c r="D473" s="85"/>
      <c r="E473" s="34"/>
      <c r="F473" s="35"/>
      <c r="G473" s="35"/>
      <c r="H473" s="33"/>
      <c r="I473" s="35"/>
      <c r="J473" s="35"/>
      <c r="K473" s="49">
        <f t="shared" si="53"/>
        <v>0</v>
      </c>
      <c r="L473" s="67" t="str">
        <f t="shared" si="57"/>
        <v/>
      </c>
      <c r="M473" s="33"/>
      <c r="N473" s="35"/>
      <c r="O473" s="36">
        <v>100</v>
      </c>
      <c r="P473" s="36"/>
      <c r="Q473" s="36"/>
      <c r="R473" s="36"/>
      <c r="S473" s="33"/>
      <c r="T473" s="35"/>
      <c r="U473" s="36"/>
      <c r="V473" s="36"/>
      <c r="W473" s="36"/>
      <c r="X473" s="36"/>
      <c r="Y473" s="33"/>
      <c r="Z473" s="35"/>
      <c r="AA473" s="36"/>
      <c r="AB473" s="36"/>
      <c r="AC473" s="36"/>
      <c r="AD473" s="36"/>
      <c r="AE473" s="68">
        <f t="shared" si="52"/>
        <v>100</v>
      </c>
      <c r="AF473" s="37"/>
      <c r="AG473" s="37"/>
      <c r="AH473" s="37"/>
      <c r="AI473" s="38"/>
      <c r="AJ473" s="49" t="str">
        <f t="shared" si="51"/>
        <v/>
      </c>
      <c r="AK473" s="49" t="str">
        <f t="shared" si="54"/>
        <v/>
      </c>
      <c r="AL473" s="49" t="e">
        <f t="shared" si="55"/>
        <v>#VALUE!</v>
      </c>
      <c r="AM473" s="49"/>
      <c r="AN473" s="67" t="str">
        <f t="shared" si="56"/>
        <v/>
      </c>
      <c r="AO473" s="39"/>
      <c r="AP473" s="40"/>
      <c r="AQ473" s="41"/>
      <c r="AR473" s="33"/>
      <c r="AS473" s="33"/>
      <c r="AT473" s="35"/>
      <c r="AU473" s="35"/>
      <c r="AV473" s="35"/>
      <c r="AW473" s="35"/>
      <c r="AX473" s="35"/>
      <c r="AY473" s="42"/>
      <c r="AZ473" s="35"/>
    </row>
    <row r="474" spans="1:52" x14ac:dyDescent="0.25">
      <c r="A474" s="66"/>
      <c r="B474" s="33"/>
      <c r="C474" s="85"/>
      <c r="D474" s="85"/>
      <c r="E474" s="34"/>
      <c r="F474" s="35"/>
      <c r="G474" s="35"/>
      <c r="H474" s="33"/>
      <c r="I474" s="35"/>
      <c r="J474" s="35"/>
      <c r="K474" s="49">
        <f t="shared" si="53"/>
        <v>0</v>
      </c>
      <c r="L474" s="67" t="str">
        <f t="shared" si="57"/>
        <v/>
      </c>
      <c r="M474" s="33"/>
      <c r="N474" s="35"/>
      <c r="O474" s="36">
        <v>100</v>
      </c>
      <c r="P474" s="36"/>
      <c r="Q474" s="36"/>
      <c r="R474" s="36"/>
      <c r="S474" s="33"/>
      <c r="T474" s="35"/>
      <c r="U474" s="36"/>
      <c r="V474" s="36"/>
      <c r="W474" s="36"/>
      <c r="X474" s="36"/>
      <c r="Y474" s="33"/>
      <c r="Z474" s="35"/>
      <c r="AA474" s="36"/>
      <c r="AB474" s="36"/>
      <c r="AC474" s="36"/>
      <c r="AD474" s="36"/>
      <c r="AE474" s="68">
        <f t="shared" si="52"/>
        <v>100</v>
      </c>
      <c r="AF474" s="37"/>
      <c r="AG474" s="37"/>
      <c r="AH474" s="37"/>
      <c r="AI474" s="38"/>
      <c r="AJ474" s="49" t="str">
        <f t="shared" si="51"/>
        <v/>
      </c>
      <c r="AK474" s="49" t="str">
        <f t="shared" si="54"/>
        <v/>
      </c>
      <c r="AL474" s="49" t="e">
        <f t="shared" si="55"/>
        <v>#VALUE!</v>
      </c>
      <c r="AM474" s="49"/>
      <c r="AN474" s="67" t="str">
        <f t="shared" si="56"/>
        <v/>
      </c>
      <c r="AO474" s="39"/>
      <c r="AP474" s="40"/>
      <c r="AQ474" s="41"/>
      <c r="AR474" s="33"/>
      <c r="AS474" s="33"/>
      <c r="AT474" s="35"/>
      <c r="AU474" s="35"/>
      <c r="AV474" s="35"/>
      <c r="AW474" s="35"/>
      <c r="AX474" s="35"/>
      <c r="AY474" s="42"/>
      <c r="AZ474" s="35"/>
    </row>
    <row r="475" spans="1:52" x14ac:dyDescent="0.25">
      <c r="A475" s="66"/>
      <c r="B475" s="33"/>
      <c r="C475" s="85"/>
      <c r="D475" s="85"/>
      <c r="E475" s="34"/>
      <c r="F475" s="35"/>
      <c r="G475" s="35"/>
      <c r="H475" s="33"/>
      <c r="I475" s="35"/>
      <c r="J475" s="35"/>
      <c r="K475" s="49">
        <f t="shared" si="53"/>
        <v>0</v>
      </c>
      <c r="L475" s="67" t="str">
        <f t="shared" si="57"/>
        <v/>
      </c>
      <c r="M475" s="33"/>
      <c r="N475" s="35"/>
      <c r="O475" s="36">
        <v>100</v>
      </c>
      <c r="P475" s="36"/>
      <c r="Q475" s="36"/>
      <c r="R475" s="36"/>
      <c r="S475" s="33"/>
      <c r="T475" s="35"/>
      <c r="U475" s="36"/>
      <c r="V475" s="36"/>
      <c r="W475" s="36"/>
      <c r="X475" s="36"/>
      <c r="Y475" s="33"/>
      <c r="Z475" s="35"/>
      <c r="AA475" s="36"/>
      <c r="AB475" s="36"/>
      <c r="AC475" s="36"/>
      <c r="AD475" s="36"/>
      <c r="AE475" s="68">
        <f t="shared" si="52"/>
        <v>100</v>
      </c>
      <c r="AF475" s="37"/>
      <c r="AG475" s="37"/>
      <c r="AH475" s="37"/>
      <c r="AI475" s="38"/>
      <c r="AJ475" s="49" t="str">
        <f t="shared" si="51"/>
        <v/>
      </c>
      <c r="AK475" s="49" t="str">
        <f t="shared" si="54"/>
        <v/>
      </c>
      <c r="AL475" s="49" t="e">
        <f t="shared" si="55"/>
        <v>#VALUE!</v>
      </c>
      <c r="AM475" s="49"/>
      <c r="AN475" s="67" t="str">
        <f t="shared" si="56"/>
        <v/>
      </c>
      <c r="AO475" s="39"/>
      <c r="AP475" s="40"/>
      <c r="AQ475" s="41"/>
      <c r="AR475" s="33"/>
      <c r="AS475" s="33"/>
      <c r="AT475" s="35"/>
      <c r="AU475" s="35"/>
      <c r="AV475" s="35"/>
      <c r="AW475" s="35"/>
      <c r="AX475" s="35"/>
      <c r="AY475" s="42"/>
      <c r="AZ475" s="35"/>
    </row>
    <row r="476" spans="1:52" x14ac:dyDescent="0.25">
      <c r="A476" s="66"/>
      <c r="B476" s="33"/>
      <c r="C476" s="85"/>
      <c r="D476" s="85"/>
      <c r="E476" s="34"/>
      <c r="F476" s="35"/>
      <c r="G476" s="35"/>
      <c r="H476" s="33"/>
      <c r="I476" s="35"/>
      <c r="J476" s="35"/>
      <c r="K476" s="49">
        <f t="shared" si="53"/>
        <v>0</v>
      </c>
      <c r="L476" s="67" t="str">
        <f t="shared" si="57"/>
        <v/>
      </c>
      <c r="M476" s="33"/>
      <c r="N476" s="35"/>
      <c r="O476" s="36">
        <v>100</v>
      </c>
      <c r="P476" s="36"/>
      <c r="Q476" s="36"/>
      <c r="R476" s="36"/>
      <c r="S476" s="33"/>
      <c r="T476" s="35"/>
      <c r="U476" s="36"/>
      <c r="V476" s="36"/>
      <c r="W476" s="36"/>
      <c r="X476" s="36"/>
      <c r="Y476" s="33"/>
      <c r="Z476" s="35"/>
      <c r="AA476" s="36"/>
      <c r="AB476" s="36"/>
      <c r="AC476" s="36"/>
      <c r="AD476" s="36"/>
      <c r="AE476" s="68">
        <f t="shared" si="52"/>
        <v>100</v>
      </c>
      <c r="AF476" s="37"/>
      <c r="AG476" s="37"/>
      <c r="AH476" s="37"/>
      <c r="AI476" s="38"/>
      <c r="AJ476" s="49" t="str">
        <f t="shared" si="51"/>
        <v/>
      </c>
      <c r="AK476" s="49" t="str">
        <f t="shared" si="54"/>
        <v/>
      </c>
      <c r="AL476" s="49" t="e">
        <f t="shared" si="55"/>
        <v>#VALUE!</v>
      </c>
      <c r="AM476" s="49"/>
      <c r="AN476" s="67" t="str">
        <f t="shared" si="56"/>
        <v/>
      </c>
      <c r="AO476" s="39"/>
      <c r="AP476" s="40"/>
      <c r="AQ476" s="41"/>
      <c r="AR476" s="33"/>
      <c r="AS476" s="33"/>
      <c r="AT476" s="35"/>
      <c r="AU476" s="35"/>
      <c r="AV476" s="35"/>
      <c r="AW476" s="35"/>
      <c r="AX476" s="35"/>
      <c r="AY476" s="42"/>
      <c r="AZ476" s="35"/>
    </row>
    <row r="477" spans="1:52" x14ac:dyDescent="0.25">
      <c r="A477" s="66"/>
      <c r="B477" s="33"/>
      <c r="C477" s="85"/>
      <c r="D477" s="85"/>
      <c r="E477" s="34"/>
      <c r="F477" s="35"/>
      <c r="G477" s="35"/>
      <c r="H477" s="33"/>
      <c r="I477" s="35"/>
      <c r="J477" s="35"/>
      <c r="K477" s="49">
        <f t="shared" si="53"/>
        <v>0</v>
      </c>
      <c r="L477" s="67" t="str">
        <f t="shared" si="57"/>
        <v/>
      </c>
      <c r="M477" s="33"/>
      <c r="N477" s="35"/>
      <c r="O477" s="36">
        <v>100</v>
      </c>
      <c r="P477" s="36"/>
      <c r="Q477" s="36"/>
      <c r="R477" s="36"/>
      <c r="S477" s="33"/>
      <c r="T477" s="35"/>
      <c r="U477" s="36"/>
      <c r="V477" s="36"/>
      <c r="W477" s="36"/>
      <c r="X477" s="36"/>
      <c r="Y477" s="33"/>
      <c r="Z477" s="35"/>
      <c r="AA477" s="36"/>
      <c r="AB477" s="36"/>
      <c r="AC477" s="36"/>
      <c r="AD477" s="36"/>
      <c r="AE477" s="68">
        <f t="shared" si="52"/>
        <v>100</v>
      </c>
      <c r="AF477" s="37"/>
      <c r="AG477" s="37"/>
      <c r="AH477" s="37"/>
      <c r="AI477" s="38"/>
      <c r="AJ477" s="49" t="str">
        <f t="shared" si="51"/>
        <v/>
      </c>
      <c r="AK477" s="49" t="str">
        <f t="shared" si="54"/>
        <v/>
      </c>
      <c r="AL477" s="49" t="e">
        <f t="shared" si="55"/>
        <v>#VALUE!</v>
      </c>
      <c r="AM477" s="49"/>
      <c r="AN477" s="67" t="str">
        <f t="shared" si="56"/>
        <v/>
      </c>
      <c r="AO477" s="39"/>
      <c r="AP477" s="40"/>
      <c r="AQ477" s="41"/>
      <c r="AR477" s="33"/>
      <c r="AS477" s="33"/>
      <c r="AT477" s="35"/>
      <c r="AU477" s="35"/>
      <c r="AV477" s="35"/>
      <c r="AW477" s="35"/>
      <c r="AX477" s="35"/>
      <c r="AY477" s="42"/>
      <c r="AZ477" s="35"/>
    </row>
    <row r="478" spans="1:52" x14ac:dyDescent="0.25">
      <c r="A478" s="66"/>
      <c r="B478" s="33"/>
      <c r="C478" s="85"/>
      <c r="D478" s="85"/>
      <c r="E478" s="34"/>
      <c r="F478" s="35"/>
      <c r="G478" s="35"/>
      <c r="H478" s="33"/>
      <c r="I478" s="35"/>
      <c r="J478" s="35"/>
      <c r="K478" s="49">
        <f t="shared" si="53"/>
        <v>0</v>
      </c>
      <c r="L478" s="67" t="str">
        <f t="shared" si="57"/>
        <v/>
      </c>
      <c r="M478" s="33"/>
      <c r="N478" s="35"/>
      <c r="O478" s="36">
        <v>100</v>
      </c>
      <c r="P478" s="36"/>
      <c r="Q478" s="36"/>
      <c r="R478" s="36"/>
      <c r="S478" s="33"/>
      <c r="T478" s="35"/>
      <c r="U478" s="36"/>
      <c r="V478" s="36"/>
      <c r="W478" s="36"/>
      <c r="X478" s="36"/>
      <c r="Y478" s="33"/>
      <c r="Z478" s="35"/>
      <c r="AA478" s="36"/>
      <c r="AB478" s="36"/>
      <c r="AC478" s="36"/>
      <c r="AD478" s="36"/>
      <c r="AE478" s="68">
        <f t="shared" si="52"/>
        <v>100</v>
      </c>
      <c r="AF478" s="37"/>
      <c r="AG478" s="37"/>
      <c r="AH478" s="37"/>
      <c r="AI478" s="38"/>
      <c r="AJ478" s="49" t="str">
        <f t="shared" si="51"/>
        <v/>
      </c>
      <c r="AK478" s="49" t="str">
        <f t="shared" si="54"/>
        <v/>
      </c>
      <c r="AL478" s="49" t="e">
        <f t="shared" si="55"/>
        <v>#VALUE!</v>
      </c>
      <c r="AM478" s="49"/>
      <c r="AN478" s="67" t="str">
        <f t="shared" si="56"/>
        <v/>
      </c>
      <c r="AO478" s="39"/>
      <c r="AP478" s="40"/>
      <c r="AQ478" s="41"/>
      <c r="AR478" s="33"/>
      <c r="AS478" s="33"/>
      <c r="AT478" s="35"/>
      <c r="AU478" s="35"/>
      <c r="AV478" s="35"/>
      <c r="AW478" s="35"/>
      <c r="AX478" s="35"/>
      <c r="AY478" s="42"/>
      <c r="AZ478" s="35"/>
    </row>
    <row r="479" spans="1:52" x14ac:dyDescent="0.25">
      <c r="A479" s="66"/>
      <c r="B479" s="33"/>
      <c r="C479" s="85"/>
      <c r="D479" s="85"/>
      <c r="E479" s="34"/>
      <c r="F479" s="35"/>
      <c r="G479" s="35"/>
      <c r="H479" s="33"/>
      <c r="I479" s="35"/>
      <c r="J479" s="35"/>
      <c r="K479" s="49">
        <f t="shared" si="53"/>
        <v>0</v>
      </c>
      <c r="L479" s="67" t="str">
        <f t="shared" si="57"/>
        <v/>
      </c>
      <c r="M479" s="33"/>
      <c r="N479" s="35"/>
      <c r="O479" s="36">
        <v>100</v>
      </c>
      <c r="P479" s="36"/>
      <c r="Q479" s="36"/>
      <c r="R479" s="36"/>
      <c r="S479" s="33"/>
      <c r="T479" s="35"/>
      <c r="U479" s="36"/>
      <c r="V479" s="36"/>
      <c r="W479" s="36"/>
      <c r="X479" s="36"/>
      <c r="Y479" s="33"/>
      <c r="Z479" s="35"/>
      <c r="AA479" s="36"/>
      <c r="AB479" s="36"/>
      <c r="AC479" s="36"/>
      <c r="AD479" s="36"/>
      <c r="AE479" s="68">
        <f t="shared" si="52"/>
        <v>100</v>
      </c>
      <c r="AF479" s="37"/>
      <c r="AG479" s="37"/>
      <c r="AH479" s="37"/>
      <c r="AI479" s="38"/>
      <c r="AJ479" s="49" t="str">
        <f t="shared" si="51"/>
        <v/>
      </c>
      <c r="AK479" s="49" t="str">
        <f t="shared" si="54"/>
        <v/>
      </c>
      <c r="AL479" s="49" t="e">
        <f t="shared" si="55"/>
        <v>#VALUE!</v>
      </c>
      <c r="AM479" s="49"/>
      <c r="AN479" s="67" t="str">
        <f t="shared" si="56"/>
        <v/>
      </c>
      <c r="AO479" s="39"/>
      <c r="AP479" s="40"/>
      <c r="AQ479" s="41"/>
      <c r="AR479" s="33"/>
      <c r="AS479" s="33"/>
      <c r="AT479" s="35"/>
      <c r="AU479" s="35"/>
      <c r="AV479" s="35"/>
      <c r="AW479" s="35"/>
      <c r="AX479" s="35"/>
      <c r="AY479" s="42"/>
      <c r="AZ479" s="35"/>
    </row>
    <row r="480" spans="1:52" x14ac:dyDescent="0.25">
      <c r="A480" s="66"/>
      <c r="B480" s="33"/>
      <c r="C480" s="85"/>
      <c r="D480" s="85"/>
      <c r="E480" s="34"/>
      <c r="F480" s="35"/>
      <c r="G480" s="35"/>
      <c r="H480" s="33"/>
      <c r="I480" s="35"/>
      <c r="J480" s="35"/>
      <c r="K480" s="49">
        <f t="shared" si="53"/>
        <v>0</v>
      </c>
      <c r="L480" s="67" t="str">
        <f t="shared" si="57"/>
        <v/>
      </c>
      <c r="M480" s="33"/>
      <c r="N480" s="35"/>
      <c r="O480" s="36">
        <v>100</v>
      </c>
      <c r="P480" s="36"/>
      <c r="Q480" s="36"/>
      <c r="R480" s="36"/>
      <c r="S480" s="33"/>
      <c r="T480" s="35"/>
      <c r="U480" s="36"/>
      <c r="V480" s="36"/>
      <c r="W480" s="36"/>
      <c r="X480" s="36"/>
      <c r="Y480" s="33"/>
      <c r="Z480" s="35"/>
      <c r="AA480" s="36"/>
      <c r="AB480" s="36"/>
      <c r="AC480" s="36"/>
      <c r="AD480" s="36"/>
      <c r="AE480" s="68">
        <f t="shared" si="52"/>
        <v>100</v>
      </c>
      <c r="AF480" s="37"/>
      <c r="AG480" s="37"/>
      <c r="AH480" s="37"/>
      <c r="AI480" s="38"/>
      <c r="AJ480" s="49" t="str">
        <f t="shared" si="51"/>
        <v/>
      </c>
      <c r="AK480" s="49" t="str">
        <f t="shared" si="54"/>
        <v/>
      </c>
      <c r="AL480" s="49" t="e">
        <f t="shared" si="55"/>
        <v>#VALUE!</v>
      </c>
      <c r="AM480" s="49"/>
      <c r="AN480" s="67" t="str">
        <f t="shared" si="56"/>
        <v/>
      </c>
      <c r="AO480" s="39"/>
      <c r="AP480" s="40"/>
      <c r="AQ480" s="41"/>
      <c r="AR480" s="33"/>
      <c r="AS480" s="33"/>
      <c r="AT480" s="35"/>
      <c r="AU480" s="35"/>
      <c r="AV480" s="35"/>
      <c r="AW480" s="35"/>
      <c r="AX480" s="35"/>
      <c r="AY480" s="42"/>
      <c r="AZ480" s="35"/>
    </row>
    <row r="481" spans="1:52" x14ac:dyDescent="0.25">
      <c r="A481" s="66"/>
      <c r="B481" s="33"/>
      <c r="C481" s="85"/>
      <c r="D481" s="85"/>
      <c r="E481" s="34"/>
      <c r="F481" s="35"/>
      <c r="G481" s="35"/>
      <c r="H481" s="33"/>
      <c r="I481" s="35"/>
      <c r="J481" s="35"/>
      <c r="K481" s="49">
        <f t="shared" si="53"/>
        <v>0</v>
      </c>
      <c r="L481" s="67" t="str">
        <f t="shared" si="57"/>
        <v/>
      </c>
      <c r="M481" s="33"/>
      <c r="N481" s="35"/>
      <c r="O481" s="36">
        <v>100</v>
      </c>
      <c r="P481" s="36"/>
      <c r="Q481" s="36"/>
      <c r="R481" s="36"/>
      <c r="S481" s="33"/>
      <c r="T481" s="35"/>
      <c r="U481" s="36"/>
      <c r="V481" s="36"/>
      <c r="W481" s="36"/>
      <c r="X481" s="36"/>
      <c r="Y481" s="33"/>
      <c r="Z481" s="35"/>
      <c r="AA481" s="36"/>
      <c r="AB481" s="36"/>
      <c r="AC481" s="36"/>
      <c r="AD481" s="36"/>
      <c r="AE481" s="68">
        <f t="shared" si="52"/>
        <v>100</v>
      </c>
      <c r="AF481" s="37"/>
      <c r="AG481" s="37"/>
      <c r="AH481" s="37"/>
      <c r="AI481" s="38"/>
      <c r="AJ481" s="49" t="str">
        <f t="shared" si="51"/>
        <v/>
      </c>
      <c r="AK481" s="49" t="str">
        <f t="shared" si="54"/>
        <v/>
      </c>
      <c r="AL481" s="49" t="e">
        <f t="shared" si="55"/>
        <v>#VALUE!</v>
      </c>
      <c r="AM481" s="49"/>
      <c r="AN481" s="67" t="str">
        <f t="shared" si="56"/>
        <v/>
      </c>
      <c r="AO481" s="39"/>
      <c r="AP481" s="40"/>
      <c r="AQ481" s="41"/>
      <c r="AR481" s="33"/>
      <c r="AS481" s="33"/>
      <c r="AT481" s="35"/>
      <c r="AU481" s="35"/>
      <c r="AV481" s="35"/>
      <c r="AW481" s="35"/>
      <c r="AX481" s="35"/>
      <c r="AY481" s="42"/>
      <c r="AZ481" s="35"/>
    </row>
    <row r="482" spans="1:52" x14ac:dyDescent="0.25">
      <c r="A482" s="66"/>
      <c r="B482" s="33"/>
      <c r="C482" s="85"/>
      <c r="D482" s="85"/>
      <c r="E482" s="34"/>
      <c r="F482" s="35"/>
      <c r="G482" s="35"/>
      <c r="H482" s="33"/>
      <c r="I482" s="35"/>
      <c r="J482" s="35"/>
      <c r="K482" s="49">
        <f t="shared" si="53"/>
        <v>0</v>
      </c>
      <c r="L482" s="67" t="str">
        <f t="shared" si="57"/>
        <v/>
      </c>
      <c r="M482" s="33"/>
      <c r="N482" s="35"/>
      <c r="O482" s="36">
        <v>100</v>
      </c>
      <c r="P482" s="36"/>
      <c r="Q482" s="36"/>
      <c r="R482" s="36"/>
      <c r="S482" s="33"/>
      <c r="T482" s="35"/>
      <c r="U482" s="36"/>
      <c r="V482" s="36"/>
      <c r="W482" s="36"/>
      <c r="X482" s="36"/>
      <c r="Y482" s="33"/>
      <c r="Z482" s="35"/>
      <c r="AA482" s="36"/>
      <c r="AB482" s="36"/>
      <c r="AC482" s="36"/>
      <c r="AD482" s="36"/>
      <c r="AE482" s="68">
        <f t="shared" si="52"/>
        <v>100</v>
      </c>
      <c r="AF482" s="37"/>
      <c r="AG482" s="37"/>
      <c r="AH482" s="37"/>
      <c r="AI482" s="38"/>
      <c r="AJ482" s="49" t="str">
        <f t="shared" si="51"/>
        <v/>
      </c>
      <c r="AK482" s="49" t="str">
        <f t="shared" si="54"/>
        <v/>
      </c>
      <c r="AL482" s="49" t="e">
        <f t="shared" si="55"/>
        <v>#VALUE!</v>
      </c>
      <c r="AM482" s="49"/>
      <c r="AN482" s="67" t="str">
        <f t="shared" si="56"/>
        <v/>
      </c>
      <c r="AO482" s="39"/>
      <c r="AP482" s="40"/>
      <c r="AQ482" s="41"/>
      <c r="AR482" s="33"/>
      <c r="AS482" s="33"/>
      <c r="AT482" s="35"/>
      <c r="AU482" s="35"/>
      <c r="AV482" s="35"/>
      <c r="AW482" s="35"/>
      <c r="AX482" s="35"/>
      <c r="AY482" s="42"/>
      <c r="AZ482" s="35"/>
    </row>
    <row r="483" spans="1:52" x14ac:dyDescent="0.25">
      <c r="A483" s="66"/>
      <c r="B483" s="33"/>
      <c r="C483" s="85"/>
      <c r="D483" s="85"/>
      <c r="E483" s="34"/>
      <c r="F483" s="35"/>
      <c r="G483" s="35"/>
      <c r="H483" s="33"/>
      <c r="I483" s="35"/>
      <c r="J483" s="35"/>
      <c r="K483" s="49">
        <f t="shared" si="53"/>
        <v>0</v>
      </c>
      <c r="L483" s="67" t="str">
        <f t="shared" si="57"/>
        <v/>
      </c>
      <c r="M483" s="33"/>
      <c r="N483" s="35"/>
      <c r="O483" s="36">
        <v>100</v>
      </c>
      <c r="P483" s="36"/>
      <c r="Q483" s="36"/>
      <c r="R483" s="36"/>
      <c r="S483" s="33"/>
      <c r="T483" s="35"/>
      <c r="U483" s="36"/>
      <c r="V483" s="36"/>
      <c r="W483" s="36"/>
      <c r="X483" s="36"/>
      <c r="Y483" s="33"/>
      <c r="Z483" s="35"/>
      <c r="AA483" s="36"/>
      <c r="AB483" s="36"/>
      <c r="AC483" s="36"/>
      <c r="AD483" s="36"/>
      <c r="AE483" s="68">
        <f t="shared" si="52"/>
        <v>100</v>
      </c>
      <c r="AF483" s="37"/>
      <c r="AG483" s="37"/>
      <c r="AH483" s="37"/>
      <c r="AI483" s="38"/>
      <c r="AJ483" s="49" t="str">
        <f t="shared" si="51"/>
        <v/>
      </c>
      <c r="AK483" s="49" t="str">
        <f t="shared" si="54"/>
        <v/>
      </c>
      <c r="AL483" s="49" t="e">
        <f t="shared" si="55"/>
        <v>#VALUE!</v>
      </c>
      <c r="AM483" s="49"/>
      <c r="AN483" s="67" t="str">
        <f t="shared" si="56"/>
        <v/>
      </c>
      <c r="AO483" s="39"/>
      <c r="AP483" s="40"/>
      <c r="AQ483" s="41"/>
      <c r="AR483" s="33"/>
      <c r="AS483" s="33"/>
      <c r="AT483" s="35"/>
      <c r="AU483" s="35"/>
      <c r="AV483" s="35"/>
      <c r="AW483" s="35"/>
      <c r="AX483" s="35"/>
      <c r="AY483" s="42"/>
      <c r="AZ483" s="35"/>
    </row>
    <row r="484" spans="1:52" x14ac:dyDescent="0.25">
      <c r="A484" s="66"/>
      <c r="B484" s="33"/>
      <c r="C484" s="85"/>
      <c r="D484" s="85"/>
      <c r="E484" s="34"/>
      <c r="F484" s="35"/>
      <c r="G484" s="35"/>
      <c r="H484" s="33"/>
      <c r="I484" s="35"/>
      <c r="J484" s="35"/>
      <c r="K484" s="49">
        <f t="shared" si="53"/>
        <v>0</v>
      </c>
      <c r="L484" s="67" t="str">
        <f t="shared" si="57"/>
        <v/>
      </c>
      <c r="M484" s="33"/>
      <c r="N484" s="35"/>
      <c r="O484" s="36">
        <v>100</v>
      </c>
      <c r="P484" s="36"/>
      <c r="Q484" s="36"/>
      <c r="R484" s="36"/>
      <c r="S484" s="33"/>
      <c r="T484" s="35"/>
      <c r="U484" s="36"/>
      <c r="V484" s="36"/>
      <c r="W484" s="36"/>
      <c r="X484" s="36"/>
      <c r="Y484" s="33"/>
      <c r="Z484" s="35"/>
      <c r="AA484" s="36"/>
      <c r="AB484" s="36"/>
      <c r="AC484" s="36"/>
      <c r="AD484" s="36"/>
      <c r="AE484" s="68">
        <f t="shared" si="52"/>
        <v>100</v>
      </c>
      <c r="AF484" s="37"/>
      <c r="AG484" s="37"/>
      <c r="AH484" s="37"/>
      <c r="AI484" s="38"/>
      <c r="AJ484" s="49" t="str">
        <f t="shared" si="51"/>
        <v/>
      </c>
      <c r="AK484" s="49" t="str">
        <f t="shared" si="54"/>
        <v/>
      </c>
      <c r="AL484" s="49" t="e">
        <f t="shared" si="55"/>
        <v>#VALUE!</v>
      </c>
      <c r="AM484" s="49"/>
      <c r="AN484" s="67" t="str">
        <f t="shared" si="56"/>
        <v/>
      </c>
      <c r="AO484" s="39"/>
      <c r="AP484" s="40"/>
      <c r="AQ484" s="41"/>
      <c r="AR484" s="33"/>
      <c r="AS484" s="33"/>
      <c r="AT484" s="35"/>
      <c r="AU484" s="35"/>
      <c r="AV484" s="35"/>
      <c r="AW484" s="35"/>
      <c r="AX484" s="35"/>
      <c r="AY484" s="42"/>
      <c r="AZ484" s="35"/>
    </row>
    <row r="485" spans="1:52" x14ac:dyDescent="0.25">
      <c r="A485" s="66"/>
      <c r="B485" s="33"/>
      <c r="C485" s="85"/>
      <c r="D485" s="85"/>
      <c r="E485" s="34"/>
      <c r="F485" s="35"/>
      <c r="G485" s="35"/>
      <c r="H485" s="33"/>
      <c r="I485" s="35"/>
      <c r="J485" s="35"/>
      <c r="K485" s="49">
        <f t="shared" si="53"/>
        <v>0</v>
      </c>
      <c r="L485" s="67" t="str">
        <f t="shared" si="57"/>
        <v/>
      </c>
      <c r="M485" s="33"/>
      <c r="N485" s="35"/>
      <c r="O485" s="36">
        <v>100</v>
      </c>
      <c r="P485" s="36"/>
      <c r="Q485" s="36"/>
      <c r="R485" s="36"/>
      <c r="S485" s="33"/>
      <c r="T485" s="35"/>
      <c r="U485" s="36"/>
      <c r="V485" s="36"/>
      <c r="W485" s="36"/>
      <c r="X485" s="36"/>
      <c r="Y485" s="33"/>
      <c r="Z485" s="35"/>
      <c r="AA485" s="36"/>
      <c r="AB485" s="36"/>
      <c r="AC485" s="36"/>
      <c r="AD485" s="36"/>
      <c r="AE485" s="68">
        <f t="shared" si="52"/>
        <v>100</v>
      </c>
      <c r="AF485" s="37"/>
      <c r="AG485" s="37"/>
      <c r="AH485" s="37"/>
      <c r="AI485" s="38"/>
      <c r="AJ485" s="49" t="str">
        <f t="shared" si="51"/>
        <v/>
      </c>
      <c r="AK485" s="49" t="str">
        <f t="shared" si="54"/>
        <v/>
      </c>
      <c r="AL485" s="49" t="e">
        <f t="shared" si="55"/>
        <v>#VALUE!</v>
      </c>
      <c r="AM485" s="49"/>
      <c r="AN485" s="67" t="str">
        <f t="shared" si="56"/>
        <v/>
      </c>
      <c r="AO485" s="39"/>
      <c r="AP485" s="40"/>
      <c r="AQ485" s="41"/>
      <c r="AR485" s="33"/>
      <c r="AS485" s="33"/>
      <c r="AT485" s="35"/>
      <c r="AU485" s="35"/>
      <c r="AV485" s="35"/>
      <c r="AW485" s="35"/>
      <c r="AX485" s="35"/>
      <c r="AY485" s="42"/>
      <c r="AZ485" s="35"/>
    </row>
    <row r="486" spans="1:52" x14ac:dyDescent="0.25">
      <c r="A486" s="66"/>
      <c r="B486" s="33"/>
      <c r="C486" s="85"/>
      <c r="D486" s="85"/>
      <c r="E486" s="34"/>
      <c r="F486" s="35"/>
      <c r="G486" s="35"/>
      <c r="H486" s="33"/>
      <c r="I486" s="35"/>
      <c r="J486" s="35"/>
      <c r="K486" s="49">
        <f t="shared" si="53"/>
        <v>0</v>
      </c>
      <c r="L486" s="67" t="str">
        <f t="shared" si="57"/>
        <v/>
      </c>
      <c r="M486" s="33"/>
      <c r="N486" s="35"/>
      <c r="O486" s="36">
        <v>100</v>
      </c>
      <c r="P486" s="36"/>
      <c r="Q486" s="36"/>
      <c r="R486" s="36"/>
      <c r="S486" s="33"/>
      <c r="T486" s="35"/>
      <c r="U486" s="36"/>
      <c r="V486" s="36"/>
      <c r="W486" s="36"/>
      <c r="X486" s="36"/>
      <c r="Y486" s="33"/>
      <c r="Z486" s="35"/>
      <c r="AA486" s="36"/>
      <c r="AB486" s="36"/>
      <c r="AC486" s="36"/>
      <c r="AD486" s="36"/>
      <c r="AE486" s="68">
        <f t="shared" si="52"/>
        <v>100</v>
      </c>
      <c r="AF486" s="37"/>
      <c r="AG486" s="37"/>
      <c r="AH486" s="37"/>
      <c r="AI486" s="38"/>
      <c r="AJ486" s="49" t="str">
        <f t="shared" si="51"/>
        <v/>
      </c>
      <c r="AK486" s="49" t="str">
        <f t="shared" si="54"/>
        <v/>
      </c>
      <c r="AL486" s="49" t="e">
        <f t="shared" si="55"/>
        <v>#VALUE!</v>
      </c>
      <c r="AM486" s="49"/>
      <c r="AN486" s="67" t="str">
        <f t="shared" si="56"/>
        <v/>
      </c>
      <c r="AO486" s="39"/>
      <c r="AP486" s="40"/>
      <c r="AQ486" s="41"/>
      <c r="AR486" s="33"/>
      <c r="AS486" s="33"/>
      <c r="AT486" s="35"/>
      <c r="AU486" s="35"/>
      <c r="AV486" s="35"/>
      <c r="AW486" s="35"/>
      <c r="AX486" s="35"/>
      <c r="AY486" s="42"/>
      <c r="AZ486" s="35"/>
    </row>
    <row r="487" spans="1:52" x14ac:dyDescent="0.25">
      <c r="A487" s="66"/>
      <c r="B487" s="33"/>
      <c r="C487" s="85"/>
      <c r="D487" s="85"/>
      <c r="E487" s="34"/>
      <c r="F487" s="35"/>
      <c r="G487" s="35"/>
      <c r="H487" s="33"/>
      <c r="I487" s="35"/>
      <c r="J487" s="35"/>
      <c r="K487" s="49">
        <f t="shared" si="53"/>
        <v>0</v>
      </c>
      <c r="L487" s="67" t="str">
        <f t="shared" si="57"/>
        <v/>
      </c>
      <c r="M487" s="33"/>
      <c r="N487" s="35"/>
      <c r="O487" s="36">
        <v>100</v>
      </c>
      <c r="P487" s="36"/>
      <c r="Q487" s="36"/>
      <c r="R487" s="36"/>
      <c r="S487" s="33"/>
      <c r="T487" s="35"/>
      <c r="U487" s="36"/>
      <c r="V487" s="36"/>
      <c r="W487" s="36"/>
      <c r="X487" s="36"/>
      <c r="Y487" s="33"/>
      <c r="Z487" s="35"/>
      <c r="AA487" s="36"/>
      <c r="AB487" s="36"/>
      <c r="AC487" s="36"/>
      <c r="AD487" s="36"/>
      <c r="AE487" s="68">
        <f t="shared" si="52"/>
        <v>100</v>
      </c>
      <c r="AF487" s="37"/>
      <c r="AG487" s="37"/>
      <c r="AH487" s="37"/>
      <c r="AI487" s="38"/>
      <c r="AJ487" s="49" t="str">
        <f t="shared" si="51"/>
        <v/>
      </c>
      <c r="AK487" s="49" t="str">
        <f t="shared" si="54"/>
        <v/>
      </c>
      <c r="AL487" s="49" t="e">
        <f t="shared" si="55"/>
        <v>#VALUE!</v>
      </c>
      <c r="AM487" s="49"/>
      <c r="AN487" s="67" t="str">
        <f t="shared" si="56"/>
        <v/>
      </c>
      <c r="AO487" s="39"/>
      <c r="AP487" s="40"/>
      <c r="AQ487" s="41"/>
      <c r="AR487" s="33"/>
      <c r="AS487" s="33"/>
      <c r="AT487" s="35"/>
      <c r="AU487" s="35"/>
      <c r="AV487" s="35"/>
      <c r="AW487" s="35"/>
      <c r="AX487" s="35"/>
      <c r="AY487" s="42"/>
      <c r="AZ487" s="35"/>
    </row>
    <row r="488" spans="1:52" x14ac:dyDescent="0.25">
      <c r="A488" s="66"/>
      <c r="B488" s="33"/>
      <c r="C488" s="85"/>
      <c r="D488" s="85"/>
      <c r="E488" s="34"/>
      <c r="F488" s="35"/>
      <c r="G488" s="35"/>
      <c r="H488" s="33"/>
      <c r="I488" s="35"/>
      <c r="J488" s="35"/>
      <c r="K488" s="49">
        <f t="shared" si="53"/>
        <v>0</v>
      </c>
      <c r="L488" s="67" t="str">
        <f t="shared" si="57"/>
        <v/>
      </c>
      <c r="M488" s="33"/>
      <c r="N488" s="35"/>
      <c r="O488" s="36">
        <v>100</v>
      </c>
      <c r="P488" s="36"/>
      <c r="Q488" s="36"/>
      <c r="R488" s="36"/>
      <c r="S488" s="33"/>
      <c r="T488" s="35"/>
      <c r="U488" s="36"/>
      <c r="V488" s="36"/>
      <c r="W488" s="36"/>
      <c r="X488" s="36"/>
      <c r="Y488" s="33"/>
      <c r="Z488" s="35"/>
      <c r="AA488" s="36"/>
      <c r="AB488" s="36"/>
      <c r="AC488" s="36"/>
      <c r="AD488" s="36"/>
      <c r="AE488" s="68">
        <f t="shared" si="52"/>
        <v>100</v>
      </c>
      <c r="AF488" s="37"/>
      <c r="AG488" s="37"/>
      <c r="AH488" s="37"/>
      <c r="AI488" s="38"/>
      <c r="AJ488" s="49" t="str">
        <f t="shared" si="51"/>
        <v/>
      </c>
      <c r="AK488" s="49" t="str">
        <f t="shared" si="54"/>
        <v/>
      </c>
      <c r="AL488" s="49" t="e">
        <f t="shared" si="55"/>
        <v>#VALUE!</v>
      </c>
      <c r="AM488" s="49"/>
      <c r="AN488" s="67" t="str">
        <f t="shared" si="56"/>
        <v/>
      </c>
      <c r="AO488" s="39"/>
      <c r="AP488" s="40"/>
      <c r="AQ488" s="41"/>
      <c r="AR488" s="33"/>
      <c r="AS488" s="33"/>
      <c r="AT488" s="35"/>
      <c r="AU488" s="35"/>
      <c r="AV488" s="35"/>
      <c r="AW488" s="35"/>
      <c r="AX488" s="35"/>
      <c r="AY488" s="42"/>
      <c r="AZ488" s="35"/>
    </row>
    <row r="489" spans="1:52" x14ac:dyDescent="0.25">
      <c r="A489" s="66"/>
      <c r="B489" s="33"/>
      <c r="C489" s="85"/>
      <c r="D489" s="85"/>
      <c r="E489" s="34"/>
      <c r="F489" s="35"/>
      <c r="G489" s="35"/>
      <c r="H489" s="33"/>
      <c r="I489" s="35"/>
      <c r="J489" s="35"/>
      <c r="K489" s="49">
        <f t="shared" si="53"/>
        <v>0</v>
      </c>
      <c r="L489" s="67" t="str">
        <f t="shared" si="57"/>
        <v/>
      </c>
      <c r="M489" s="33"/>
      <c r="N489" s="35"/>
      <c r="O489" s="36">
        <v>100</v>
      </c>
      <c r="P489" s="36"/>
      <c r="Q489" s="36"/>
      <c r="R489" s="36"/>
      <c r="S489" s="33"/>
      <c r="T489" s="35"/>
      <c r="U489" s="36"/>
      <c r="V489" s="36"/>
      <c r="W489" s="36"/>
      <c r="X489" s="36"/>
      <c r="Y489" s="33"/>
      <c r="Z489" s="35"/>
      <c r="AA489" s="36"/>
      <c r="AB489" s="36"/>
      <c r="AC489" s="36"/>
      <c r="AD489" s="36"/>
      <c r="AE489" s="68">
        <f t="shared" si="52"/>
        <v>100</v>
      </c>
      <c r="AF489" s="37"/>
      <c r="AG489" s="37"/>
      <c r="AH489" s="37"/>
      <c r="AI489" s="38"/>
      <c r="AJ489" s="49" t="str">
        <f t="shared" si="51"/>
        <v/>
      </c>
      <c r="AK489" s="49" t="str">
        <f t="shared" si="54"/>
        <v/>
      </c>
      <c r="AL489" s="49" t="e">
        <f t="shared" si="55"/>
        <v>#VALUE!</v>
      </c>
      <c r="AM489" s="49"/>
      <c r="AN489" s="67" t="str">
        <f t="shared" si="56"/>
        <v/>
      </c>
      <c r="AO489" s="39"/>
      <c r="AP489" s="40"/>
      <c r="AQ489" s="41"/>
      <c r="AR489" s="33"/>
      <c r="AS489" s="33"/>
      <c r="AT489" s="35"/>
      <c r="AU489" s="35"/>
      <c r="AV489" s="35"/>
      <c r="AW489" s="35"/>
      <c r="AX489" s="35"/>
      <c r="AY489" s="42"/>
      <c r="AZ489" s="35"/>
    </row>
    <row r="490" spans="1:52" x14ac:dyDescent="0.25">
      <c r="A490" s="66"/>
      <c r="B490" s="33"/>
      <c r="C490" s="85"/>
      <c r="D490" s="85"/>
      <c r="E490" s="34"/>
      <c r="F490" s="35"/>
      <c r="G490" s="35"/>
      <c r="H490" s="33"/>
      <c r="I490" s="35"/>
      <c r="J490" s="35"/>
      <c r="K490" s="49">
        <f t="shared" si="53"/>
        <v>0</v>
      </c>
      <c r="L490" s="67" t="str">
        <f t="shared" si="57"/>
        <v/>
      </c>
      <c r="M490" s="33"/>
      <c r="N490" s="35"/>
      <c r="O490" s="36">
        <v>100</v>
      </c>
      <c r="P490" s="36"/>
      <c r="Q490" s="36"/>
      <c r="R490" s="36"/>
      <c r="S490" s="33"/>
      <c r="T490" s="35"/>
      <c r="U490" s="36"/>
      <c r="V490" s="36"/>
      <c r="W490" s="36"/>
      <c r="X490" s="36"/>
      <c r="Y490" s="33"/>
      <c r="Z490" s="35"/>
      <c r="AA490" s="36"/>
      <c r="AB490" s="36"/>
      <c r="AC490" s="36"/>
      <c r="AD490" s="36"/>
      <c r="AE490" s="68">
        <f t="shared" si="52"/>
        <v>100</v>
      </c>
      <c r="AF490" s="37"/>
      <c r="AG490" s="37"/>
      <c r="AH490" s="37"/>
      <c r="AI490" s="38"/>
      <c r="AJ490" s="49" t="str">
        <f t="shared" si="51"/>
        <v/>
      </c>
      <c r="AK490" s="49" t="str">
        <f t="shared" si="54"/>
        <v/>
      </c>
      <c r="AL490" s="49" t="e">
        <f t="shared" si="55"/>
        <v>#VALUE!</v>
      </c>
      <c r="AM490" s="49"/>
      <c r="AN490" s="67" t="str">
        <f t="shared" si="56"/>
        <v/>
      </c>
      <c r="AO490" s="39"/>
      <c r="AP490" s="40"/>
      <c r="AQ490" s="41"/>
      <c r="AR490" s="33"/>
      <c r="AS490" s="33"/>
      <c r="AT490" s="35"/>
      <c r="AU490" s="35"/>
      <c r="AV490" s="35"/>
      <c r="AW490" s="35"/>
      <c r="AX490" s="35"/>
      <c r="AY490" s="42"/>
      <c r="AZ490" s="35"/>
    </row>
    <row r="491" spans="1:52" x14ac:dyDescent="0.25">
      <c r="A491" s="66"/>
      <c r="B491" s="33"/>
      <c r="C491" s="85"/>
      <c r="D491" s="85"/>
      <c r="E491" s="34"/>
      <c r="F491" s="35"/>
      <c r="G491" s="35"/>
      <c r="H491" s="33"/>
      <c r="I491" s="35"/>
      <c r="J491" s="35"/>
      <c r="K491" s="49">
        <f t="shared" si="53"/>
        <v>0</v>
      </c>
      <c r="L491" s="67" t="str">
        <f t="shared" si="57"/>
        <v/>
      </c>
      <c r="M491" s="33"/>
      <c r="N491" s="35"/>
      <c r="O491" s="36">
        <v>100</v>
      </c>
      <c r="P491" s="36"/>
      <c r="Q491" s="36"/>
      <c r="R491" s="36"/>
      <c r="S491" s="33"/>
      <c r="T491" s="35"/>
      <c r="U491" s="36"/>
      <c r="V491" s="36"/>
      <c r="W491" s="36"/>
      <c r="X491" s="36"/>
      <c r="Y491" s="33"/>
      <c r="Z491" s="35"/>
      <c r="AA491" s="36"/>
      <c r="AB491" s="36"/>
      <c r="AC491" s="36"/>
      <c r="AD491" s="36"/>
      <c r="AE491" s="68">
        <f t="shared" si="52"/>
        <v>100</v>
      </c>
      <c r="AF491" s="37"/>
      <c r="AG491" s="37"/>
      <c r="AH491" s="37"/>
      <c r="AI491" s="38"/>
      <c r="AJ491" s="49" t="str">
        <f t="shared" si="51"/>
        <v/>
      </c>
      <c r="AK491" s="49" t="str">
        <f t="shared" si="54"/>
        <v/>
      </c>
      <c r="AL491" s="49" t="e">
        <f t="shared" si="55"/>
        <v>#VALUE!</v>
      </c>
      <c r="AM491" s="49"/>
      <c r="AN491" s="67" t="str">
        <f t="shared" si="56"/>
        <v/>
      </c>
      <c r="AO491" s="39"/>
      <c r="AP491" s="40"/>
      <c r="AQ491" s="41"/>
      <c r="AR491" s="33"/>
      <c r="AS491" s="33"/>
      <c r="AT491" s="35"/>
      <c r="AU491" s="35"/>
      <c r="AV491" s="35"/>
      <c r="AW491" s="35"/>
      <c r="AX491" s="35"/>
      <c r="AY491" s="42"/>
      <c r="AZ491" s="35"/>
    </row>
    <row r="492" spans="1:52" x14ac:dyDescent="0.25">
      <c r="A492" s="66"/>
      <c r="B492" s="33"/>
      <c r="C492" s="85"/>
      <c r="D492" s="85"/>
      <c r="E492" s="34"/>
      <c r="F492" s="35"/>
      <c r="G492" s="35"/>
      <c r="H492" s="33"/>
      <c r="I492" s="35"/>
      <c r="J492" s="35"/>
      <c r="K492" s="49">
        <f t="shared" si="53"/>
        <v>0</v>
      </c>
      <c r="L492" s="67" t="str">
        <f t="shared" si="57"/>
        <v/>
      </c>
      <c r="M492" s="33"/>
      <c r="N492" s="35"/>
      <c r="O492" s="36">
        <v>100</v>
      </c>
      <c r="P492" s="36"/>
      <c r="Q492" s="36"/>
      <c r="R492" s="36"/>
      <c r="S492" s="33"/>
      <c r="T492" s="35"/>
      <c r="U492" s="36"/>
      <c r="V492" s="36"/>
      <c r="W492" s="36"/>
      <c r="X492" s="36"/>
      <c r="Y492" s="33"/>
      <c r="Z492" s="35"/>
      <c r="AA492" s="36"/>
      <c r="AB492" s="36"/>
      <c r="AC492" s="36"/>
      <c r="AD492" s="36"/>
      <c r="AE492" s="68">
        <f t="shared" si="52"/>
        <v>100</v>
      </c>
      <c r="AF492" s="37"/>
      <c r="AG492" s="37"/>
      <c r="AH492" s="37"/>
      <c r="AI492" s="38"/>
      <c r="AJ492" s="49" t="str">
        <f t="shared" si="51"/>
        <v/>
      </c>
      <c r="AK492" s="49" t="str">
        <f t="shared" si="54"/>
        <v/>
      </c>
      <c r="AL492" s="49" t="e">
        <f t="shared" si="55"/>
        <v>#VALUE!</v>
      </c>
      <c r="AM492" s="49"/>
      <c r="AN492" s="67" t="str">
        <f t="shared" si="56"/>
        <v/>
      </c>
      <c r="AO492" s="39"/>
      <c r="AP492" s="40"/>
      <c r="AQ492" s="41"/>
      <c r="AR492" s="33"/>
      <c r="AS492" s="33"/>
      <c r="AT492" s="35"/>
      <c r="AU492" s="35"/>
      <c r="AV492" s="35"/>
      <c r="AW492" s="35"/>
      <c r="AX492" s="35"/>
      <c r="AY492" s="42"/>
      <c r="AZ492" s="35"/>
    </row>
    <row r="493" spans="1:52" x14ac:dyDescent="0.25">
      <c r="A493" s="66"/>
      <c r="B493" s="33"/>
      <c r="C493" s="85"/>
      <c r="D493" s="85"/>
      <c r="E493" s="34"/>
      <c r="F493" s="35"/>
      <c r="G493" s="35"/>
      <c r="H493" s="33"/>
      <c r="I493" s="35"/>
      <c r="J493" s="35"/>
      <c r="K493" s="49">
        <f t="shared" si="53"/>
        <v>0</v>
      </c>
      <c r="L493" s="67" t="str">
        <f t="shared" si="57"/>
        <v/>
      </c>
      <c r="M493" s="33"/>
      <c r="N493" s="35"/>
      <c r="O493" s="36">
        <v>100</v>
      </c>
      <c r="P493" s="36"/>
      <c r="Q493" s="36"/>
      <c r="R493" s="36"/>
      <c r="S493" s="33"/>
      <c r="T493" s="35"/>
      <c r="U493" s="36"/>
      <c r="V493" s="36"/>
      <c r="W493" s="36"/>
      <c r="X493" s="36"/>
      <c r="Y493" s="33"/>
      <c r="Z493" s="35"/>
      <c r="AA493" s="36"/>
      <c r="AB493" s="36"/>
      <c r="AC493" s="36"/>
      <c r="AD493" s="36"/>
      <c r="AE493" s="68">
        <f t="shared" si="52"/>
        <v>100</v>
      </c>
      <c r="AF493" s="37"/>
      <c r="AG493" s="37"/>
      <c r="AH493" s="37"/>
      <c r="AI493" s="38"/>
      <c r="AJ493" s="49" t="str">
        <f t="shared" si="51"/>
        <v/>
      </c>
      <c r="AK493" s="49" t="str">
        <f t="shared" si="54"/>
        <v/>
      </c>
      <c r="AL493" s="49" t="e">
        <f t="shared" si="55"/>
        <v>#VALUE!</v>
      </c>
      <c r="AM493" s="49"/>
      <c r="AN493" s="67" t="str">
        <f t="shared" si="56"/>
        <v/>
      </c>
      <c r="AO493" s="39"/>
      <c r="AP493" s="40"/>
      <c r="AQ493" s="41"/>
      <c r="AR493" s="33"/>
      <c r="AS493" s="33"/>
      <c r="AT493" s="35"/>
      <c r="AU493" s="35"/>
      <c r="AV493" s="35"/>
      <c r="AW493" s="35"/>
      <c r="AX493" s="35"/>
      <c r="AY493" s="42"/>
      <c r="AZ493" s="35"/>
    </row>
    <row r="494" spans="1:52" x14ac:dyDescent="0.25">
      <c r="A494" s="66"/>
      <c r="B494" s="33"/>
      <c r="C494" s="85"/>
      <c r="D494" s="85"/>
      <c r="E494" s="34"/>
      <c r="F494" s="35"/>
      <c r="G494" s="35"/>
      <c r="H494" s="33"/>
      <c r="I494" s="35"/>
      <c r="J494" s="35"/>
      <c r="K494" s="49">
        <f t="shared" si="53"/>
        <v>0</v>
      </c>
      <c r="L494" s="67" t="str">
        <f t="shared" si="57"/>
        <v/>
      </c>
      <c r="M494" s="33"/>
      <c r="N494" s="35"/>
      <c r="O494" s="36">
        <v>100</v>
      </c>
      <c r="P494" s="36"/>
      <c r="Q494" s="36"/>
      <c r="R494" s="36"/>
      <c r="S494" s="33"/>
      <c r="T494" s="35"/>
      <c r="U494" s="36"/>
      <c r="V494" s="36"/>
      <c r="W494" s="36"/>
      <c r="X494" s="36"/>
      <c r="Y494" s="33"/>
      <c r="Z494" s="35"/>
      <c r="AA494" s="36"/>
      <c r="AB494" s="36"/>
      <c r="AC494" s="36"/>
      <c r="AD494" s="36"/>
      <c r="AE494" s="68">
        <f t="shared" si="52"/>
        <v>100</v>
      </c>
      <c r="AF494" s="37"/>
      <c r="AG494" s="37"/>
      <c r="AH494" s="37"/>
      <c r="AI494" s="38"/>
      <c r="AJ494" s="49" t="str">
        <f t="shared" si="51"/>
        <v/>
      </c>
      <c r="AK494" s="49" t="str">
        <f t="shared" si="54"/>
        <v/>
      </c>
      <c r="AL494" s="49" t="e">
        <f t="shared" si="55"/>
        <v>#VALUE!</v>
      </c>
      <c r="AM494" s="49"/>
      <c r="AN494" s="67" t="str">
        <f t="shared" si="56"/>
        <v/>
      </c>
      <c r="AO494" s="39"/>
      <c r="AP494" s="40"/>
      <c r="AQ494" s="41"/>
      <c r="AR494" s="33"/>
      <c r="AS494" s="33"/>
      <c r="AT494" s="35"/>
      <c r="AU494" s="35"/>
      <c r="AV494" s="35"/>
      <c r="AW494" s="35"/>
      <c r="AX494" s="35"/>
      <c r="AY494" s="42"/>
      <c r="AZ494" s="35"/>
    </row>
    <row r="495" spans="1:52" x14ac:dyDescent="0.25">
      <c r="A495" s="66"/>
      <c r="B495" s="33"/>
      <c r="C495" s="85"/>
      <c r="D495" s="85"/>
      <c r="E495" s="34"/>
      <c r="F495" s="35"/>
      <c r="G495" s="35"/>
      <c r="H495" s="33"/>
      <c r="I495" s="35"/>
      <c r="J495" s="35"/>
      <c r="K495" s="49">
        <f t="shared" si="53"/>
        <v>0</v>
      </c>
      <c r="L495" s="67" t="str">
        <f t="shared" si="57"/>
        <v/>
      </c>
      <c r="M495" s="33"/>
      <c r="N495" s="35"/>
      <c r="O495" s="36">
        <v>100</v>
      </c>
      <c r="P495" s="36"/>
      <c r="Q495" s="36"/>
      <c r="R495" s="36"/>
      <c r="S495" s="33"/>
      <c r="T495" s="35"/>
      <c r="U495" s="36"/>
      <c r="V495" s="36"/>
      <c r="W495" s="36"/>
      <c r="X495" s="36"/>
      <c r="Y495" s="33"/>
      <c r="Z495" s="35"/>
      <c r="AA495" s="36"/>
      <c r="AB495" s="36"/>
      <c r="AC495" s="36"/>
      <c r="AD495" s="36"/>
      <c r="AE495" s="68">
        <f t="shared" si="52"/>
        <v>100</v>
      </c>
      <c r="AF495" s="37"/>
      <c r="AG495" s="37"/>
      <c r="AH495" s="37"/>
      <c r="AI495" s="38"/>
      <c r="AJ495" s="49" t="str">
        <f t="shared" si="51"/>
        <v/>
      </c>
      <c r="AK495" s="49" t="str">
        <f t="shared" si="54"/>
        <v/>
      </c>
      <c r="AL495" s="49" t="e">
        <f t="shared" si="55"/>
        <v>#VALUE!</v>
      </c>
      <c r="AM495" s="49"/>
      <c r="AN495" s="67" t="str">
        <f t="shared" si="56"/>
        <v/>
      </c>
      <c r="AO495" s="39"/>
      <c r="AP495" s="40"/>
      <c r="AQ495" s="41"/>
      <c r="AR495" s="33"/>
      <c r="AS495" s="33"/>
      <c r="AT495" s="35"/>
      <c r="AU495" s="35"/>
      <c r="AV495" s="35"/>
      <c r="AW495" s="35"/>
      <c r="AX495" s="35"/>
      <c r="AY495" s="42"/>
      <c r="AZ495" s="35"/>
    </row>
    <row r="496" spans="1:52" x14ac:dyDescent="0.25">
      <c r="A496" s="66"/>
      <c r="B496" s="33"/>
      <c r="C496" s="85"/>
      <c r="D496" s="85"/>
      <c r="E496" s="34"/>
      <c r="F496" s="35"/>
      <c r="G496" s="35"/>
      <c r="H496" s="33"/>
      <c r="I496" s="35"/>
      <c r="J496" s="35"/>
      <c r="K496" s="49">
        <f t="shared" si="53"/>
        <v>0</v>
      </c>
      <c r="L496" s="67" t="str">
        <f t="shared" si="57"/>
        <v/>
      </c>
      <c r="M496" s="33"/>
      <c r="N496" s="35"/>
      <c r="O496" s="36">
        <v>100</v>
      </c>
      <c r="P496" s="36"/>
      <c r="Q496" s="36"/>
      <c r="R496" s="36"/>
      <c r="S496" s="33"/>
      <c r="T496" s="35"/>
      <c r="U496" s="36"/>
      <c r="V496" s="36"/>
      <c r="W496" s="36"/>
      <c r="X496" s="36"/>
      <c r="Y496" s="33"/>
      <c r="Z496" s="35"/>
      <c r="AA496" s="36"/>
      <c r="AB496" s="36"/>
      <c r="AC496" s="36"/>
      <c r="AD496" s="36"/>
      <c r="AE496" s="68">
        <f t="shared" si="52"/>
        <v>100</v>
      </c>
      <c r="AF496" s="37"/>
      <c r="AG496" s="37"/>
      <c r="AH496" s="37"/>
      <c r="AI496" s="38"/>
      <c r="AJ496" s="49" t="str">
        <f t="shared" si="51"/>
        <v/>
      </c>
      <c r="AK496" s="49" t="str">
        <f t="shared" si="54"/>
        <v/>
      </c>
      <c r="AL496" s="49" t="e">
        <f t="shared" si="55"/>
        <v>#VALUE!</v>
      </c>
      <c r="AM496" s="49"/>
      <c r="AN496" s="67" t="str">
        <f t="shared" si="56"/>
        <v/>
      </c>
      <c r="AO496" s="39"/>
      <c r="AP496" s="40"/>
      <c r="AQ496" s="41"/>
      <c r="AR496" s="33"/>
      <c r="AS496" s="33"/>
      <c r="AT496" s="35"/>
      <c r="AU496" s="35"/>
      <c r="AV496" s="35"/>
      <c r="AW496" s="35"/>
      <c r="AX496" s="35"/>
      <c r="AY496" s="42"/>
      <c r="AZ496" s="35"/>
    </row>
    <row r="497" spans="1:52" x14ac:dyDescent="0.25">
      <c r="A497" s="66"/>
      <c r="B497" s="33"/>
      <c r="C497" s="85"/>
      <c r="D497" s="85"/>
      <c r="E497" s="34"/>
      <c r="F497" s="35"/>
      <c r="G497" s="35"/>
      <c r="H497" s="33"/>
      <c r="I497" s="35"/>
      <c r="J497" s="35"/>
      <c r="K497" s="49">
        <f t="shared" si="53"/>
        <v>0</v>
      </c>
      <c r="L497" s="67" t="str">
        <f t="shared" si="57"/>
        <v/>
      </c>
      <c r="M497" s="33"/>
      <c r="N497" s="35"/>
      <c r="O497" s="36">
        <v>100</v>
      </c>
      <c r="P497" s="36"/>
      <c r="Q497" s="36"/>
      <c r="R497" s="36"/>
      <c r="S497" s="33"/>
      <c r="T497" s="35"/>
      <c r="U497" s="36"/>
      <c r="V497" s="36"/>
      <c r="W497" s="36"/>
      <c r="X497" s="36"/>
      <c r="Y497" s="33"/>
      <c r="Z497" s="35"/>
      <c r="AA497" s="36"/>
      <c r="AB497" s="36"/>
      <c r="AC497" s="36"/>
      <c r="AD497" s="36"/>
      <c r="AE497" s="68">
        <f t="shared" si="52"/>
        <v>100</v>
      </c>
      <c r="AF497" s="37"/>
      <c r="AG497" s="37"/>
      <c r="AH497" s="37"/>
      <c r="AI497" s="38"/>
      <c r="AJ497" s="49" t="str">
        <f t="shared" si="51"/>
        <v/>
      </c>
      <c r="AK497" s="49" t="str">
        <f t="shared" si="54"/>
        <v/>
      </c>
      <c r="AL497" s="49" t="e">
        <f t="shared" si="55"/>
        <v>#VALUE!</v>
      </c>
      <c r="AM497" s="49"/>
      <c r="AN497" s="67" t="str">
        <f t="shared" si="56"/>
        <v/>
      </c>
      <c r="AO497" s="39"/>
      <c r="AP497" s="40"/>
      <c r="AQ497" s="41"/>
      <c r="AR497" s="33"/>
      <c r="AS497" s="33"/>
      <c r="AT497" s="35"/>
      <c r="AU497" s="35"/>
      <c r="AV497" s="35"/>
      <c r="AW497" s="35"/>
      <c r="AX497" s="35"/>
      <c r="AY497" s="42"/>
      <c r="AZ497" s="35"/>
    </row>
    <row r="498" spans="1:52" x14ac:dyDescent="0.25">
      <c r="A498" s="66"/>
      <c r="B498" s="33"/>
      <c r="C498" s="85"/>
      <c r="D498" s="85"/>
      <c r="E498" s="34"/>
      <c r="F498" s="35"/>
      <c r="G498" s="35"/>
      <c r="H498" s="33"/>
      <c r="I498" s="35"/>
      <c r="J498" s="35"/>
      <c r="K498" s="49">
        <f t="shared" si="53"/>
        <v>0</v>
      </c>
      <c r="L498" s="67" t="str">
        <f t="shared" si="57"/>
        <v/>
      </c>
      <c r="M498" s="33"/>
      <c r="N498" s="35"/>
      <c r="O498" s="36">
        <v>100</v>
      </c>
      <c r="P498" s="36"/>
      <c r="Q498" s="36"/>
      <c r="R498" s="36"/>
      <c r="S498" s="33"/>
      <c r="T498" s="35"/>
      <c r="U498" s="36"/>
      <c r="V498" s="36"/>
      <c r="W498" s="36"/>
      <c r="X498" s="36"/>
      <c r="Y498" s="33"/>
      <c r="Z498" s="35"/>
      <c r="AA498" s="36"/>
      <c r="AB498" s="36"/>
      <c r="AC498" s="36"/>
      <c r="AD498" s="36"/>
      <c r="AE498" s="68">
        <f t="shared" si="52"/>
        <v>100</v>
      </c>
      <c r="AF498" s="37"/>
      <c r="AG498" s="37"/>
      <c r="AH498" s="37"/>
      <c r="AI498" s="38"/>
      <c r="AJ498" s="49" t="str">
        <f t="shared" si="51"/>
        <v/>
      </c>
      <c r="AK498" s="49" t="str">
        <f t="shared" si="54"/>
        <v/>
      </c>
      <c r="AL498" s="49" t="e">
        <f t="shared" si="55"/>
        <v>#VALUE!</v>
      </c>
      <c r="AM498" s="49"/>
      <c r="AN498" s="67" t="str">
        <f t="shared" si="56"/>
        <v/>
      </c>
      <c r="AO498" s="39"/>
      <c r="AP498" s="40"/>
      <c r="AQ498" s="41"/>
      <c r="AR498" s="33"/>
      <c r="AS498" s="33"/>
      <c r="AT498" s="35"/>
      <c r="AU498" s="35"/>
      <c r="AV498" s="35"/>
      <c r="AW498" s="35"/>
      <c r="AX498" s="35"/>
      <c r="AY498" s="42"/>
      <c r="AZ498" s="35"/>
    </row>
    <row r="499" spans="1:52" x14ac:dyDescent="0.25">
      <c r="A499" s="66"/>
      <c r="B499" s="33"/>
      <c r="C499" s="85"/>
      <c r="D499" s="85"/>
      <c r="E499" s="34"/>
      <c r="F499" s="35"/>
      <c r="G499" s="35"/>
      <c r="H499" s="33"/>
      <c r="I499" s="35"/>
      <c r="J499" s="35"/>
      <c r="K499" s="49">
        <f t="shared" si="53"/>
        <v>0</v>
      </c>
      <c r="L499" s="67" t="str">
        <f t="shared" si="57"/>
        <v/>
      </c>
      <c r="M499" s="33"/>
      <c r="N499" s="35"/>
      <c r="O499" s="36">
        <v>100</v>
      </c>
      <c r="P499" s="36"/>
      <c r="Q499" s="36"/>
      <c r="R499" s="36"/>
      <c r="S499" s="33"/>
      <c r="T499" s="35"/>
      <c r="U499" s="36"/>
      <c r="V499" s="36"/>
      <c r="W499" s="36"/>
      <c r="X499" s="36"/>
      <c r="Y499" s="33"/>
      <c r="Z499" s="35"/>
      <c r="AA499" s="36"/>
      <c r="AB499" s="36"/>
      <c r="AC499" s="36"/>
      <c r="AD499" s="36"/>
      <c r="AE499" s="68">
        <f t="shared" si="52"/>
        <v>100</v>
      </c>
      <c r="AF499" s="37"/>
      <c r="AG499" s="37"/>
      <c r="AH499" s="37"/>
      <c r="AI499" s="38"/>
      <c r="AJ499" s="49" t="str">
        <f t="shared" si="51"/>
        <v/>
      </c>
      <c r="AK499" s="49" t="str">
        <f t="shared" si="54"/>
        <v/>
      </c>
      <c r="AL499" s="49" t="e">
        <f t="shared" si="55"/>
        <v>#VALUE!</v>
      </c>
      <c r="AM499" s="49"/>
      <c r="AN499" s="67" t="str">
        <f t="shared" si="56"/>
        <v/>
      </c>
      <c r="AO499" s="39"/>
      <c r="AP499" s="40"/>
      <c r="AQ499" s="41"/>
      <c r="AR499" s="33"/>
      <c r="AS499" s="33"/>
      <c r="AT499" s="35"/>
      <c r="AU499" s="35"/>
      <c r="AV499" s="35"/>
      <c r="AW499" s="35"/>
      <c r="AX499" s="35"/>
      <c r="AY499" s="42"/>
      <c r="AZ499" s="35"/>
    </row>
    <row r="500" spans="1:52" x14ac:dyDescent="0.25">
      <c r="A500" s="66"/>
      <c r="B500" s="33"/>
      <c r="C500" s="85"/>
      <c r="D500" s="85"/>
      <c r="E500" s="34"/>
      <c r="F500" s="35"/>
      <c r="G500" s="35"/>
      <c r="H500" s="33"/>
      <c r="I500" s="35"/>
      <c r="J500" s="35"/>
      <c r="K500" s="49">
        <f t="shared" si="53"/>
        <v>0</v>
      </c>
      <c r="L500" s="67" t="str">
        <f t="shared" si="57"/>
        <v/>
      </c>
      <c r="M500" s="33"/>
      <c r="N500" s="35"/>
      <c r="O500" s="36">
        <v>100</v>
      </c>
      <c r="P500" s="36"/>
      <c r="Q500" s="36"/>
      <c r="R500" s="36"/>
      <c r="S500" s="33"/>
      <c r="T500" s="35"/>
      <c r="U500" s="36"/>
      <c r="V500" s="36"/>
      <c r="W500" s="36"/>
      <c r="X500" s="36"/>
      <c r="Y500" s="33"/>
      <c r="Z500" s="35"/>
      <c r="AA500" s="36"/>
      <c r="AB500" s="36"/>
      <c r="AC500" s="36"/>
      <c r="AD500" s="36"/>
      <c r="AE500" s="68">
        <f t="shared" si="52"/>
        <v>100</v>
      </c>
      <c r="AF500" s="37"/>
      <c r="AG500" s="37"/>
      <c r="AH500" s="37"/>
      <c r="AI500" s="38"/>
      <c r="AJ500" s="49" t="str">
        <f t="shared" si="51"/>
        <v/>
      </c>
      <c r="AK500" s="49" t="str">
        <f t="shared" si="54"/>
        <v/>
      </c>
      <c r="AL500" s="49" t="e">
        <f t="shared" si="55"/>
        <v>#VALUE!</v>
      </c>
      <c r="AM500" s="49"/>
      <c r="AN500" s="67" t="str">
        <f t="shared" si="56"/>
        <v/>
      </c>
      <c r="AO500" s="39"/>
      <c r="AP500" s="40"/>
      <c r="AQ500" s="41"/>
      <c r="AR500" s="33"/>
      <c r="AS500" s="33"/>
      <c r="AT500" s="35"/>
      <c r="AU500" s="35"/>
      <c r="AV500" s="35"/>
      <c r="AW500" s="35"/>
      <c r="AX500" s="35"/>
      <c r="AY500" s="42"/>
      <c r="AZ500" s="35"/>
    </row>
    <row r="501" spans="1:52" x14ac:dyDescent="0.25">
      <c r="A501" s="66"/>
      <c r="B501" s="33"/>
      <c r="C501" s="85"/>
      <c r="D501" s="85"/>
      <c r="E501" s="34"/>
      <c r="F501" s="35"/>
      <c r="G501" s="35"/>
      <c r="H501" s="33"/>
      <c r="I501" s="35"/>
      <c r="J501" s="35"/>
      <c r="K501" s="49">
        <f t="shared" si="53"/>
        <v>0</v>
      </c>
      <c r="L501" s="67" t="str">
        <f t="shared" si="57"/>
        <v/>
      </c>
      <c r="M501" s="33"/>
      <c r="N501" s="35"/>
      <c r="O501" s="36">
        <v>100</v>
      </c>
      <c r="P501" s="36"/>
      <c r="Q501" s="36"/>
      <c r="R501" s="36"/>
      <c r="S501" s="33"/>
      <c r="T501" s="35"/>
      <c r="U501" s="36"/>
      <c r="V501" s="36"/>
      <c r="W501" s="36"/>
      <c r="X501" s="36"/>
      <c r="Y501" s="33"/>
      <c r="Z501" s="35"/>
      <c r="AA501" s="36"/>
      <c r="AB501" s="36"/>
      <c r="AC501" s="36"/>
      <c r="AD501" s="36"/>
      <c r="AE501" s="68">
        <f t="shared" si="52"/>
        <v>100</v>
      </c>
      <c r="AF501" s="37"/>
      <c r="AG501" s="37"/>
      <c r="AH501" s="37"/>
      <c r="AI501" s="38"/>
      <c r="AJ501" s="49" t="str">
        <f t="shared" si="51"/>
        <v/>
      </c>
      <c r="AK501" s="49" t="str">
        <f t="shared" si="54"/>
        <v/>
      </c>
      <c r="AL501" s="49" t="e">
        <f t="shared" si="55"/>
        <v>#VALUE!</v>
      </c>
      <c r="AM501" s="49"/>
      <c r="AN501" s="67" t="str">
        <f t="shared" si="56"/>
        <v/>
      </c>
      <c r="AO501" s="39"/>
      <c r="AP501" s="40"/>
      <c r="AQ501" s="41"/>
      <c r="AR501" s="33"/>
      <c r="AS501" s="33"/>
      <c r="AT501" s="35"/>
      <c r="AU501" s="35"/>
      <c r="AV501" s="35"/>
      <c r="AW501" s="35"/>
      <c r="AX501" s="35"/>
      <c r="AY501" s="42"/>
      <c r="AZ501" s="35"/>
    </row>
    <row r="502" spans="1:52" x14ac:dyDescent="0.25">
      <c r="A502" s="66"/>
      <c r="B502" s="33"/>
      <c r="C502" s="85"/>
      <c r="D502" s="85"/>
      <c r="E502" s="34"/>
      <c r="F502" s="35"/>
      <c r="G502" s="35"/>
      <c r="H502" s="33"/>
      <c r="I502" s="35"/>
      <c r="J502" s="35"/>
      <c r="K502" s="49">
        <f t="shared" si="53"/>
        <v>0</v>
      </c>
      <c r="L502" s="67" t="str">
        <f t="shared" si="57"/>
        <v/>
      </c>
      <c r="M502" s="33"/>
      <c r="N502" s="35"/>
      <c r="O502" s="36">
        <v>100</v>
      </c>
      <c r="P502" s="36"/>
      <c r="Q502" s="36"/>
      <c r="R502" s="36"/>
      <c r="S502" s="33"/>
      <c r="T502" s="35"/>
      <c r="U502" s="36"/>
      <c r="V502" s="36"/>
      <c r="W502" s="36"/>
      <c r="X502" s="36"/>
      <c r="Y502" s="33"/>
      <c r="Z502" s="35"/>
      <c r="AA502" s="36"/>
      <c r="AB502" s="36"/>
      <c r="AC502" s="36"/>
      <c r="AD502" s="36"/>
      <c r="AE502" s="68">
        <f t="shared" si="52"/>
        <v>100</v>
      </c>
      <c r="AF502" s="37"/>
      <c r="AG502" s="37"/>
      <c r="AH502" s="37"/>
      <c r="AI502" s="38"/>
      <c r="AJ502" s="49" t="str">
        <f t="shared" si="51"/>
        <v/>
      </c>
      <c r="AK502" s="49" t="str">
        <f t="shared" si="54"/>
        <v/>
      </c>
      <c r="AL502" s="49" t="e">
        <f t="shared" si="55"/>
        <v>#VALUE!</v>
      </c>
      <c r="AM502" s="49"/>
      <c r="AN502" s="67" t="str">
        <f t="shared" si="56"/>
        <v/>
      </c>
      <c r="AO502" s="39"/>
      <c r="AP502" s="40"/>
      <c r="AQ502" s="41"/>
      <c r="AR502" s="33"/>
      <c r="AS502" s="33"/>
      <c r="AT502" s="35"/>
      <c r="AU502" s="35"/>
      <c r="AV502" s="35"/>
      <c r="AW502" s="35"/>
      <c r="AX502" s="35"/>
      <c r="AY502" s="42"/>
      <c r="AZ502" s="35"/>
    </row>
    <row r="503" spans="1:52" x14ac:dyDescent="0.25">
      <c r="A503" s="66"/>
      <c r="B503" s="33"/>
      <c r="C503" s="85"/>
      <c r="D503" s="85"/>
      <c r="E503" s="34"/>
      <c r="F503" s="35"/>
      <c r="G503" s="35"/>
      <c r="H503" s="33"/>
      <c r="I503" s="35"/>
      <c r="J503" s="35"/>
      <c r="K503" s="49">
        <f t="shared" si="53"/>
        <v>0</v>
      </c>
      <c r="L503" s="67" t="str">
        <f t="shared" si="57"/>
        <v/>
      </c>
      <c r="M503" s="33"/>
      <c r="N503" s="35"/>
      <c r="O503" s="36">
        <v>100</v>
      </c>
      <c r="P503" s="36"/>
      <c r="Q503" s="36"/>
      <c r="R503" s="36"/>
      <c r="S503" s="33"/>
      <c r="T503" s="35"/>
      <c r="U503" s="36"/>
      <c r="V503" s="36"/>
      <c r="W503" s="36"/>
      <c r="X503" s="36"/>
      <c r="Y503" s="33"/>
      <c r="Z503" s="35"/>
      <c r="AA503" s="36"/>
      <c r="AB503" s="36"/>
      <c r="AC503" s="36"/>
      <c r="AD503" s="36"/>
      <c r="AE503" s="68">
        <f t="shared" si="52"/>
        <v>100</v>
      </c>
      <c r="AF503" s="37"/>
      <c r="AG503" s="37"/>
      <c r="AH503" s="37"/>
      <c r="AI503" s="38"/>
      <c r="AJ503" s="49" t="str">
        <f t="shared" si="51"/>
        <v/>
      </c>
      <c r="AK503" s="49" t="str">
        <f t="shared" si="54"/>
        <v/>
      </c>
      <c r="AL503" s="49" t="e">
        <f t="shared" si="55"/>
        <v>#VALUE!</v>
      </c>
      <c r="AM503" s="49"/>
      <c r="AN503" s="67" t="str">
        <f t="shared" si="56"/>
        <v/>
      </c>
      <c r="AO503" s="39"/>
      <c r="AP503" s="40"/>
      <c r="AQ503" s="41"/>
      <c r="AR503" s="33"/>
      <c r="AS503" s="33"/>
      <c r="AT503" s="35"/>
      <c r="AU503" s="35"/>
      <c r="AV503" s="35"/>
      <c r="AW503" s="35"/>
      <c r="AX503" s="35"/>
      <c r="AY503" s="42"/>
      <c r="AZ503" s="35"/>
    </row>
    <row r="504" spans="1:52" x14ac:dyDescent="0.25">
      <c r="A504" s="66"/>
      <c r="B504" s="33"/>
      <c r="C504" s="85"/>
      <c r="D504" s="85"/>
      <c r="E504" s="34"/>
      <c r="F504" s="35"/>
      <c r="G504" s="35"/>
      <c r="H504" s="33"/>
      <c r="I504" s="35"/>
      <c r="J504" s="35"/>
      <c r="K504" s="49">
        <f t="shared" si="53"/>
        <v>0</v>
      </c>
      <c r="L504" s="67" t="str">
        <f t="shared" si="57"/>
        <v/>
      </c>
      <c r="M504" s="33"/>
      <c r="N504" s="35"/>
      <c r="O504" s="36">
        <v>100</v>
      </c>
      <c r="P504" s="36"/>
      <c r="Q504" s="36"/>
      <c r="R504" s="36"/>
      <c r="S504" s="33"/>
      <c r="T504" s="35"/>
      <c r="U504" s="36"/>
      <c r="V504" s="36"/>
      <c r="W504" s="36"/>
      <c r="X504" s="36"/>
      <c r="Y504" s="33"/>
      <c r="Z504" s="35"/>
      <c r="AA504" s="36"/>
      <c r="AB504" s="36"/>
      <c r="AC504" s="36"/>
      <c r="AD504" s="36"/>
      <c r="AE504" s="68">
        <f t="shared" si="52"/>
        <v>100</v>
      </c>
      <c r="AF504" s="37"/>
      <c r="AG504" s="37"/>
      <c r="AH504" s="37"/>
      <c r="AI504" s="38"/>
      <c r="AJ504" s="49" t="str">
        <f t="shared" si="51"/>
        <v/>
      </c>
      <c r="AK504" s="49" t="str">
        <f t="shared" si="54"/>
        <v/>
      </c>
      <c r="AL504" s="49" t="e">
        <f t="shared" si="55"/>
        <v>#VALUE!</v>
      </c>
      <c r="AM504" s="49"/>
      <c r="AN504" s="67" t="str">
        <f t="shared" si="56"/>
        <v/>
      </c>
      <c r="AO504" s="39"/>
      <c r="AP504" s="40"/>
      <c r="AQ504" s="41"/>
      <c r="AR504" s="33"/>
      <c r="AS504" s="33"/>
      <c r="AT504" s="35"/>
      <c r="AU504" s="35"/>
      <c r="AV504" s="35"/>
      <c r="AW504" s="35"/>
      <c r="AX504" s="35"/>
      <c r="AY504" s="42"/>
      <c r="AZ504" s="35"/>
    </row>
    <row r="505" spans="1:52" x14ac:dyDescent="0.25">
      <c r="A505" s="66"/>
      <c r="B505" s="33"/>
      <c r="C505" s="85"/>
      <c r="D505" s="85"/>
      <c r="E505" s="34"/>
      <c r="F505" s="35"/>
      <c r="G505" s="35"/>
      <c r="H505" s="33"/>
      <c r="I505" s="35"/>
      <c r="J505" s="35"/>
      <c r="K505" s="49">
        <f t="shared" si="53"/>
        <v>0</v>
      </c>
      <c r="L505" s="67" t="str">
        <f t="shared" si="57"/>
        <v/>
      </c>
      <c r="M505" s="33"/>
      <c r="N505" s="35"/>
      <c r="O505" s="36">
        <v>100</v>
      </c>
      <c r="P505" s="36"/>
      <c r="Q505" s="36"/>
      <c r="R505" s="36"/>
      <c r="S505" s="33"/>
      <c r="T505" s="35"/>
      <c r="U505" s="36"/>
      <c r="V505" s="36"/>
      <c r="W505" s="36"/>
      <c r="X505" s="36"/>
      <c r="Y505" s="33"/>
      <c r="Z505" s="35"/>
      <c r="AA505" s="36"/>
      <c r="AB505" s="36"/>
      <c r="AC505" s="36"/>
      <c r="AD505" s="36"/>
      <c r="AE505" s="68">
        <f t="shared" si="52"/>
        <v>100</v>
      </c>
      <c r="AF505" s="37"/>
      <c r="AG505" s="37"/>
      <c r="AH505" s="37"/>
      <c r="AI505" s="38"/>
      <c r="AJ505" s="49" t="str">
        <f t="shared" si="51"/>
        <v/>
      </c>
      <c r="AK505" s="49" t="str">
        <f t="shared" si="54"/>
        <v/>
      </c>
      <c r="AL505" s="49" t="e">
        <f t="shared" si="55"/>
        <v>#VALUE!</v>
      </c>
      <c r="AM505" s="49"/>
      <c r="AN505" s="67" t="str">
        <f t="shared" si="56"/>
        <v/>
      </c>
      <c r="AO505" s="39"/>
      <c r="AP505" s="40"/>
      <c r="AQ505" s="41"/>
      <c r="AR505" s="33"/>
      <c r="AS505" s="33"/>
      <c r="AT505" s="35"/>
      <c r="AU505" s="35"/>
      <c r="AV505" s="35"/>
      <c r="AW505" s="35"/>
      <c r="AX505" s="35"/>
      <c r="AY505" s="42"/>
      <c r="AZ505" s="35"/>
    </row>
    <row r="506" spans="1:52" x14ac:dyDescent="0.25">
      <c r="A506" s="66"/>
      <c r="B506" s="33"/>
      <c r="C506" s="85"/>
      <c r="D506" s="85"/>
      <c r="E506" s="34"/>
      <c r="F506" s="35"/>
      <c r="G506" s="35"/>
      <c r="H506" s="33"/>
      <c r="I506" s="35"/>
      <c r="J506" s="35"/>
      <c r="K506" s="49">
        <f t="shared" si="53"/>
        <v>0</v>
      </c>
      <c r="L506" s="67" t="str">
        <f t="shared" si="57"/>
        <v/>
      </c>
      <c r="M506" s="33"/>
      <c r="N506" s="35"/>
      <c r="O506" s="36">
        <v>100</v>
      </c>
      <c r="P506" s="36"/>
      <c r="Q506" s="36"/>
      <c r="R506" s="36"/>
      <c r="S506" s="33"/>
      <c r="T506" s="35"/>
      <c r="U506" s="36"/>
      <c r="V506" s="36"/>
      <c r="W506" s="36"/>
      <c r="X506" s="36"/>
      <c r="Y506" s="33"/>
      <c r="Z506" s="35"/>
      <c r="AA506" s="36"/>
      <c r="AB506" s="36"/>
      <c r="AC506" s="36"/>
      <c r="AD506" s="36"/>
      <c r="AE506" s="68">
        <f t="shared" si="52"/>
        <v>100</v>
      </c>
      <c r="AF506" s="37"/>
      <c r="AG506" s="37"/>
      <c r="AH506" s="37"/>
      <c r="AI506" s="38"/>
      <c r="AJ506" s="49" t="str">
        <f t="shared" si="51"/>
        <v/>
      </c>
      <c r="AK506" s="49" t="str">
        <f t="shared" si="54"/>
        <v/>
      </c>
      <c r="AL506" s="49" t="e">
        <f t="shared" si="55"/>
        <v>#VALUE!</v>
      </c>
      <c r="AM506" s="49"/>
      <c r="AN506" s="67" t="str">
        <f t="shared" si="56"/>
        <v/>
      </c>
      <c r="AO506" s="39"/>
      <c r="AP506" s="40"/>
      <c r="AQ506" s="41"/>
      <c r="AR506" s="33"/>
      <c r="AS506" s="33"/>
      <c r="AT506" s="35"/>
      <c r="AU506" s="35"/>
      <c r="AV506" s="35"/>
      <c r="AW506" s="35"/>
      <c r="AX506" s="35"/>
      <c r="AY506" s="42"/>
      <c r="AZ506" s="35"/>
    </row>
    <row r="507" spans="1:52" x14ac:dyDescent="0.25">
      <c r="A507" s="66"/>
      <c r="B507" s="33"/>
      <c r="C507" s="85"/>
      <c r="D507" s="85"/>
      <c r="E507" s="34"/>
      <c r="F507" s="35"/>
      <c r="G507" s="35"/>
      <c r="H507" s="33"/>
      <c r="I507" s="35"/>
      <c r="J507" s="35"/>
      <c r="K507" s="49">
        <f t="shared" si="53"/>
        <v>0</v>
      </c>
      <c r="L507" s="67" t="str">
        <f t="shared" si="57"/>
        <v/>
      </c>
      <c r="M507" s="33"/>
      <c r="N507" s="35"/>
      <c r="O507" s="36">
        <v>100</v>
      </c>
      <c r="P507" s="36"/>
      <c r="Q507" s="36"/>
      <c r="R507" s="36"/>
      <c r="S507" s="33"/>
      <c r="T507" s="35"/>
      <c r="U507" s="36"/>
      <c r="V507" s="36"/>
      <c r="W507" s="36"/>
      <c r="X507" s="36"/>
      <c r="Y507" s="33"/>
      <c r="Z507" s="35"/>
      <c r="AA507" s="36"/>
      <c r="AB507" s="36"/>
      <c r="AC507" s="36"/>
      <c r="AD507" s="36"/>
      <c r="AE507" s="68">
        <f t="shared" si="52"/>
        <v>100</v>
      </c>
      <c r="AF507" s="37"/>
      <c r="AG507" s="37"/>
      <c r="AH507" s="37"/>
      <c r="AI507" s="38"/>
      <c r="AJ507" s="49" t="str">
        <f t="shared" si="51"/>
        <v/>
      </c>
      <c r="AK507" s="49" t="str">
        <f t="shared" si="54"/>
        <v/>
      </c>
      <c r="AL507" s="49" t="e">
        <f t="shared" si="55"/>
        <v>#VALUE!</v>
      </c>
      <c r="AM507" s="49"/>
      <c r="AN507" s="67" t="str">
        <f t="shared" si="56"/>
        <v/>
      </c>
      <c r="AO507" s="39"/>
      <c r="AP507" s="40"/>
      <c r="AQ507" s="41"/>
      <c r="AR507" s="33"/>
      <c r="AS507" s="33"/>
      <c r="AT507" s="35"/>
      <c r="AU507" s="35"/>
      <c r="AV507" s="35"/>
      <c r="AW507" s="35"/>
      <c r="AX507" s="35"/>
      <c r="AY507" s="42"/>
      <c r="AZ507" s="35"/>
    </row>
    <row r="508" spans="1:52" x14ac:dyDescent="0.25">
      <c r="A508" s="66"/>
      <c r="B508" s="33"/>
      <c r="C508" s="85"/>
      <c r="D508" s="85"/>
      <c r="E508" s="34"/>
      <c r="F508" s="35"/>
      <c r="G508" s="35"/>
      <c r="H508" s="33"/>
      <c r="I508" s="35"/>
      <c r="J508" s="35"/>
      <c r="K508" s="49">
        <f t="shared" si="53"/>
        <v>0</v>
      </c>
      <c r="L508" s="67" t="str">
        <f t="shared" si="57"/>
        <v/>
      </c>
      <c r="M508" s="33"/>
      <c r="N508" s="35"/>
      <c r="O508" s="36">
        <v>100</v>
      </c>
      <c r="P508" s="36"/>
      <c r="Q508" s="36"/>
      <c r="R508" s="36"/>
      <c r="S508" s="33"/>
      <c r="T508" s="35"/>
      <c r="U508" s="36"/>
      <c r="V508" s="36"/>
      <c r="W508" s="36"/>
      <c r="X508" s="36"/>
      <c r="Y508" s="33"/>
      <c r="Z508" s="35"/>
      <c r="AA508" s="36"/>
      <c r="AB508" s="36"/>
      <c r="AC508" s="36"/>
      <c r="AD508" s="36"/>
      <c r="AE508" s="68">
        <f t="shared" si="52"/>
        <v>100</v>
      </c>
      <c r="AF508" s="37"/>
      <c r="AG508" s="37"/>
      <c r="AH508" s="37"/>
      <c r="AI508" s="38"/>
      <c r="AJ508" s="49" t="str">
        <f t="shared" si="51"/>
        <v/>
      </c>
      <c r="AK508" s="49" t="str">
        <f t="shared" si="54"/>
        <v/>
      </c>
      <c r="AL508" s="49" t="e">
        <f t="shared" si="55"/>
        <v>#VALUE!</v>
      </c>
      <c r="AM508" s="49"/>
      <c r="AN508" s="67" t="str">
        <f t="shared" si="56"/>
        <v/>
      </c>
      <c r="AO508" s="39"/>
      <c r="AP508" s="40"/>
      <c r="AQ508" s="41"/>
      <c r="AR508" s="33"/>
      <c r="AS508" s="33"/>
      <c r="AT508" s="35"/>
      <c r="AU508" s="35"/>
      <c r="AV508" s="35"/>
      <c r="AW508" s="35"/>
      <c r="AX508" s="35"/>
      <c r="AY508" s="42"/>
      <c r="AZ508" s="35"/>
    </row>
    <row r="509" spans="1:52" x14ac:dyDescent="0.25">
      <c r="A509" s="66"/>
      <c r="B509" s="33"/>
      <c r="C509" s="85"/>
      <c r="D509" s="85"/>
      <c r="E509" s="34"/>
      <c r="F509" s="35"/>
      <c r="G509" s="35"/>
      <c r="H509" s="33"/>
      <c r="I509" s="35"/>
      <c r="J509" s="35"/>
      <c r="K509" s="49">
        <f t="shared" si="53"/>
        <v>0</v>
      </c>
      <c r="L509" s="67" t="str">
        <f t="shared" si="57"/>
        <v/>
      </c>
      <c r="M509" s="33"/>
      <c r="N509" s="35"/>
      <c r="O509" s="36">
        <v>100</v>
      </c>
      <c r="P509" s="36"/>
      <c r="Q509" s="36"/>
      <c r="R509" s="36"/>
      <c r="S509" s="33"/>
      <c r="T509" s="35"/>
      <c r="U509" s="36"/>
      <c r="V509" s="36"/>
      <c r="W509" s="36"/>
      <c r="X509" s="36"/>
      <c r="Y509" s="33"/>
      <c r="Z509" s="35"/>
      <c r="AA509" s="36"/>
      <c r="AB509" s="36"/>
      <c r="AC509" s="36"/>
      <c r="AD509" s="36"/>
      <c r="AE509" s="68">
        <f t="shared" si="52"/>
        <v>100</v>
      </c>
      <c r="AF509" s="37"/>
      <c r="AG509" s="37"/>
      <c r="AH509" s="37"/>
      <c r="AI509" s="38"/>
      <c r="AJ509" s="49" t="str">
        <f t="shared" si="51"/>
        <v/>
      </c>
      <c r="AK509" s="49" t="str">
        <f t="shared" si="54"/>
        <v/>
      </c>
      <c r="AL509" s="49" t="e">
        <f t="shared" si="55"/>
        <v>#VALUE!</v>
      </c>
      <c r="AM509" s="49"/>
      <c r="AN509" s="67" t="str">
        <f t="shared" si="56"/>
        <v/>
      </c>
      <c r="AO509" s="39"/>
      <c r="AP509" s="40"/>
      <c r="AQ509" s="41"/>
      <c r="AR509" s="33"/>
      <c r="AS509" s="33"/>
      <c r="AT509" s="35"/>
      <c r="AU509" s="35"/>
      <c r="AV509" s="35"/>
      <c r="AW509" s="35"/>
      <c r="AX509" s="35"/>
      <c r="AY509" s="42"/>
      <c r="AZ509" s="35"/>
    </row>
    <row r="510" spans="1:52" x14ac:dyDescent="0.25">
      <c r="A510" s="66"/>
      <c r="B510" s="33"/>
      <c r="C510" s="85"/>
      <c r="D510" s="85"/>
      <c r="E510" s="34"/>
      <c r="F510" s="35"/>
      <c r="G510" s="35"/>
      <c r="H510" s="33"/>
      <c r="I510" s="35"/>
      <c r="J510" s="35"/>
      <c r="K510" s="49">
        <f t="shared" si="53"/>
        <v>0</v>
      </c>
      <c r="L510" s="67" t="str">
        <f t="shared" si="57"/>
        <v/>
      </c>
      <c r="M510" s="33"/>
      <c r="N510" s="35"/>
      <c r="O510" s="36">
        <v>100</v>
      </c>
      <c r="P510" s="36"/>
      <c r="Q510" s="36"/>
      <c r="R510" s="36"/>
      <c r="S510" s="33"/>
      <c r="T510" s="35"/>
      <c r="U510" s="36"/>
      <c r="V510" s="36"/>
      <c r="W510" s="36"/>
      <c r="X510" s="36"/>
      <c r="Y510" s="33"/>
      <c r="Z510" s="35"/>
      <c r="AA510" s="36"/>
      <c r="AB510" s="36"/>
      <c r="AC510" s="36"/>
      <c r="AD510" s="36"/>
      <c r="AE510" s="68">
        <f t="shared" si="52"/>
        <v>100</v>
      </c>
      <c r="AF510" s="37"/>
      <c r="AG510" s="37"/>
      <c r="AH510" s="37"/>
      <c r="AI510" s="38"/>
      <c r="AJ510" s="49" t="str">
        <f t="shared" si="51"/>
        <v/>
      </c>
      <c r="AK510" s="49" t="str">
        <f t="shared" si="54"/>
        <v/>
      </c>
      <c r="AL510" s="49" t="e">
        <f t="shared" si="55"/>
        <v>#VALUE!</v>
      </c>
      <c r="AM510" s="49"/>
      <c r="AN510" s="67" t="str">
        <f t="shared" si="56"/>
        <v/>
      </c>
      <c r="AO510" s="39"/>
      <c r="AP510" s="40"/>
      <c r="AQ510" s="41"/>
      <c r="AR510" s="33"/>
      <c r="AS510" s="33"/>
      <c r="AT510" s="35"/>
      <c r="AU510" s="35"/>
      <c r="AV510" s="35"/>
      <c r="AW510" s="35"/>
      <c r="AX510" s="35"/>
      <c r="AY510" s="42"/>
      <c r="AZ510" s="35"/>
    </row>
    <row r="511" spans="1:52" x14ac:dyDescent="0.25">
      <c r="A511" s="66"/>
      <c r="B511" s="33"/>
      <c r="C511" s="85"/>
      <c r="D511" s="85"/>
      <c r="E511" s="34"/>
      <c r="F511" s="35"/>
      <c r="G511" s="35"/>
      <c r="H511" s="33"/>
      <c r="I511" s="35"/>
      <c r="J511" s="35"/>
      <c r="K511" s="49">
        <f t="shared" si="53"/>
        <v>0</v>
      </c>
      <c r="L511" s="67" t="str">
        <f t="shared" si="57"/>
        <v/>
      </c>
      <c r="M511" s="33"/>
      <c r="N511" s="35"/>
      <c r="O511" s="36">
        <v>100</v>
      </c>
      <c r="P511" s="36"/>
      <c r="Q511" s="36"/>
      <c r="R511" s="36"/>
      <c r="S511" s="33"/>
      <c r="T511" s="35"/>
      <c r="U511" s="36"/>
      <c r="V511" s="36"/>
      <c r="W511" s="36"/>
      <c r="X511" s="36"/>
      <c r="Y511" s="33"/>
      <c r="Z511" s="35"/>
      <c r="AA511" s="36"/>
      <c r="AB511" s="36"/>
      <c r="AC511" s="36"/>
      <c r="AD511" s="36"/>
      <c r="AE511" s="68">
        <f t="shared" si="52"/>
        <v>100</v>
      </c>
      <c r="AF511" s="37"/>
      <c r="AG511" s="37"/>
      <c r="AH511" s="37"/>
      <c r="AI511" s="38"/>
      <c r="AJ511" s="49" t="str">
        <f t="shared" si="51"/>
        <v/>
      </c>
      <c r="AK511" s="49" t="str">
        <f t="shared" si="54"/>
        <v/>
      </c>
      <c r="AL511" s="49" t="e">
        <f t="shared" si="55"/>
        <v>#VALUE!</v>
      </c>
      <c r="AM511" s="49"/>
      <c r="AN511" s="67" t="str">
        <f t="shared" si="56"/>
        <v/>
      </c>
      <c r="AO511" s="39"/>
      <c r="AP511" s="40"/>
      <c r="AQ511" s="41"/>
      <c r="AR511" s="33"/>
      <c r="AS511" s="33"/>
      <c r="AT511" s="35"/>
      <c r="AU511" s="35"/>
      <c r="AV511" s="35"/>
      <c r="AW511" s="35"/>
      <c r="AX511" s="35"/>
      <c r="AY511" s="42"/>
      <c r="AZ511" s="35"/>
    </row>
    <row r="512" spans="1:52" x14ac:dyDescent="0.25">
      <c r="A512" s="66"/>
      <c r="B512" s="33"/>
      <c r="C512" s="85"/>
      <c r="D512" s="85"/>
      <c r="E512" s="34"/>
      <c r="F512" s="35"/>
      <c r="G512" s="35"/>
      <c r="H512" s="33"/>
      <c r="I512" s="35"/>
      <c r="J512" s="35"/>
      <c r="K512" s="49">
        <f t="shared" si="53"/>
        <v>0</v>
      </c>
      <c r="L512" s="67" t="str">
        <f t="shared" si="57"/>
        <v/>
      </c>
      <c r="M512" s="33"/>
      <c r="N512" s="35"/>
      <c r="O512" s="36">
        <v>100</v>
      </c>
      <c r="P512" s="36"/>
      <c r="Q512" s="36"/>
      <c r="R512" s="36"/>
      <c r="S512" s="33"/>
      <c r="T512" s="35"/>
      <c r="U512" s="36"/>
      <c r="V512" s="36"/>
      <c r="W512" s="36"/>
      <c r="X512" s="36"/>
      <c r="Y512" s="33"/>
      <c r="Z512" s="35"/>
      <c r="AA512" s="36"/>
      <c r="AB512" s="36"/>
      <c r="AC512" s="36"/>
      <c r="AD512" s="36"/>
      <c r="AE512" s="68">
        <f t="shared" si="52"/>
        <v>100</v>
      </c>
      <c r="AF512" s="37"/>
      <c r="AG512" s="37"/>
      <c r="AH512" s="37"/>
      <c r="AI512" s="38"/>
      <c r="AJ512" s="49" t="str">
        <f t="shared" si="51"/>
        <v/>
      </c>
      <c r="AK512" s="49" t="str">
        <f t="shared" si="54"/>
        <v/>
      </c>
      <c r="AL512" s="49" t="e">
        <f t="shared" si="55"/>
        <v>#VALUE!</v>
      </c>
      <c r="AM512" s="49"/>
      <c r="AN512" s="67" t="str">
        <f t="shared" si="56"/>
        <v/>
      </c>
      <c r="AO512" s="39"/>
      <c r="AP512" s="40"/>
      <c r="AQ512" s="41"/>
      <c r="AR512" s="33"/>
      <c r="AS512" s="33"/>
      <c r="AT512" s="35"/>
      <c r="AU512" s="35"/>
      <c r="AV512" s="35"/>
      <c r="AW512" s="35"/>
      <c r="AX512" s="35"/>
      <c r="AY512" s="42"/>
      <c r="AZ512" s="35"/>
    </row>
    <row r="513" spans="1:52" x14ac:dyDescent="0.25">
      <c r="A513" s="66"/>
      <c r="B513" s="33"/>
      <c r="C513" s="85"/>
      <c r="D513" s="85"/>
      <c r="E513" s="34"/>
      <c r="F513" s="35"/>
      <c r="G513" s="35"/>
      <c r="H513" s="33"/>
      <c r="I513" s="35"/>
      <c r="J513" s="35"/>
      <c r="K513" s="49">
        <f t="shared" si="53"/>
        <v>0</v>
      </c>
      <c r="L513" s="67" t="str">
        <f t="shared" si="57"/>
        <v/>
      </c>
      <c r="M513" s="33"/>
      <c r="N513" s="35"/>
      <c r="O513" s="36">
        <v>100</v>
      </c>
      <c r="P513" s="36"/>
      <c r="Q513" s="36"/>
      <c r="R513" s="36"/>
      <c r="S513" s="33"/>
      <c r="T513" s="35"/>
      <c r="U513" s="36"/>
      <c r="V513" s="36"/>
      <c r="W513" s="36"/>
      <c r="X513" s="36"/>
      <c r="Y513" s="33"/>
      <c r="Z513" s="35"/>
      <c r="AA513" s="36"/>
      <c r="AB513" s="36"/>
      <c r="AC513" s="36"/>
      <c r="AD513" s="36"/>
      <c r="AE513" s="68">
        <f t="shared" si="52"/>
        <v>100</v>
      </c>
      <c r="AF513" s="37"/>
      <c r="AG513" s="37"/>
      <c r="AH513" s="37"/>
      <c r="AI513" s="38"/>
      <c r="AJ513" s="49" t="str">
        <f t="shared" si="51"/>
        <v/>
      </c>
      <c r="AK513" s="49" t="str">
        <f t="shared" si="54"/>
        <v/>
      </c>
      <c r="AL513" s="49" t="e">
        <f t="shared" si="55"/>
        <v>#VALUE!</v>
      </c>
      <c r="AM513" s="49"/>
      <c r="AN513" s="67" t="str">
        <f t="shared" si="56"/>
        <v/>
      </c>
      <c r="AO513" s="39"/>
      <c r="AP513" s="40"/>
      <c r="AQ513" s="41"/>
      <c r="AR513" s="33"/>
      <c r="AS513" s="33"/>
      <c r="AT513" s="35"/>
      <c r="AU513" s="35"/>
      <c r="AV513" s="35"/>
      <c r="AW513" s="35"/>
      <c r="AX513" s="35"/>
      <c r="AY513" s="42"/>
      <c r="AZ513" s="35"/>
    </row>
    <row r="514" spans="1:52" x14ac:dyDescent="0.25">
      <c r="A514" s="66"/>
      <c r="B514" s="33"/>
      <c r="C514" s="85"/>
      <c r="D514" s="85"/>
      <c r="E514" s="34"/>
      <c r="F514" s="35"/>
      <c r="G514" s="35"/>
      <c r="H514" s="33"/>
      <c r="I514" s="35"/>
      <c r="J514" s="35"/>
      <c r="K514" s="49">
        <f t="shared" si="53"/>
        <v>0</v>
      </c>
      <c r="L514" s="67" t="str">
        <f t="shared" si="57"/>
        <v/>
      </c>
      <c r="M514" s="33"/>
      <c r="N514" s="35"/>
      <c r="O514" s="36">
        <v>100</v>
      </c>
      <c r="P514" s="36"/>
      <c r="Q514" s="36"/>
      <c r="R514" s="36"/>
      <c r="S514" s="33"/>
      <c r="T514" s="35"/>
      <c r="U514" s="36"/>
      <c r="V514" s="36"/>
      <c r="W514" s="36"/>
      <c r="X514" s="36"/>
      <c r="Y514" s="33"/>
      <c r="Z514" s="35"/>
      <c r="AA514" s="36"/>
      <c r="AB514" s="36"/>
      <c r="AC514" s="36"/>
      <c r="AD514" s="36"/>
      <c r="AE514" s="68">
        <f t="shared" si="52"/>
        <v>100</v>
      </c>
      <c r="AF514" s="37"/>
      <c r="AG514" s="37"/>
      <c r="AH514" s="37"/>
      <c r="AI514" s="38"/>
      <c r="AJ514" s="49" t="str">
        <f t="shared" si="51"/>
        <v/>
      </c>
      <c r="AK514" s="49" t="str">
        <f t="shared" si="54"/>
        <v/>
      </c>
      <c r="AL514" s="49" t="e">
        <f t="shared" si="55"/>
        <v>#VALUE!</v>
      </c>
      <c r="AM514" s="49"/>
      <c r="AN514" s="67" t="str">
        <f t="shared" si="56"/>
        <v/>
      </c>
      <c r="AO514" s="39"/>
      <c r="AP514" s="40"/>
      <c r="AQ514" s="41"/>
      <c r="AR514" s="33"/>
      <c r="AS514" s="33"/>
      <c r="AT514" s="35"/>
      <c r="AU514" s="35"/>
      <c r="AV514" s="35"/>
      <c r="AW514" s="35"/>
      <c r="AX514" s="35"/>
      <c r="AY514" s="42"/>
      <c r="AZ514" s="35"/>
    </row>
    <row r="515" spans="1:52" x14ac:dyDescent="0.25">
      <c r="A515" s="66"/>
      <c r="B515" s="33"/>
      <c r="C515" s="85"/>
      <c r="D515" s="85"/>
      <c r="E515" s="34"/>
      <c r="F515" s="35"/>
      <c r="G515" s="35"/>
      <c r="H515" s="33"/>
      <c r="I515" s="35"/>
      <c r="J515" s="35"/>
      <c r="K515" s="49">
        <f t="shared" si="53"/>
        <v>0</v>
      </c>
      <c r="L515" s="67" t="str">
        <f t="shared" si="57"/>
        <v/>
      </c>
      <c r="M515" s="33"/>
      <c r="N515" s="35"/>
      <c r="O515" s="36">
        <v>100</v>
      </c>
      <c r="P515" s="36"/>
      <c r="Q515" s="36"/>
      <c r="R515" s="36"/>
      <c r="S515" s="33"/>
      <c r="T515" s="35"/>
      <c r="U515" s="36"/>
      <c r="V515" s="36"/>
      <c r="W515" s="36"/>
      <c r="X515" s="36"/>
      <c r="Y515" s="33"/>
      <c r="Z515" s="35"/>
      <c r="AA515" s="36"/>
      <c r="AB515" s="36"/>
      <c r="AC515" s="36"/>
      <c r="AD515" s="36"/>
      <c r="AE515" s="68">
        <f t="shared" si="52"/>
        <v>100</v>
      </c>
      <c r="AF515" s="37"/>
      <c r="AG515" s="37"/>
      <c r="AH515" s="37"/>
      <c r="AI515" s="38"/>
      <c r="AJ515" s="49" t="str">
        <f t="shared" si="51"/>
        <v/>
      </c>
      <c r="AK515" s="49" t="str">
        <f t="shared" si="54"/>
        <v/>
      </c>
      <c r="AL515" s="49" t="e">
        <f t="shared" si="55"/>
        <v>#VALUE!</v>
      </c>
      <c r="AM515" s="49"/>
      <c r="AN515" s="67" t="str">
        <f t="shared" si="56"/>
        <v/>
      </c>
      <c r="AO515" s="39"/>
      <c r="AP515" s="40"/>
      <c r="AQ515" s="41"/>
      <c r="AR515" s="33"/>
      <c r="AS515" s="33"/>
      <c r="AT515" s="35"/>
      <c r="AU515" s="35"/>
      <c r="AV515" s="35"/>
      <c r="AW515" s="35"/>
      <c r="AX515" s="35"/>
      <c r="AY515" s="42"/>
      <c r="AZ515" s="35"/>
    </row>
    <row r="516" spans="1:52" x14ac:dyDescent="0.25">
      <c r="A516" s="66"/>
      <c r="B516" s="33"/>
      <c r="C516" s="85"/>
      <c r="D516" s="85"/>
      <c r="E516" s="34"/>
      <c r="F516" s="35"/>
      <c r="G516" s="35"/>
      <c r="H516" s="33"/>
      <c r="I516" s="35"/>
      <c r="J516" s="35"/>
      <c r="K516" s="49">
        <f t="shared" si="53"/>
        <v>0</v>
      </c>
      <c r="L516" s="67" t="str">
        <f t="shared" si="57"/>
        <v/>
      </c>
      <c r="M516" s="33"/>
      <c r="N516" s="35"/>
      <c r="O516" s="36">
        <v>100</v>
      </c>
      <c r="P516" s="36"/>
      <c r="Q516" s="36"/>
      <c r="R516" s="36"/>
      <c r="S516" s="33"/>
      <c r="T516" s="35"/>
      <c r="U516" s="36"/>
      <c r="V516" s="36"/>
      <c r="W516" s="36"/>
      <c r="X516" s="36"/>
      <c r="Y516" s="33"/>
      <c r="Z516" s="35"/>
      <c r="AA516" s="36"/>
      <c r="AB516" s="36"/>
      <c r="AC516" s="36"/>
      <c r="AD516" s="36"/>
      <c r="AE516" s="68">
        <f t="shared" si="52"/>
        <v>100</v>
      </c>
      <c r="AF516" s="37"/>
      <c r="AG516" s="37"/>
      <c r="AH516" s="37"/>
      <c r="AI516" s="38"/>
      <c r="AJ516" s="49" t="str">
        <f t="shared" si="51"/>
        <v/>
      </c>
      <c r="AK516" s="49" t="str">
        <f t="shared" si="54"/>
        <v/>
      </c>
      <c r="AL516" s="49" t="e">
        <f t="shared" si="55"/>
        <v>#VALUE!</v>
      </c>
      <c r="AM516" s="49"/>
      <c r="AN516" s="67" t="str">
        <f t="shared" si="56"/>
        <v/>
      </c>
      <c r="AO516" s="39"/>
      <c r="AP516" s="40"/>
      <c r="AQ516" s="41"/>
      <c r="AR516" s="33"/>
      <c r="AS516" s="33"/>
      <c r="AT516" s="35"/>
      <c r="AU516" s="35"/>
      <c r="AV516" s="35"/>
      <c r="AW516" s="35"/>
      <c r="AX516" s="35"/>
      <c r="AY516" s="42"/>
      <c r="AZ516" s="35"/>
    </row>
    <row r="517" spans="1:52" x14ac:dyDescent="0.25">
      <c r="A517" s="66"/>
      <c r="B517" s="33"/>
      <c r="C517" s="85"/>
      <c r="D517" s="85"/>
      <c r="E517" s="34"/>
      <c r="F517" s="35"/>
      <c r="G517" s="35"/>
      <c r="H517" s="33"/>
      <c r="I517" s="35"/>
      <c r="J517" s="35"/>
      <c r="K517" s="49">
        <f t="shared" si="53"/>
        <v>0</v>
      </c>
      <c r="L517" s="67" t="str">
        <f t="shared" si="57"/>
        <v/>
      </c>
      <c r="M517" s="33"/>
      <c r="N517" s="35"/>
      <c r="O517" s="36">
        <v>100</v>
      </c>
      <c r="P517" s="36"/>
      <c r="Q517" s="36"/>
      <c r="R517" s="36"/>
      <c r="S517" s="33"/>
      <c r="T517" s="35"/>
      <c r="U517" s="36"/>
      <c r="V517" s="36"/>
      <c r="W517" s="36"/>
      <c r="X517" s="36"/>
      <c r="Y517" s="33"/>
      <c r="Z517" s="35"/>
      <c r="AA517" s="36"/>
      <c r="AB517" s="36"/>
      <c r="AC517" s="36"/>
      <c r="AD517" s="36"/>
      <c r="AE517" s="68">
        <f t="shared" si="52"/>
        <v>100</v>
      </c>
      <c r="AF517" s="37"/>
      <c r="AG517" s="37"/>
      <c r="AH517" s="37"/>
      <c r="AI517" s="38"/>
      <c r="AJ517" s="49" t="str">
        <f t="shared" si="51"/>
        <v/>
      </c>
      <c r="AK517" s="49" t="str">
        <f t="shared" si="54"/>
        <v/>
      </c>
      <c r="AL517" s="49" t="e">
        <f t="shared" si="55"/>
        <v>#VALUE!</v>
      </c>
      <c r="AM517" s="49"/>
      <c r="AN517" s="67" t="str">
        <f t="shared" si="56"/>
        <v/>
      </c>
      <c r="AO517" s="39"/>
      <c r="AP517" s="40"/>
      <c r="AQ517" s="41"/>
      <c r="AR517" s="33"/>
      <c r="AS517" s="33"/>
      <c r="AT517" s="35"/>
      <c r="AU517" s="35"/>
      <c r="AV517" s="35"/>
      <c r="AW517" s="35"/>
      <c r="AX517" s="35"/>
      <c r="AY517" s="42"/>
      <c r="AZ517" s="35"/>
    </row>
    <row r="518" spans="1:52" x14ac:dyDescent="0.25">
      <c r="A518" s="66"/>
      <c r="B518" s="33"/>
      <c r="C518" s="85"/>
      <c r="D518" s="85"/>
      <c r="E518" s="34"/>
      <c r="F518" s="35"/>
      <c r="G518" s="35"/>
      <c r="H518" s="33"/>
      <c r="I518" s="35"/>
      <c r="J518" s="35"/>
      <c r="K518" s="49">
        <f t="shared" si="53"/>
        <v>0</v>
      </c>
      <c r="L518" s="67" t="str">
        <f t="shared" si="57"/>
        <v/>
      </c>
      <c r="M518" s="33"/>
      <c r="N518" s="35"/>
      <c r="O518" s="36">
        <v>100</v>
      </c>
      <c r="P518" s="36"/>
      <c r="Q518" s="36"/>
      <c r="R518" s="36"/>
      <c r="S518" s="33"/>
      <c r="T518" s="35"/>
      <c r="U518" s="36"/>
      <c r="V518" s="36"/>
      <c r="W518" s="36"/>
      <c r="X518" s="36"/>
      <c r="Y518" s="33"/>
      <c r="Z518" s="35"/>
      <c r="AA518" s="36"/>
      <c r="AB518" s="36"/>
      <c r="AC518" s="36"/>
      <c r="AD518" s="36"/>
      <c r="AE518" s="68">
        <f t="shared" si="52"/>
        <v>100</v>
      </c>
      <c r="AF518" s="37"/>
      <c r="AG518" s="37"/>
      <c r="AH518" s="37"/>
      <c r="AI518" s="38"/>
      <c r="AJ518" s="49" t="str">
        <f t="shared" ref="AJ518:AJ581" si="58">IF($G518="RIESGO",IF(AE518&lt;=50,I518,(IF(AND(AE518&gt;=51,AF518="IMPACTO"),I518,(IF(AND(AE518&gt;=51,AE518&lt;=75,AF518="PROBABILIDAD"),(IF(I518-1&lt;=0,1,I518-1)),(IF(AND(AE518&gt;=76,AE518&lt;=100,AF518="PROBABILIDAD"),(IF(I518-2&lt;=0,1,I518-2)),1))))))), IF($G518="RIESGO_CORRUPCIÓN",IF(AE518&lt;=50,I518,(IF(AND(AE518&gt;=51,AF518="IMPACTO"),I518,(IF(AND(AE518&gt;=51,AE518&lt;=75,AF518="PROBABILIDAD"),(IF(I518-1&lt;=0,1,I518-1)),(IF(AND(AE518&gt;=76,AE518&lt;=100,AF518="PROBABILIDAD"),(IF(I518-2&lt;=0,1,I518-2)),1))))))),IF($G518="OPORTUNIDAD",$I518,"")))</f>
        <v/>
      </c>
      <c r="AK518" s="49" t="str">
        <f t="shared" si="54"/>
        <v/>
      </c>
      <c r="AL518" s="49" t="e">
        <f t="shared" si="55"/>
        <v>#VALUE!</v>
      </c>
      <c r="AM518" s="49"/>
      <c r="AN518" s="67" t="str">
        <f t="shared" si="56"/>
        <v/>
      </c>
      <c r="AO518" s="39"/>
      <c r="AP518" s="40"/>
      <c r="AQ518" s="41"/>
      <c r="AR518" s="33"/>
      <c r="AS518" s="33"/>
      <c r="AT518" s="35"/>
      <c r="AU518" s="35"/>
      <c r="AV518" s="35"/>
      <c r="AW518" s="35"/>
      <c r="AX518" s="35"/>
      <c r="AY518" s="42"/>
      <c r="AZ518" s="35"/>
    </row>
    <row r="519" spans="1:52" x14ac:dyDescent="0.25">
      <c r="A519" s="66"/>
      <c r="B519" s="33"/>
      <c r="C519" s="85"/>
      <c r="D519" s="85"/>
      <c r="E519" s="34"/>
      <c r="F519" s="35"/>
      <c r="G519" s="35"/>
      <c r="H519" s="33"/>
      <c r="I519" s="35"/>
      <c r="J519" s="35"/>
      <c r="K519" s="49">
        <f t="shared" si="53"/>
        <v>0</v>
      </c>
      <c r="L519" s="67" t="str">
        <f t="shared" si="57"/>
        <v/>
      </c>
      <c r="M519" s="33"/>
      <c r="N519" s="35"/>
      <c r="O519" s="36">
        <v>100</v>
      </c>
      <c r="P519" s="36"/>
      <c r="Q519" s="36"/>
      <c r="R519" s="36"/>
      <c r="S519" s="33"/>
      <c r="T519" s="35"/>
      <c r="U519" s="36"/>
      <c r="V519" s="36"/>
      <c r="W519" s="36"/>
      <c r="X519" s="36"/>
      <c r="Y519" s="33"/>
      <c r="Z519" s="35"/>
      <c r="AA519" s="36"/>
      <c r="AB519" s="36"/>
      <c r="AC519" s="36"/>
      <c r="AD519" s="36"/>
      <c r="AE519" s="68">
        <f t="shared" si="52"/>
        <v>100</v>
      </c>
      <c r="AF519" s="37"/>
      <c r="AG519" s="37"/>
      <c r="AH519" s="37"/>
      <c r="AI519" s="38"/>
      <c r="AJ519" s="49" t="str">
        <f t="shared" si="58"/>
        <v/>
      </c>
      <c r="AK519" s="49" t="str">
        <f t="shared" si="54"/>
        <v/>
      </c>
      <c r="AL519" s="49" t="e">
        <f t="shared" si="55"/>
        <v>#VALUE!</v>
      </c>
      <c r="AM519" s="49"/>
      <c r="AN519" s="67" t="str">
        <f t="shared" si="56"/>
        <v/>
      </c>
      <c r="AO519" s="39"/>
      <c r="AP519" s="40"/>
      <c r="AQ519" s="41"/>
      <c r="AR519" s="33"/>
      <c r="AS519" s="33"/>
      <c r="AT519" s="35"/>
      <c r="AU519" s="35"/>
      <c r="AV519" s="35"/>
      <c r="AW519" s="35"/>
      <c r="AX519" s="35"/>
      <c r="AY519" s="42"/>
      <c r="AZ519" s="35"/>
    </row>
    <row r="520" spans="1:52" x14ac:dyDescent="0.25">
      <c r="A520" s="66"/>
      <c r="B520" s="33"/>
      <c r="C520" s="85"/>
      <c r="D520" s="85"/>
      <c r="E520" s="34"/>
      <c r="F520" s="35"/>
      <c r="G520" s="35"/>
      <c r="H520" s="33"/>
      <c r="I520" s="35"/>
      <c r="J520" s="35"/>
      <c r="K520" s="49">
        <f t="shared" si="53"/>
        <v>0</v>
      </c>
      <c r="L520" s="67" t="str">
        <f t="shared" si="57"/>
        <v/>
      </c>
      <c r="M520" s="33"/>
      <c r="N520" s="35"/>
      <c r="O520" s="36">
        <v>100</v>
      </c>
      <c r="P520" s="36"/>
      <c r="Q520" s="36"/>
      <c r="R520" s="36"/>
      <c r="S520" s="33"/>
      <c r="T520" s="35"/>
      <c r="U520" s="36"/>
      <c r="V520" s="36"/>
      <c r="W520" s="36"/>
      <c r="X520" s="36"/>
      <c r="Y520" s="33"/>
      <c r="Z520" s="35"/>
      <c r="AA520" s="36"/>
      <c r="AB520" s="36"/>
      <c r="AC520" s="36"/>
      <c r="AD520" s="36"/>
      <c r="AE520" s="68">
        <f t="shared" si="52"/>
        <v>100</v>
      </c>
      <c r="AF520" s="37"/>
      <c r="AG520" s="37"/>
      <c r="AH520" s="37"/>
      <c r="AI520" s="38"/>
      <c r="AJ520" s="49" t="str">
        <f t="shared" si="58"/>
        <v/>
      </c>
      <c r="AK520" s="49" t="str">
        <f t="shared" si="54"/>
        <v/>
      </c>
      <c r="AL520" s="49" t="e">
        <f t="shared" si="55"/>
        <v>#VALUE!</v>
      </c>
      <c r="AM520" s="49"/>
      <c r="AN520" s="67" t="str">
        <f t="shared" si="56"/>
        <v/>
      </c>
      <c r="AO520" s="39"/>
      <c r="AP520" s="40"/>
      <c r="AQ520" s="41"/>
      <c r="AR520" s="33"/>
      <c r="AS520" s="33"/>
      <c r="AT520" s="35"/>
      <c r="AU520" s="35"/>
      <c r="AV520" s="35"/>
      <c r="AW520" s="35"/>
      <c r="AX520" s="35"/>
      <c r="AY520" s="42"/>
      <c r="AZ520" s="35"/>
    </row>
    <row r="521" spans="1:52" x14ac:dyDescent="0.25">
      <c r="A521" s="66"/>
      <c r="B521" s="33"/>
      <c r="C521" s="85"/>
      <c r="D521" s="85"/>
      <c r="E521" s="34"/>
      <c r="F521" s="35"/>
      <c r="G521" s="35"/>
      <c r="H521" s="33"/>
      <c r="I521" s="35"/>
      <c r="J521" s="35"/>
      <c r="K521" s="49">
        <f t="shared" si="53"/>
        <v>0</v>
      </c>
      <c r="L521" s="67" t="str">
        <f t="shared" si="57"/>
        <v/>
      </c>
      <c r="M521" s="33"/>
      <c r="N521" s="35"/>
      <c r="O521" s="36">
        <v>100</v>
      </c>
      <c r="P521" s="36"/>
      <c r="Q521" s="36"/>
      <c r="R521" s="36"/>
      <c r="S521" s="33"/>
      <c r="T521" s="35"/>
      <c r="U521" s="36"/>
      <c r="V521" s="36"/>
      <c r="W521" s="36"/>
      <c r="X521" s="36"/>
      <c r="Y521" s="33"/>
      <c r="Z521" s="35"/>
      <c r="AA521" s="36"/>
      <c r="AB521" s="36"/>
      <c r="AC521" s="36"/>
      <c r="AD521" s="36"/>
      <c r="AE521" s="68">
        <f t="shared" si="52"/>
        <v>100</v>
      </c>
      <c r="AF521" s="37"/>
      <c r="AG521" s="37"/>
      <c r="AH521" s="37"/>
      <c r="AI521" s="38"/>
      <c r="AJ521" s="49" t="str">
        <f t="shared" si="58"/>
        <v/>
      </c>
      <c r="AK521" s="49" t="str">
        <f t="shared" si="54"/>
        <v/>
      </c>
      <c r="AL521" s="49" t="e">
        <f t="shared" si="55"/>
        <v>#VALUE!</v>
      </c>
      <c r="AM521" s="49"/>
      <c r="AN521" s="67" t="str">
        <f t="shared" si="56"/>
        <v/>
      </c>
      <c r="AO521" s="39"/>
      <c r="AP521" s="40"/>
      <c r="AQ521" s="41"/>
      <c r="AR521" s="33"/>
      <c r="AS521" s="33"/>
      <c r="AT521" s="35"/>
      <c r="AU521" s="35"/>
      <c r="AV521" s="35"/>
      <c r="AW521" s="35"/>
      <c r="AX521" s="35"/>
      <c r="AY521" s="42"/>
      <c r="AZ521" s="35"/>
    </row>
    <row r="522" spans="1:52" x14ac:dyDescent="0.25">
      <c r="A522" s="66"/>
      <c r="B522" s="33"/>
      <c r="C522" s="85"/>
      <c r="D522" s="85"/>
      <c r="E522" s="34"/>
      <c r="F522" s="35"/>
      <c r="G522" s="35"/>
      <c r="H522" s="33"/>
      <c r="I522" s="35"/>
      <c r="J522" s="35"/>
      <c r="K522" s="49">
        <f t="shared" si="53"/>
        <v>0</v>
      </c>
      <c r="L522" s="67" t="str">
        <f t="shared" si="57"/>
        <v/>
      </c>
      <c r="M522" s="33"/>
      <c r="N522" s="35"/>
      <c r="O522" s="36">
        <v>100</v>
      </c>
      <c r="P522" s="36"/>
      <c r="Q522" s="36"/>
      <c r="R522" s="36"/>
      <c r="S522" s="33"/>
      <c r="T522" s="35"/>
      <c r="U522" s="36"/>
      <c r="V522" s="36"/>
      <c r="W522" s="36"/>
      <c r="X522" s="36"/>
      <c r="Y522" s="33"/>
      <c r="Z522" s="35"/>
      <c r="AA522" s="36"/>
      <c r="AB522" s="36"/>
      <c r="AC522" s="36"/>
      <c r="AD522" s="36"/>
      <c r="AE522" s="68">
        <f t="shared" ref="AE522:AE585" si="59">AVERAGE(AA522,U522,O522)</f>
        <v>100</v>
      </c>
      <c r="AF522" s="37"/>
      <c r="AG522" s="37"/>
      <c r="AH522" s="37"/>
      <c r="AI522" s="38"/>
      <c r="AJ522" s="49" t="str">
        <f t="shared" si="58"/>
        <v/>
      </c>
      <c r="AK522" s="49" t="str">
        <f t="shared" si="54"/>
        <v/>
      </c>
      <c r="AL522" s="49" t="e">
        <f t="shared" si="55"/>
        <v>#VALUE!</v>
      </c>
      <c r="AM522" s="49"/>
      <c r="AN522" s="67" t="str">
        <f t="shared" si="56"/>
        <v/>
      </c>
      <c r="AO522" s="39"/>
      <c r="AP522" s="40"/>
      <c r="AQ522" s="41"/>
      <c r="AR522" s="33"/>
      <c r="AS522" s="33"/>
      <c r="AT522" s="35"/>
      <c r="AU522" s="35"/>
      <c r="AV522" s="35"/>
      <c r="AW522" s="35"/>
      <c r="AX522" s="35"/>
      <c r="AY522" s="42"/>
      <c r="AZ522" s="35"/>
    </row>
    <row r="523" spans="1:52" x14ac:dyDescent="0.25">
      <c r="A523" s="66"/>
      <c r="B523" s="33"/>
      <c r="C523" s="85"/>
      <c r="D523" s="85"/>
      <c r="E523" s="34"/>
      <c r="F523" s="35"/>
      <c r="G523" s="35"/>
      <c r="H523" s="33"/>
      <c r="I523" s="35"/>
      <c r="J523" s="35"/>
      <c r="K523" s="49">
        <f t="shared" ref="K523:K586" si="60">IF($G523="RIESGO_CORRUPCIÓN",$I523*$J523*4,$I523*$J523)</f>
        <v>0</v>
      </c>
      <c r="L523" s="67" t="str">
        <f t="shared" si="57"/>
        <v/>
      </c>
      <c r="M523" s="33"/>
      <c r="N523" s="35"/>
      <c r="O523" s="36">
        <v>100</v>
      </c>
      <c r="P523" s="36"/>
      <c r="Q523" s="36"/>
      <c r="R523" s="36"/>
      <c r="S523" s="33"/>
      <c r="T523" s="35"/>
      <c r="U523" s="36"/>
      <c r="V523" s="36"/>
      <c r="W523" s="36"/>
      <c r="X523" s="36"/>
      <c r="Y523" s="33"/>
      <c r="Z523" s="35"/>
      <c r="AA523" s="36"/>
      <c r="AB523" s="36"/>
      <c r="AC523" s="36"/>
      <c r="AD523" s="36"/>
      <c r="AE523" s="68">
        <f t="shared" si="59"/>
        <v>100</v>
      </c>
      <c r="AF523" s="37"/>
      <c r="AG523" s="37"/>
      <c r="AH523" s="37"/>
      <c r="AI523" s="38"/>
      <c r="AJ523" s="49" t="str">
        <f t="shared" si="58"/>
        <v/>
      </c>
      <c r="AK523" s="49" t="str">
        <f t="shared" ref="AK523:AK586" si="61">IF($G523="RIESGO",IF(AE523&lt;=50,J523,(IF(AND(AE523&gt;=51,AF523="PROBABILIDAD"),J523,(IF(AND(AE523&gt;=51,AE523&lt;=85,AF523="IMPACTO"),(IF(J523-1&lt;=0,1,J523-1)),(IF(AND(AE523&gt;=86,AE523&lt;=100,AF523="PROBABILIDAD"),(IF(J523-2&lt;=0,1,J523-2)),1))))))),IF($G523="RIESGO_CORRUPCIÓN",IF(AE523&lt;=50,J523,(IF(AND(AE523&gt;=51,AF523="PROBABILIDAD"),J523,(IF(AND(AE523&gt;=51,AE523&lt;=85,AF523="IMPACTO"),(IF(J523-5&lt;=0,5,J523-5)),(IF(AND(AE523&gt;=86,AE523&lt;=100,AF523="IMPACTO"),(IF(J523-15&lt;=0,5,J523-15)),"#"))))))),IF($G523="OPORTUNIDAD",$J523,"")))</f>
        <v/>
      </c>
      <c r="AL523" s="49" t="e">
        <f t="shared" ref="AL523:AL586" si="62">IF($G523="RIESGO_CORRUPCIÓN",$AJ523*$AK523*4,$AJ523*$AK523)</f>
        <v>#VALUE!</v>
      </c>
      <c r="AM523" s="49"/>
      <c r="AN523" s="67" t="str">
        <f t="shared" si="56"/>
        <v/>
      </c>
      <c r="AO523" s="39"/>
      <c r="AP523" s="40"/>
      <c r="AQ523" s="41"/>
      <c r="AR523" s="33"/>
      <c r="AS523" s="33"/>
      <c r="AT523" s="35"/>
      <c r="AU523" s="35"/>
      <c r="AV523" s="35"/>
      <c r="AW523" s="35"/>
      <c r="AX523" s="35"/>
      <c r="AY523" s="42"/>
      <c r="AZ523" s="35"/>
    </row>
    <row r="524" spans="1:52" x14ac:dyDescent="0.25">
      <c r="A524" s="66"/>
      <c r="B524" s="33"/>
      <c r="C524" s="85"/>
      <c r="D524" s="85"/>
      <c r="E524" s="34"/>
      <c r="F524" s="35"/>
      <c r="G524" s="35"/>
      <c r="H524" s="33"/>
      <c r="I524" s="35"/>
      <c r="J524" s="35"/>
      <c r="K524" s="49">
        <f t="shared" si="60"/>
        <v>0</v>
      </c>
      <c r="L524" s="67" t="str">
        <f t="shared" si="57"/>
        <v/>
      </c>
      <c r="M524" s="33"/>
      <c r="N524" s="35"/>
      <c r="O524" s="36">
        <v>100</v>
      </c>
      <c r="P524" s="36"/>
      <c r="Q524" s="36"/>
      <c r="R524" s="36"/>
      <c r="S524" s="33"/>
      <c r="T524" s="35"/>
      <c r="U524" s="36"/>
      <c r="V524" s="36"/>
      <c r="W524" s="36"/>
      <c r="X524" s="36"/>
      <c r="Y524" s="33"/>
      <c r="Z524" s="35"/>
      <c r="AA524" s="36"/>
      <c r="AB524" s="36"/>
      <c r="AC524" s="36"/>
      <c r="AD524" s="36"/>
      <c r="AE524" s="68">
        <f t="shared" si="59"/>
        <v>100</v>
      </c>
      <c r="AF524" s="37"/>
      <c r="AG524" s="37"/>
      <c r="AH524" s="37"/>
      <c r="AI524" s="38"/>
      <c r="AJ524" s="49" t="str">
        <f t="shared" si="58"/>
        <v/>
      </c>
      <c r="AK524" s="49" t="str">
        <f t="shared" si="61"/>
        <v/>
      </c>
      <c r="AL524" s="49" t="e">
        <f t="shared" si="62"/>
        <v>#VALUE!</v>
      </c>
      <c r="AM524" s="49"/>
      <c r="AN524" s="67" t="str">
        <f t="shared" ref="AN524:AN587" si="63">IF(G524="RIESGO",IF(OR(AND(AJ524=4,AK524=4),AND(AJ524=4,AK524=5),AND(AL524&gt;=16,AL524&lt;=25)),"ZONA RIESGO EXTREMA",IF(OR(AND(AJ524=5,AK524=3),AND(AJ524=4,AK524=3),AND(AJ524=3,AK524=4),AND(AJ524=3,AK524=5),AND(AL524&gt;=12,AL524&lt;=15)),"ZONA RIESGO ALTA",IF(OR(AND(AJ524=3,AK524=3),AND(AJ524=2,AK524=3),AND(AJ524=3,AK524=2),AND(AJ524=4,AK524=2)),"ZONA RIESGO MODERADA",IF(AND(AL524&gt;=1,AL524&lt;=5),"ZONA RIESGO BAJA"," ")))),IF(G524="OPORTUNIDAD",IF(OR(AND(AJ524=3,AK524=4),AND(AJ524=2,AK524=5),AND(AL524&gt;=52,AL524&lt;=100)),"ZONA OPORTUNIDAD EXTREMA",IF(OR(AND(AJ524=5,AK524=2),AND(AJ524=4,AK524=3),AND(AJ524=1,AK524=4),AND(AL524=20),AND(AL524&gt;=28,AL524&lt;=48)),"ZONA OPORTUNIDAD ALTA",IF(OR(AND(AJ524=1,AK524=3),AND(AJ524=4,AK524=1),AND(AL524=24)),"ZONA OPORTUNIDAD MODERADA",IF(AND(AL524&gt;=4,AL524&lt;=16),"ZONA OPORTUNIDAD BAJA"," ")))),IF(G524="RIESGO_CORRUPCIÓN",IF(OR(AND(AL524&gt;=60,AL524&lt;=100)),"ZONA RIESGO EXTREMA",IF(OR(AND(AL524&gt;=30,AL524&lt;=50)),"ZONA RIESGO ALTA",IF(OR(AND(AL524&gt;=15,AL524&lt;=25)),"ZONA RIESGO MODERADA",IF(AND(AL524&gt;=4,AL524&lt;=10),"ZONA RIESGO BAJA"," ")))),"")))</f>
        <v/>
      </c>
      <c r="AO524" s="39"/>
      <c r="AP524" s="40"/>
      <c r="AQ524" s="41"/>
      <c r="AR524" s="33"/>
      <c r="AS524" s="33"/>
      <c r="AT524" s="35"/>
      <c r="AU524" s="35"/>
      <c r="AV524" s="35"/>
      <c r="AW524" s="35"/>
      <c r="AX524" s="35"/>
      <c r="AY524" s="42"/>
      <c r="AZ524" s="35"/>
    </row>
    <row r="525" spans="1:52" x14ac:dyDescent="0.25">
      <c r="A525" s="66"/>
      <c r="B525" s="33"/>
      <c r="C525" s="85"/>
      <c r="D525" s="85"/>
      <c r="E525" s="34"/>
      <c r="F525" s="35"/>
      <c r="G525" s="35"/>
      <c r="H525" s="33"/>
      <c r="I525" s="35"/>
      <c r="J525" s="35"/>
      <c r="K525" s="49">
        <f t="shared" si="60"/>
        <v>0</v>
      </c>
      <c r="L525" s="67" t="str">
        <f t="shared" ref="L525:L588" si="64">IF(G525="RIESGO",IF(OR(AND(I525=4,J525=4),AND(I525=4,J525=5),AND(K525&gt;=16,K525&lt;=25)),"ZONA RIESGO EXTREMA",IF(OR(AND(I525=5,J525=3),AND(I525=4,J525=3),AND(I525=3,J525=4),AND(I525=3,J525=5),AND(K525&gt;=12,K525&lt;=15)),"ZONA RIESGO ALTA",IF(OR(AND(I525=3,J525=3),AND(I525=2,J525=3),AND(I525=3,J525=2),AND(I525=4,J525=2)),"ZONA RIESGO MODERADA",IF(AND(K525&gt;=1,K525&lt;=5),"ZONA RIESGO BAJA"," ")))),IF(G525="OPORTUNIDAD",IF(OR(AND(I525=3,J525=4),AND(I525=2,J525=5),AND(K525&gt;=52,K525&lt;=100)),"ZONA OPORTUNIDAD EXTREMA",IF(OR(AND(I525=5,J525=2),AND(I525=4,J525=3),AND(I525=1,J525=4),AND(K525=20),AND(K525&gt;=28,K525&lt;=48)),"ZONA OPORTUNIDAD ALTA",IF(OR(AND(I525=1,J525=3),AND(I525=4,J525=1),AND(K525=24)),"ZONA OPORTUNIDAD MODERADA",IF(AND(K525&gt;=4,K525&lt;=16),"ZONA OPORTUNIDAD BAJA"," ")))),IF(G525="RIESGO_CORRUPCIÓN",IF(OR(AND(K525&gt;=60,K525&lt;=120)),"ZONA RIESGO EXTREMA",IF(OR(AND(K525&gt;=30,K525&lt;=50)),"ZONA RIESGO ALTA",IF(OR(AND(K525&gt;=15,K525&lt;=25)),"ZONA RIESGO MODERADA",IF(AND(K525&gt;=4,K525&lt;=10),"ZONA RIESGO BAJA"," ")))),"")))</f>
        <v/>
      </c>
      <c r="M525" s="33"/>
      <c r="N525" s="35"/>
      <c r="O525" s="36">
        <v>100</v>
      </c>
      <c r="P525" s="36"/>
      <c r="Q525" s="36"/>
      <c r="R525" s="36"/>
      <c r="S525" s="33"/>
      <c r="T525" s="35"/>
      <c r="U525" s="36"/>
      <c r="V525" s="36"/>
      <c r="W525" s="36"/>
      <c r="X525" s="36"/>
      <c r="Y525" s="33"/>
      <c r="Z525" s="35"/>
      <c r="AA525" s="36"/>
      <c r="AB525" s="36"/>
      <c r="AC525" s="36"/>
      <c r="AD525" s="36"/>
      <c r="AE525" s="68">
        <f t="shared" si="59"/>
        <v>100</v>
      </c>
      <c r="AF525" s="37"/>
      <c r="AG525" s="37"/>
      <c r="AH525" s="37"/>
      <c r="AI525" s="38"/>
      <c r="AJ525" s="49" t="str">
        <f t="shared" si="58"/>
        <v/>
      </c>
      <c r="AK525" s="49" t="str">
        <f t="shared" si="61"/>
        <v/>
      </c>
      <c r="AL525" s="49" t="e">
        <f t="shared" si="62"/>
        <v>#VALUE!</v>
      </c>
      <c r="AM525" s="49"/>
      <c r="AN525" s="67" t="str">
        <f t="shared" si="63"/>
        <v/>
      </c>
      <c r="AO525" s="39"/>
      <c r="AP525" s="40"/>
      <c r="AQ525" s="41"/>
      <c r="AR525" s="33"/>
      <c r="AS525" s="33"/>
      <c r="AT525" s="35"/>
      <c r="AU525" s="35"/>
      <c r="AV525" s="35"/>
      <c r="AW525" s="35"/>
      <c r="AX525" s="35"/>
      <c r="AY525" s="42"/>
      <c r="AZ525" s="35"/>
    </row>
    <row r="526" spans="1:52" x14ac:dyDescent="0.25">
      <c r="A526" s="66"/>
      <c r="B526" s="33"/>
      <c r="C526" s="85"/>
      <c r="D526" s="85"/>
      <c r="E526" s="34"/>
      <c r="F526" s="35"/>
      <c r="G526" s="35"/>
      <c r="H526" s="33"/>
      <c r="I526" s="35"/>
      <c r="J526" s="35"/>
      <c r="K526" s="49">
        <f t="shared" si="60"/>
        <v>0</v>
      </c>
      <c r="L526" s="67" t="str">
        <f t="shared" si="64"/>
        <v/>
      </c>
      <c r="M526" s="33"/>
      <c r="N526" s="35"/>
      <c r="O526" s="36">
        <v>100</v>
      </c>
      <c r="P526" s="36"/>
      <c r="Q526" s="36"/>
      <c r="R526" s="36"/>
      <c r="S526" s="33"/>
      <c r="T526" s="35"/>
      <c r="U526" s="36"/>
      <c r="V526" s="36"/>
      <c r="W526" s="36"/>
      <c r="X526" s="36"/>
      <c r="Y526" s="33"/>
      <c r="Z526" s="35"/>
      <c r="AA526" s="36"/>
      <c r="AB526" s="36"/>
      <c r="AC526" s="36"/>
      <c r="AD526" s="36"/>
      <c r="AE526" s="68">
        <f t="shared" si="59"/>
        <v>100</v>
      </c>
      <c r="AF526" s="37"/>
      <c r="AG526" s="37"/>
      <c r="AH526" s="37"/>
      <c r="AI526" s="38"/>
      <c r="AJ526" s="49" t="str">
        <f t="shared" si="58"/>
        <v/>
      </c>
      <c r="AK526" s="49" t="str">
        <f t="shared" si="61"/>
        <v/>
      </c>
      <c r="AL526" s="49" t="e">
        <f t="shared" si="62"/>
        <v>#VALUE!</v>
      </c>
      <c r="AM526" s="49"/>
      <c r="AN526" s="67" t="str">
        <f t="shared" si="63"/>
        <v/>
      </c>
      <c r="AO526" s="39"/>
      <c r="AP526" s="40"/>
      <c r="AQ526" s="41"/>
      <c r="AR526" s="33"/>
      <c r="AS526" s="33"/>
      <c r="AT526" s="35"/>
      <c r="AU526" s="35"/>
      <c r="AV526" s="35"/>
      <c r="AW526" s="35"/>
      <c r="AX526" s="35"/>
      <c r="AY526" s="42"/>
      <c r="AZ526" s="35"/>
    </row>
    <row r="527" spans="1:52" x14ac:dyDescent="0.25">
      <c r="A527" s="66"/>
      <c r="B527" s="33"/>
      <c r="C527" s="85"/>
      <c r="D527" s="85"/>
      <c r="E527" s="34"/>
      <c r="F527" s="35"/>
      <c r="G527" s="35"/>
      <c r="H527" s="33"/>
      <c r="I527" s="35"/>
      <c r="J527" s="35"/>
      <c r="K527" s="49">
        <f t="shared" si="60"/>
        <v>0</v>
      </c>
      <c r="L527" s="67" t="str">
        <f t="shared" si="64"/>
        <v/>
      </c>
      <c r="M527" s="33"/>
      <c r="N527" s="35"/>
      <c r="O527" s="36">
        <v>100</v>
      </c>
      <c r="P527" s="36"/>
      <c r="Q527" s="36"/>
      <c r="R527" s="36"/>
      <c r="S527" s="33"/>
      <c r="T527" s="35"/>
      <c r="U527" s="36"/>
      <c r="V527" s="36"/>
      <c r="W527" s="36"/>
      <c r="X527" s="36"/>
      <c r="Y527" s="33"/>
      <c r="Z527" s="35"/>
      <c r="AA527" s="36"/>
      <c r="AB527" s="36"/>
      <c r="AC527" s="36"/>
      <c r="AD527" s="36"/>
      <c r="AE527" s="68">
        <f t="shared" si="59"/>
        <v>100</v>
      </c>
      <c r="AF527" s="37"/>
      <c r="AG527" s="37"/>
      <c r="AH527" s="37"/>
      <c r="AI527" s="38"/>
      <c r="AJ527" s="49" t="str">
        <f t="shared" si="58"/>
        <v/>
      </c>
      <c r="AK527" s="49" t="str">
        <f t="shared" si="61"/>
        <v/>
      </c>
      <c r="AL527" s="49" t="e">
        <f t="shared" si="62"/>
        <v>#VALUE!</v>
      </c>
      <c r="AM527" s="49"/>
      <c r="AN527" s="67" t="str">
        <f t="shared" si="63"/>
        <v/>
      </c>
      <c r="AO527" s="39"/>
      <c r="AP527" s="40"/>
      <c r="AQ527" s="41"/>
      <c r="AR527" s="33"/>
      <c r="AS527" s="33"/>
      <c r="AT527" s="35"/>
      <c r="AU527" s="35"/>
      <c r="AV527" s="35"/>
      <c r="AW527" s="35"/>
      <c r="AX527" s="35"/>
      <c r="AY527" s="42"/>
      <c r="AZ527" s="35"/>
    </row>
    <row r="528" spans="1:52" x14ac:dyDescent="0.25">
      <c r="A528" s="66"/>
      <c r="B528" s="33"/>
      <c r="C528" s="85"/>
      <c r="D528" s="85"/>
      <c r="E528" s="34"/>
      <c r="F528" s="35"/>
      <c r="G528" s="35"/>
      <c r="H528" s="33"/>
      <c r="I528" s="35"/>
      <c r="J528" s="35"/>
      <c r="K528" s="49">
        <f t="shared" si="60"/>
        <v>0</v>
      </c>
      <c r="L528" s="67" t="str">
        <f t="shared" si="64"/>
        <v/>
      </c>
      <c r="M528" s="33"/>
      <c r="N528" s="35"/>
      <c r="O528" s="36">
        <v>100</v>
      </c>
      <c r="P528" s="36"/>
      <c r="Q528" s="36"/>
      <c r="R528" s="36"/>
      <c r="S528" s="33"/>
      <c r="T528" s="35"/>
      <c r="U528" s="36"/>
      <c r="V528" s="36"/>
      <c r="W528" s="36"/>
      <c r="X528" s="36"/>
      <c r="Y528" s="33"/>
      <c r="Z528" s="35"/>
      <c r="AA528" s="36"/>
      <c r="AB528" s="36"/>
      <c r="AC528" s="36"/>
      <c r="AD528" s="36"/>
      <c r="AE528" s="68">
        <f t="shared" si="59"/>
        <v>100</v>
      </c>
      <c r="AF528" s="37"/>
      <c r="AG528" s="37"/>
      <c r="AH528" s="37"/>
      <c r="AI528" s="38"/>
      <c r="AJ528" s="49" t="str">
        <f t="shared" si="58"/>
        <v/>
      </c>
      <c r="AK528" s="49" t="str">
        <f t="shared" si="61"/>
        <v/>
      </c>
      <c r="AL528" s="49" t="e">
        <f t="shared" si="62"/>
        <v>#VALUE!</v>
      </c>
      <c r="AM528" s="49"/>
      <c r="AN528" s="67" t="str">
        <f t="shared" si="63"/>
        <v/>
      </c>
      <c r="AO528" s="39"/>
      <c r="AP528" s="40"/>
      <c r="AQ528" s="41"/>
      <c r="AR528" s="33"/>
      <c r="AS528" s="33"/>
      <c r="AT528" s="35"/>
      <c r="AU528" s="35"/>
      <c r="AV528" s="35"/>
      <c r="AW528" s="35"/>
      <c r="AX528" s="35"/>
      <c r="AY528" s="42"/>
      <c r="AZ528" s="35"/>
    </row>
    <row r="529" spans="1:52" x14ac:dyDescent="0.25">
      <c r="A529" s="66"/>
      <c r="B529" s="33"/>
      <c r="C529" s="85"/>
      <c r="D529" s="85"/>
      <c r="E529" s="34"/>
      <c r="F529" s="35"/>
      <c r="G529" s="35"/>
      <c r="H529" s="33"/>
      <c r="I529" s="35"/>
      <c r="J529" s="35"/>
      <c r="K529" s="49">
        <f t="shared" si="60"/>
        <v>0</v>
      </c>
      <c r="L529" s="67" t="str">
        <f t="shared" si="64"/>
        <v/>
      </c>
      <c r="M529" s="33"/>
      <c r="N529" s="35"/>
      <c r="O529" s="36">
        <v>100</v>
      </c>
      <c r="P529" s="36"/>
      <c r="Q529" s="36"/>
      <c r="R529" s="36"/>
      <c r="S529" s="33"/>
      <c r="T529" s="35"/>
      <c r="U529" s="36"/>
      <c r="V529" s="36"/>
      <c r="W529" s="36"/>
      <c r="X529" s="36"/>
      <c r="Y529" s="33"/>
      <c r="Z529" s="35"/>
      <c r="AA529" s="36"/>
      <c r="AB529" s="36"/>
      <c r="AC529" s="36"/>
      <c r="AD529" s="36"/>
      <c r="AE529" s="68">
        <f t="shared" si="59"/>
        <v>100</v>
      </c>
      <c r="AF529" s="37"/>
      <c r="AG529" s="37"/>
      <c r="AH529" s="37"/>
      <c r="AI529" s="38"/>
      <c r="AJ529" s="49" t="str">
        <f t="shared" si="58"/>
        <v/>
      </c>
      <c r="AK529" s="49" t="str">
        <f t="shared" si="61"/>
        <v/>
      </c>
      <c r="AL529" s="49" t="e">
        <f t="shared" si="62"/>
        <v>#VALUE!</v>
      </c>
      <c r="AM529" s="49"/>
      <c r="AN529" s="67" t="str">
        <f t="shared" si="63"/>
        <v/>
      </c>
      <c r="AO529" s="39"/>
      <c r="AP529" s="40"/>
      <c r="AQ529" s="41"/>
      <c r="AR529" s="33"/>
      <c r="AS529" s="33"/>
      <c r="AT529" s="35"/>
      <c r="AU529" s="35"/>
      <c r="AV529" s="35"/>
      <c r="AW529" s="35"/>
      <c r="AX529" s="35"/>
      <c r="AY529" s="42"/>
      <c r="AZ529" s="35"/>
    </row>
    <row r="530" spans="1:52" x14ac:dyDescent="0.25">
      <c r="A530" s="66"/>
      <c r="B530" s="33"/>
      <c r="C530" s="85"/>
      <c r="D530" s="85"/>
      <c r="E530" s="34"/>
      <c r="F530" s="35"/>
      <c r="G530" s="35"/>
      <c r="H530" s="33"/>
      <c r="I530" s="35"/>
      <c r="J530" s="35"/>
      <c r="K530" s="49">
        <f t="shared" si="60"/>
        <v>0</v>
      </c>
      <c r="L530" s="67" t="str">
        <f t="shared" si="64"/>
        <v/>
      </c>
      <c r="M530" s="33"/>
      <c r="N530" s="35"/>
      <c r="O530" s="36">
        <v>100</v>
      </c>
      <c r="P530" s="36"/>
      <c r="Q530" s="36"/>
      <c r="R530" s="36"/>
      <c r="S530" s="33"/>
      <c r="T530" s="35"/>
      <c r="U530" s="36"/>
      <c r="V530" s="36"/>
      <c r="W530" s="36"/>
      <c r="X530" s="36"/>
      <c r="Y530" s="33"/>
      <c r="Z530" s="35"/>
      <c r="AA530" s="36"/>
      <c r="AB530" s="36"/>
      <c r="AC530" s="36"/>
      <c r="AD530" s="36"/>
      <c r="AE530" s="68">
        <f t="shared" si="59"/>
        <v>100</v>
      </c>
      <c r="AF530" s="37"/>
      <c r="AG530" s="37"/>
      <c r="AH530" s="37"/>
      <c r="AI530" s="38"/>
      <c r="AJ530" s="49" t="str">
        <f t="shared" si="58"/>
        <v/>
      </c>
      <c r="AK530" s="49" t="str">
        <f t="shared" si="61"/>
        <v/>
      </c>
      <c r="AL530" s="49" t="e">
        <f t="shared" si="62"/>
        <v>#VALUE!</v>
      </c>
      <c r="AM530" s="49"/>
      <c r="AN530" s="67" t="str">
        <f t="shared" si="63"/>
        <v/>
      </c>
      <c r="AO530" s="39"/>
      <c r="AP530" s="40"/>
      <c r="AQ530" s="41"/>
      <c r="AR530" s="33"/>
      <c r="AS530" s="33"/>
      <c r="AT530" s="35"/>
      <c r="AU530" s="35"/>
      <c r="AV530" s="35"/>
      <c r="AW530" s="35"/>
      <c r="AX530" s="35"/>
      <c r="AY530" s="42"/>
      <c r="AZ530" s="35"/>
    </row>
    <row r="531" spans="1:52" x14ac:dyDescent="0.25">
      <c r="A531" s="66"/>
      <c r="B531" s="33"/>
      <c r="C531" s="85"/>
      <c r="D531" s="85"/>
      <c r="E531" s="34"/>
      <c r="F531" s="35"/>
      <c r="G531" s="35"/>
      <c r="H531" s="33"/>
      <c r="I531" s="35"/>
      <c r="J531" s="35"/>
      <c r="K531" s="49">
        <f t="shared" si="60"/>
        <v>0</v>
      </c>
      <c r="L531" s="67" t="str">
        <f t="shared" si="64"/>
        <v/>
      </c>
      <c r="M531" s="33"/>
      <c r="N531" s="35"/>
      <c r="O531" s="36">
        <v>100</v>
      </c>
      <c r="P531" s="36"/>
      <c r="Q531" s="36"/>
      <c r="R531" s="36"/>
      <c r="S531" s="33"/>
      <c r="T531" s="35"/>
      <c r="U531" s="36"/>
      <c r="V531" s="36"/>
      <c r="W531" s="36"/>
      <c r="X531" s="36"/>
      <c r="Y531" s="33"/>
      <c r="Z531" s="35"/>
      <c r="AA531" s="36"/>
      <c r="AB531" s="36"/>
      <c r="AC531" s="36"/>
      <c r="AD531" s="36"/>
      <c r="AE531" s="68">
        <f t="shared" si="59"/>
        <v>100</v>
      </c>
      <c r="AF531" s="37"/>
      <c r="AG531" s="37"/>
      <c r="AH531" s="37"/>
      <c r="AI531" s="38"/>
      <c r="AJ531" s="49" t="str">
        <f t="shared" si="58"/>
        <v/>
      </c>
      <c r="AK531" s="49" t="str">
        <f t="shared" si="61"/>
        <v/>
      </c>
      <c r="AL531" s="49" t="e">
        <f t="shared" si="62"/>
        <v>#VALUE!</v>
      </c>
      <c r="AM531" s="49"/>
      <c r="AN531" s="67" t="str">
        <f t="shared" si="63"/>
        <v/>
      </c>
      <c r="AO531" s="39"/>
      <c r="AP531" s="40"/>
      <c r="AQ531" s="41"/>
      <c r="AR531" s="33"/>
      <c r="AS531" s="33"/>
      <c r="AT531" s="35"/>
      <c r="AU531" s="35"/>
      <c r="AV531" s="35"/>
      <c r="AW531" s="35"/>
      <c r="AX531" s="35"/>
      <c r="AY531" s="42"/>
      <c r="AZ531" s="35"/>
    </row>
    <row r="532" spans="1:52" x14ac:dyDescent="0.25">
      <c r="A532" s="66"/>
      <c r="B532" s="33"/>
      <c r="C532" s="85"/>
      <c r="D532" s="85"/>
      <c r="E532" s="34"/>
      <c r="F532" s="35"/>
      <c r="G532" s="35"/>
      <c r="H532" s="33"/>
      <c r="I532" s="35"/>
      <c r="J532" s="35"/>
      <c r="K532" s="49">
        <f t="shared" si="60"/>
        <v>0</v>
      </c>
      <c r="L532" s="67" t="str">
        <f t="shared" si="64"/>
        <v/>
      </c>
      <c r="M532" s="33"/>
      <c r="N532" s="35"/>
      <c r="O532" s="36">
        <v>100</v>
      </c>
      <c r="P532" s="36"/>
      <c r="Q532" s="36"/>
      <c r="R532" s="36"/>
      <c r="S532" s="33"/>
      <c r="T532" s="35"/>
      <c r="U532" s="36"/>
      <c r="V532" s="36"/>
      <c r="W532" s="36"/>
      <c r="X532" s="36"/>
      <c r="Y532" s="33"/>
      <c r="Z532" s="35"/>
      <c r="AA532" s="36"/>
      <c r="AB532" s="36"/>
      <c r="AC532" s="36"/>
      <c r="AD532" s="36"/>
      <c r="AE532" s="68">
        <f t="shared" si="59"/>
        <v>100</v>
      </c>
      <c r="AF532" s="37"/>
      <c r="AG532" s="37"/>
      <c r="AH532" s="37"/>
      <c r="AI532" s="38"/>
      <c r="AJ532" s="49" t="str">
        <f t="shared" si="58"/>
        <v/>
      </c>
      <c r="AK532" s="49" t="str">
        <f t="shared" si="61"/>
        <v/>
      </c>
      <c r="AL532" s="49" t="e">
        <f t="shared" si="62"/>
        <v>#VALUE!</v>
      </c>
      <c r="AM532" s="49"/>
      <c r="AN532" s="67" t="str">
        <f t="shared" si="63"/>
        <v/>
      </c>
      <c r="AO532" s="39"/>
      <c r="AP532" s="40"/>
      <c r="AQ532" s="41"/>
      <c r="AR532" s="33"/>
      <c r="AS532" s="33"/>
      <c r="AT532" s="35"/>
      <c r="AU532" s="35"/>
      <c r="AV532" s="35"/>
      <c r="AW532" s="35"/>
      <c r="AX532" s="35"/>
      <c r="AY532" s="42"/>
      <c r="AZ532" s="35"/>
    </row>
    <row r="533" spans="1:52" x14ac:dyDescent="0.25">
      <c r="A533" s="66"/>
      <c r="B533" s="33"/>
      <c r="C533" s="85"/>
      <c r="D533" s="85"/>
      <c r="E533" s="34"/>
      <c r="F533" s="35"/>
      <c r="G533" s="35"/>
      <c r="H533" s="33"/>
      <c r="I533" s="35"/>
      <c r="J533" s="35"/>
      <c r="K533" s="49">
        <f t="shared" si="60"/>
        <v>0</v>
      </c>
      <c r="L533" s="67" t="str">
        <f t="shared" si="64"/>
        <v/>
      </c>
      <c r="M533" s="33"/>
      <c r="N533" s="35"/>
      <c r="O533" s="36">
        <v>100</v>
      </c>
      <c r="P533" s="36"/>
      <c r="Q533" s="36"/>
      <c r="R533" s="36"/>
      <c r="S533" s="33"/>
      <c r="T533" s="35"/>
      <c r="U533" s="36"/>
      <c r="V533" s="36"/>
      <c r="W533" s="36"/>
      <c r="X533" s="36"/>
      <c r="Y533" s="33"/>
      <c r="Z533" s="35"/>
      <c r="AA533" s="36"/>
      <c r="AB533" s="36"/>
      <c r="AC533" s="36"/>
      <c r="AD533" s="36"/>
      <c r="AE533" s="68">
        <f t="shared" si="59"/>
        <v>100</v>
      </c>
      <c r="AF533" s="37"/>
      <c r="AG533" s="37"/>
      <c r="AH533" s="37"/>
      <c r="AI533" s="38"/>
      <c r="AJ533" s="49" t="str">
        <f t="shared" si="58"/>
        <v/>
      </c>
      <c r="AK533" s="49" t="str">
        <f t="shared" si="61"/>
        <v/>
      </c>
      <c r="AL533" s="49" t="e">
        <f t="shared" si="62"/>
        <v>#VALUE!</v>
      </c>
      <c r="AM533" s="49"/>
      <c r="AN533" s="67" t="str">
        <f t="shared" si="63"/>
        <v/>
      </c>
      <c r="AO533" s="39"/>
      <c r="AP533" s="40"/>
      <c r="AQ533" s="41"/>
      <c r="AR533" s="33"/>
      <c r="AS533" s="33"/>
      <c r="AT533" s="35"/>
      <c r="AU533" s="35"/>
      <c r="AV533" s="35"/>
      <c r="AW533" s="35"/>
      <c r="AX533" s="35"/>
      <c r="AY533" s="42"/>
      <c r="AZ533" s="35"/>
    </row>
    <row r="534" spans="1:52" x14ac:dyDescent="0.25">
      <c r="A534" s="66"/>
      <c r="B534" s="33"/>
      <c r="C534" s="85"/>
      <c r="D534" s="85"/>
      <c r="E534" s="34"/>
      <c r="F534" s="35"/>
      <c r="G534" s="35"/>
      <c r="H534" s="33"/>
      <c r="I534" s="35"/>
      <c r="J534" s="35"/>
      <c r="K534" s="49">
        <f t="shared" si="60"/>
        <v>0</v>
      </c>
      <c r="L534" s="67" t="str">
        <f t="shared" si="64"/>
        <v/>
      </c>
      <c r="M534" s="33"/>
      <c r="N534" s="35"/>
      <c r="O534" s="36">
        <v>100</v>
      </c>
      <c r="P534" s="36"/>
      <c r="Q534" s="36"/>
      <c r="R534" s="36"/>
      <c r="S534" s="33"/>
      <c r="T534" s="35"/>
      <c r="U534" s="36"/>
      <c r="V534" s="36"/>
      <c r="W534" s="36"/>
      <c r="X534" s="36"/>
      <c r="Y534" s="33"/>
      <c r="Z534" s="35"/>
      <c r="AA534" s="36"/>
      <c r="AB534" s="36"/>
      <c r="AC534" s="36"/>
      <c r="AD534" s="36"/>
      <c r="AE534" s="68">
        <f t="shared" si="59"/>
        <v>100</v>
      </c>
      <c r="AF534" s="37"/>
      <c r="AG534" s="37"/>
      <c r="AH534" s="37"/>
      <c r="AI534" s="38"/>
      <c r="AJ534" s="49" t="str">
        <f t="shared" si="58"/>
        <v/>
      </c>
      <c r="AK534" s="49" t="str">
        <f t="shared" si="61"/>
        <v/>
      </c>
      <c r="AL534" s="49" t="e">
        <f t="shared" si="62"/>
        <v>#VALUE!</v>
      </c>
      <c r="AM534" s="49"/>
      <c r="AN534" s="67" t="str">
        <f t="shared" si="63"/>
        <v/>
      </c>
      <c r="AO534" s="39"/>
      <c r="AP534" s="40"/>
      <c r="AQ534" s="41"/>
      <c r="AR534" s="33"/>
      <c r="AS534" s="33"/>
      <c r="AT534" s="35"/>
      <c r="AU534" s="35"/>
      <c r="AV534" s="35"/>
      <c r="AW534" s="35"/>
      <c r="AX534" s="35"/>
      <c r="AY534" s="42"/>
      <c r="AZ534" s="35"/>
    </row>
    <row r="535" spans="1:52" x14ac:dyDescent="0.25">
      <c r="A535" s="66"/>
      <c r="B535" s="33"/>
      <c r="C535" s="85"/>
      <c r="D535" s="85"/>
      <c r="E535" s="34"/>
      <c r="F535" s="35"/>
      <c r="G535" s="35"/>
      <c r="H535" s="33"/>
      <c r="I535" s="35"/>
      <c r="J535" s="35"/>
      <c r="K535" s="49">
        <f t="shared" si="60"/>
        <v>0</v>
      </c>
      <c r="L535" s="67" t="str">
        <f t="shared" si="64"/>
        <v/>
      </c>
      <c r="M535" s="33"/>
      <c r="N535" s="35"/>
      <c r="O535" s="36">
        <v>100</v>
      </c>
      <c r="P535" s="36"/>
      <c r="Q535" s="36"/>
      <c r="R535" s="36"/>
      <c r="S535" s="33"/>
      <c r="T535" s="35"/>
      <c r="U535" s="36"/>
      <c r="V535" s="36"/>
      <c r="W535" s="36"/>
      <c r="X535" s="36"/>
      <c r="Y535" s="33"/>
      <c r="Z535" s="35"/>
      <c r="AA535" s="36"/>
      <c r="AB535" s="36"/>
      <c r="AC535" s="36"/>
      <c r="AD535" s="36"/>
      <c r="AE535" s="68">
        <f t="shared" si="59"/>
        <v>100</v>
      </c>
      <c r="AF535" s="37"/>
      <c r="AG535" s="37"/>
      <c r="AH535" s="37"/>
      <c r="AI535" s="38"/>
      <c r="AJ535" s="49" t="str">
        <f t="shared" si="58"/>
        <v/>
      </c>
      <c r="AK535" s="49" t="str">
        <f t="shared" si="61"/>
        <v/>
      </c>
      <c r="AL535" s="49" t="e">
        <f t="shared" si="62"/>
        <v>#VALUE!</v>
      </c>
      <c r="AM535" s="49"/>
      <c r="AN535" s="67" t="str">
        <f t="shared" si="63"/>
        <v/>
      </c>
      <c r="AO535" s="39"/>
      <c r="AP535" s="40"/>
      <c r="AQ535" s="41"/>
      <c r="AR535" s="33"/>
      <c r="AS535" s="33"/>
      <c r="AT535" s="35"/>
      <c r="AU535" s="35"/>
      <c r="AV535" s="35"/>
      <c r="AW535" s="35"/>
      <c r="AX535" s="35"/>
      <c r="AY535" s="42"/>
      <c r="AZ535" s="35"/>
    </row>
    <row r="536" spans="1:52" x14ac:dyDescent="0.25">
      <c r="A536" s="66"/>
      <c r="B536" s="33"/>
      <c r="C536" s="85"/>
      <c r="D536" s="85"/>
      <c r="E536" s="34"/>
      <c r="F536" s="35"/>
      <c r="G536" s="35"/>
      <c r="H536" s="33"/>
      <c r="I536" s="35"/>
      <c r="J536" s="35"/>
      <c r="K536" s="49">
        <f t="shared" si="60"/>
        <v>0</v>
      </c>
      <c r="L536" s="67" t="str">
        <f t="shared" si="64"/>
        <v/>
      </c>
      <c r="M536" s="33"/>
      <c r="N536" s="35"/>
      <c r="O536" s="36">
        <v>100</v>
      </c>
      <c r="P536" s="36"/>
      <c r="Q536" s="36"/>
      <c r="R536" s="36"/>
      <c r="S536" s="33"/>
      <c r="T536" s="35"/>
      <c r="U536" s="36"/>
      <c r="V536" s="36"/>
      <c r="W536" s="36"/>
      <c r="X536" s="36"/>
      <c r="Y536" s="33"/>
      <c r="Z536" s="35"/>
      <c r="AA536" s="36"/>
      <c r="AB536" s="36"/>
      <c r="AC536" s="36"/>
      <c r="AD536" s="36"/>
      <c r="AE536" s="68">
        <f t="shared" si="59"/>
        <v>100</v>
      </c>
      <c r="AF536" s="37"/>
      <c r="AG536" s="37"/>
      <c r="AH536" s="37"/>
      <c r="AI536" s="38"/>
      <c r="AJ536" s="49" t="str">
        <f t="shared" si="58"/>
        <v/>
      </c>
      <c r="AK536" s="49" t="str">
        <f t="shared" si="61"/>
        <v/>
      </c>
      <c r="AL536" s="49" t="e">
        <f t="shared" si="62"/>
        <v>#VALUE!</v>
      </c>
      <c r="AM536" s="49"/>
      <c r="AN536" s="67" t="str">
        <f t="shared" si="63"/>
        <v/>
      </c>
      <c r="AO536" s="39"/>
      <c r="AP536" s="40"/>
      <c r="AQ536" s="41"/>
      <c r="AR536" s="33"/>
      <c r="AS536" s="33"/>
      <c r="AT536" s="35"/>
      <c r="AU536" s="35"/>
      <c r="AV536" s="35"/>
      <c r="AW536" s="35"/>
      <c r="AX536" s="35"/>
      <c r="AY536" s="42"/>
      <c r="AZ536" s="35"/>
    </row>
    <row r="537" spans="1:52" x14ac:dyDescent="0.25">
      <c r="A537" s="66"/>
      <c r="B537" s="33"/>
      <c r="C537" s="85"/>
      <c r="D537" s="85"/>
      <c r="E537" s="34"/>
      <c r="F537" s="35"/>
      <c r="G537" s="35"/>
      <c r="H537" s="33"/>
      <c r="I537" s="35"/>
      <c r="J537" s="35"/>
      <c r="K537" s="49">
        <f t="shared" si="60"/>
        <v>0</v>
      </c>
      <c r="L537" s="67" t="str">
        <f t="shared" si="64"/>
        <v/>
      </c>
      <c r="M537" s="33"/>
      <c r="N537" s="35"/>
      <c r="O537" s="36">
        <v>100</v>
      </c>
      <c r="P537" s="36"/>
      <c r="Q537" s="36"/>
      <c r="R537" s="36"/>
      <c r="S537" s="33"/>
      <c r="T537" s="35"/>
      <c r="U537" s="36"/>
      <c r="V537" s="36"/>
      <c r="W537" s="36"/>
      <c r="X537" s="36"/>
      <c r="Y537" s="33"/>
      <c r="Z537" s="35"/>
      <c r="AA537" s="36"/>
      <c r="AB537" s="36"/>
      <c r="AC537" s="36"/>
      <c r="AD537" s="36"/>
      <c r="AE537" s="68">
        <f t="shared" si="59"/>
        <v>100</v>
      </c>
      <c r="AF537" s="37"/>
      <c r="AG537" s="37"/>
      <c r="AH537" s="37"/>
      <c r="AI537" s="38"/>
      <c r="AJ537" s="49" t="str">
        <f t="shared" si="58"/>
        <v/>
      </c>
      <c r="AK537" s="49" t="str">
        <f t="shared" si="61"/>
        <v/>
      </c>
      <c r="AL537" s="49" t="e">
        <f t="shared" si="62"/>
        <v>#VALUE!</v>
      </c>
      <c r="AM537" s="49"/>
      <c r="AN537" s="67" t="str">
        <f t="shared" si="63"/>
        <v/>
      </c>
      <c r="AO537" s="39"/>
      <c r="AP537" s="40"/>
      <c r="AQ537" s="41"/>
      <c r="AR537" s="33"/>
      <c r="AS537" s="33"/>
      <c r="AT537" s="35"/>
      <c r="AU537" s="35"/>
      <c r="AV537" s="35"/>
      <c r="AW537" s="35"/>
      <c r="AX537" s="35"/>
      <c r="AY537" s="42"/>
      <c r="AZ537" s="35"/>
    </row>
    <row r="538" spans="1:52" x14ac:dyDescent="0.25">
      <c r="A538" s="66"/>
      <c r="B538" s="33"/>
      <c r="C538" s="85"/>
      <c r="D538" s="85"/>
      <c r="E538" s="34"/>
      <c r="F538" s="35"/>
      <c r="G538" s="35"/>
      <c r="H538" s="33"/>
      <c r="I538" s="35"/>
      <c r="J538" s="35"/>
      <c r="K538" s="49">
        <f t="shared" si="60"/>
        <v>0</v>
      </c>
      <c r="L538" s="67" t="str">
        <f t="shared" si="64"/>
        <v/>
      </c>
      <c r="M538" s="33"/>
      <c r="N538" s="35"/>
      <c r="O538" s="36">
        <v>100</v>
      </c>
      <c r="P538" s="36"/>
      <c r="Q538" s="36"/>
      <c r="R538" s="36"/>
      <c r="S538" s="33"/>
      <c r="T538" s="35"/>
      <c r="U538" s="36"/>
      <c r="V538" s="36"/>
      <c r="W538" s="36"/>
      <c r="X538" s="36"/>
      <c r="Y538" s="33"/>
      <c r="Z538" s="35"/>
      <c r="AA538" s="36"/>
      <c r="AB538" s="36"/>
      <c r="AC538" s="36"/>
      <c r="AD538" s="36"/>
      <c r="AE538" s="68">
        <f t="shared" si="59"/>
        <v>100</v>
      </c>
      <c r="AF538" s="37"/>
      <c r="AG538" s="37"/>
      <c r="AH538" s="37"/>
      <c r="AI538" s="38"/>
      <c r="AJ538" s="49" t="str">
        <f t="shared" si="58"/>
        <v/>
      </c>
      <c r="AK538" s="49" t="str">
        <f t="shared" si="61"/>
        <v/>
      </c>
      <c r="AL538" s="49" t="e">
        <f t="shared" si="62"/>
        <v>#VALUE!</v>
      </c>
      <c r="AM538" s="49"/>
      <c r="AN538" s="67" t="str">
        <f t="shared" si="63"/>
        <v/>
      </c>
      <c r="AO538" s="39"/>
      <c r="AP538" s="40"/>
      <c r="AQ538" s="41"/>
      <c r="AR538" s="33"/>
      <c r="AS538" s="33"/>
      <c r="AT538" s="35"/>
      <c r="AU538" s="35"/>
      <c r="AV538" s="35"/>
      <c r="AW538" s="35"/>
      <c r="AX538" s="35"/>
      <c r="AY538" s="42"/>
      <c r="AZ538" s="35"/>
    </row>
    <row r="539" spans="1:52" x14ac:dyDescent="0.25">
      <c r="A539" s="66"/>
      <c r="B539" s="33"/>
      <c r="C539" s="85"/>
      <c r="D539" s="85"/>
      <c r="E539" s="34"/>
      <c r="F539" s="35"/>
      <c r="G539" s="35"/>
      <c r="H539" s="33"/>
      <c r="I539" s="35"/>
      <c r="J539" s="35"/>
      <c r="K539" s="49">
        <f t="shared" si="60"/>
        <v>0</v>
      </c>
      <c r="L539" s="67" t="str">
        <f t="shared" si="64"/>
        <v/>
      </c>
      <c r="M539" s="33"/>
      <c r="N539" s="35"/>
      <c r="O539" s="36">
        <v>100</v>
      </c>
      <c r="P539" s="36"/>
      <c r="Q539" s="36"/>
      <c r="R539" s="36"/>
      <c r="S539" s="33"/>
      <c r="T539" s="35"/>
      <c r="U539" s="36"/>
      <c r="V539" s="36"/>
      <c r="W539" s="36"/>
      <c r="X539" s="36"/>
      <c r="Y539" s="33"/>
      <c r="Z539" s="35"/>
      <c r="AA539" s="36"/>
      <c r="AB539" s="36"/>
      <c r="AC539" s="36"/>
      <c r="AD539" s="36"/>
      <c r="AE539" s="68">
        <f t="shared" si="59"/>
        <v>100</v>
      </c>
      <c r="AF539" s="37"/>
      <c r="AG539" s="37"/>
      <c r="AH539" s="37"/>
      <c r="AI539" s="38"/>
      <c r="AJ539" s="49" t="str">
        <f t="shared" si="58"/>
        <v/>
      </c>
      <c r="AK539" s="49" t="str">
        <f t="shared" si="61"/>
        <v/>
      </c>
      <c r="AL539" s="49" t="e">
        <f t="shared" si="62"/>
        <v>#VALUE!</v>
      </c>
      <c r="AM539" s="49"/>
      <c r="AN539" s="67" t="str">
        <f t="shared" si="63"/>
        <v/>
      </c>
      <c r="AO539" s="39"/>
      <c r="AP539" s="40"/>
      <c r="AQ539" s="41"/>
      <c r="AR539" s="33"/>
      <c r="AS539" s="33"/>
      <c r="AT539" s="35"/>
      <c r="AU539" s="35"/>
      <c r="AV539" s="35"/>
      <c r="AW539" s="35"/>
      <c r="AX539" s="35"/>
      <c r="AY539" s="42"/>
      <c r="AZ539" s="35"/>
    </row>
    <row r="540" spans="1:52" x14ac:dyDescent="0.25">
      <c r="A540" s="66"/>
      <c r="B540" s="33"/>
      <c r="C540" s="85"/>
      <c r="D540" s="85"/>
      <c r="E540" s="34"/>
      <c r="F540" s="35"/>
      <c r="G540" s="35"/>
      <c r="H540" s="33"/>
      <c r="I540" s="35"/>
      <c r="J540" s="35"/>
      <c r="K540" s="49">
        <f t="shared" si="60"/>
        <v>0</v>
      </c>
      <c r="L540" s="67" t="str">
        <f t="shared" si="64"/>
        <v/>
      </c>
      <c r="M540" s="33"/>
      <c r="N540" s="35"/>
      <c r="O540" s="36">
        <v>100</v>
      </c>
      <c r="P540" s="36"/>
      <c r="Q540" s="36"/>
      <c r="R540" s="36"/>
      <c r="S540" s="33"/>
      <c r="T540" s="35"/>
      <c r="U540" s="36"/>
      <c r="V540" s="36"/>
      <c r="W540" s="36"/>
      <c r="X540" s="36"/>
      <c r="Y540" s="33"/>
      <c r="Z540" s="35"/>
      <c r="AA540" s="36"/>
      <c r="AB540" s="36"/>
      <c r="AC540" s="36"/>
      <c r="AD540" s="36"/>
      <c r="AE540" s="68">
        <f t="shared" si="59"/>
        <v>100</v>
      </c>
      <c r="AF540" s="37"/>
      <c r="AG540" s="37"/>
      <c r="AH540" s="37"/>
      <c r="AI540" s="38"/>
      <c r="AJ540" s="49" t="str">
        <f t="shared" si="58"/>
        <v/>
      </c>
      <c r="AK540" s="49" t="str">
        <f t="shared" si="61"/>
        <v/>
      </c>
      <c r="AL540" s="49" t="e">
        <f t="shared" si="62"/>
        <v>#VALUE!</v>
      </c>
      <c r="AM540" s="49"/>
      <c r="AN540" s="67" t="str">
        <f t="shared" si="63"/>
        <v/>
      </c>
      <c r="AO540" s="39"/>
      <c r="AP540" s="40"/>
      <c r="AQ540" s="41"/>
      <c r="AR540" s="33"/>
      <c r="AS540" s="33"/>
      <c r="AT540" s="35"/>
      <c r="AU540" s="35"/>
      <c r="AV540" s="35"/>
      <c r="AW540" s="35"/>
      <c r="AX540" s="35"/>
      <c r="AY540" s="42"/>
      <c r="AZ540" s="35"/>
    </row>
    <row r="541" spans="1:52" x14ac:dyDescent="0.25">
      <c r="A541" s="66"/>
      <c r="B541" s="33"/>
      <c r="C541" s="85"/>
      <c r="D541" s="85"/>
      <c r="E541" s="34"/>
      <c r="F541" s="35"/>
      <c r="G541" s="35"/>
      <c r="H541" s="33"/>
      <c r="I541" s="35"/>
      <c r="J541" s="35"/>
      <c r="K541" s="49">
        <f t="shared" si="60"/>
        <v>0</v>
      </c>
      <c r="L541" s="67" t="str">
        <f t="shared" si="64"/>
        <v/>
      </c>
      <c r="M541" s="33"/>
      <c r="N541" s="35"/>
      <c r="O541" s="36">
        <v>100</v>
      </c>
      <c r="P541" s="36"/>
      <c r="Q541" s="36"/>
      <c r="R541" s="36"/>
      <c r="S541" s="33"/>
      <c r="T541" s="35"/>
      <c r="U541" s="36"/>
      <c r="V541" s="36"/>
      <c r="W541" s="36"/>
      <c r="X541" s="36"/>
      <c r="Y541" s="33"/>
      <c r="Z541" s="35"/>
      <c r="AA541" s="36"/>
      <c r="AB541" s="36"/>
      <c r="AC541" s="36"/>
      <c r="AD541" s="36"/>
      <c r="AE541" s="68">
        <f t="shared" si="59"/>
        <v>100</v>
      </c>
      <c r="AF541" s="37"/>
      <c r="AG541" s="37"/>
      <c r="AH541" s="37"/>
      <c r="AI541" s="38"/>
      <c r="AJ541" s="49" t="str">
        <f t="shared" si="58"/>
        <v/>
      </c>
      <c r="AK541" s="49" t="str">
        <f t="shared" si="61"/>
        <v/>
      </c>
      <c r="AL541" s="49" t="e">
        <f t="shared" si="62"/>
        <v>#VALUE!</v>
      </c>
      <c r="AM541" s="49"/>
      <c r="AN541" s="67" t="str">
        <f t="shared" si="63"/>
        <v/>
      </c>
      <c r="AO541" s="39"/>
      <c r="AP541" s="40"/>
      <c r="AQ541" s="41"/>
      <c r="AR541" s="33"/>
      <c r="AS541" s="33"/>
      <c r="AT541" s="35"/>
      <c r="AU541" s="35"/>
      <c r="AV541" s="35"/>
      <c r="AW541" s="35"/>
      <c r="AX541" s="35"/>
      <c r="AY541" s="42"/>
      <c r="AZ541" s="35"/>
    </row>
    <row r="542" spans="1:52" x14ac:dyDescent="0.25">
      <c r="A542" s="66"/>
      <c r="B542" s="33"/>
      <c r="C542" s="85"/>
      <c r="D542" s="85"/>
      <c r="E542" s="34"/>
      <c r="F542" s="35"/>
      <c r="G542" s="35"/>
      <c r="H542" s="33"/>
      <c r="I542" s="35"/>
      <c r="J542" s="35"/>
      <c r="K542" s="49">
        <f t="shared" si="60"/>
        <v>0</v>
      </c>
      <c r="L542" s="67" t="str">
        <f t="shared" si="64"/>
        <v/>
      </c>
      <c r="M542" s="33"/>
      <c r="N542" s="35"/>
      <c r="O542" s="36">
        <v>100</v>
      </c>
      <c r="P542" s="36"/>
      <c r="Q542" s="36"/>
      <c r="R542" s="36"/>
      <c r="S542" s="33"/>
      <c r="T542" s="35"/>
      <c r="U542" s="36"/>
      <c r="V542" s="36"/>
      <c r="W542" s="36"/>
      <c r="X542" s="36"/>
      <c r="Y542" s="33"/>
      <c r="Z542" s="35"/>
      <c r="AA542" s="36"/>
      <c r="AB542" s="36"/>
      <c r="AC542" s="36"/>
      <c r="AD542" s="36"/>
      <c r="AE542" s="68">
        <f t="shared" si="59"/>
        <v>100</v>
      </c>
      <c r="AF542" s="37"/>
      <c r="AG542" s="37"/>
      <c r="AH542" s="37"/>
      <c r="AI542" s="38"/>
      <c r="AJ542" s="49" t="str">
        <f t="shared" si="58"/>
        <v/>
      </c>
      <c r="AK542" s="49" t="str">
        <f t="shared" si="61"/>
        <v/>
      </c>
      <c r="AL542" s="49" t="e">
        <f t="shared" si="62"/>
        <v>#VALUE!</v>
      </c>
      <c r="AM542" s="49"/>
      <c r="AN542" s="67" t="str">
        <f t="shared" si="63"/>
        <v/>
      </c>
      <c r="AO542" s="39"/>
      <c r="AP542" s="40"/>
      <c r="AQ542" s="41"/>
      <c r="AR542" s="33"/>
      <c r="AS542" s="33"/>
      <c r="AT542" s="35"/>
      <c r="AU542" s="35"/>
      <c r="AV542" s="35"/>
      <c r="AW542" s="35"/>
      <c r="AX542" s="35"/>
      <c r="AY542" s="42"/>
      <c r="AZ542" s="35"/>
    </row>
    <row r="543" spans="1:52" x14ac:dyDescent="0.25">
      <c r="A543" s="66"/>
      <c r="B543" s="33"/>
      <c r="C543" s="85"/>
      <c r="D543" s="85"/>
      <c r="E543" s="34"/>
      <c r="F543" s="35"/>
      <c r="G543" s="35"/>
      <c r="H543" s="33"/>
      <c r="I543" s="35"/>
      <c r="J543" s="35"/>
      <c r="K543" s="49">
        <f t="shared" si="60"/>
        <v>0</v>
      </c>
      <c r="L543" s="67" t="str">
        <f t="shared" si="64"/>
        <v/>
      </c>
      <c r="M543" s="33"/>
      <c r="N543" s="35"/>
      <c r="O543" s="36">
        <v>100</v>
      </c>
      <c r="P543" s="36"/>
      <c r="Q543" s="36"/>
      <c r="R543" s="36"/>
      <c r="S543" s="33"/>
      <c r="T543" s="35"/>
      <c r="U543" s="36"/>
      <c r="V543" s="36"/>
      <c r="W543" s="36"/>
      <c r="X543" s="36"/>
      <c r="Y543" s="33"/>
      <c r="Z543" s="35"/>
      <c r="AA543" s="36"/>
      <c r="AB543" s="36"/>
      <c r="AC543" s="36"/>
      <c r="AD543" s="36"/>
      <c r="AE543" s="68">
        <f t="shared" si="59"/>
        <v>100</v>
      </c>
      <c r="AF543" s="37"/>
      <c r="AG543" s="37"/>
      <c r="AH543" s="37"/>
      <c r="AI543" s="38"/>
      <c r="AJ543" s="49" t="str">
        <f t="shared" si="58"/>
        <v/>
      </c>
      <c r="AK543" s="49" t="str">
        <f t="shared" si="61"/>
        <v/>
      </c>
      <c r="AL543" s="49" t="e">
        <f t="shared" si="62"/>
        <v>#VALUE!</v>
      </c>
      <c r="AM543" s="49"/>
      <c r="AN543" s="67" t="str">
        <f t="shared" si="63"/>
        <v/>
      </c>
      <c r="AO543" s="39"/>
      <c r="AP543" s="40"/>
      <c r="AQ543" s="41"/>
      <c r="AR543" s="33"/>
      <c r="AS543" s="33"/>
      <c r="AT543" s="35"/>
      <c r="AU543" s="35"/>
      <c r="AV543" s="35"/>
      <c r="AW543" s="35"/>
      <c r="AX543" s="35"/>
      <c r="AY543" s="42"/>
      <c r="AZ543" s="35"/>
    </row>
    <row r="544" spans="1:52" x14ac:dyDescent="0.25">
      <c r="A544" s="66"/>
      <c r="B544" s="33"/>
      <c r="C544" s="85"/>
      <c r="D544" s="85"/>
      <c r="E544" s="34"/>
      <c r="F544" s="35"/>
      <c r="G544" s="35"/>
      <c r="H544" s="33"/>
      <c r="I544" s="35"/>
      <c r="J544" s="35"/>
      <c r="K544" s="49">
        <f t="shared" si="60"/>
        <v>0</v>
      </c>
      <c r="L544" s="67" t="str">
        <f t="shared" si="64"/>
        <v/>
      </c>
      <c r="M544" s="33"/>
      <c r="N544" s="35"/>
      <c r="O544" s="36">
        <v>100</v>
      </c>
      <c r="P544" s="36"/>
      <c r="Q544" s="36"/>
      <c r="R544" s="36"/>
      <c r="S544" s="33"/>
      <c r="T544" s="35"/>
      <c r="U544" s="36"/>
      <c r="V544" s="36"/>
      <c r="W544" s="36"/>
      <c r="X544" s="36"/>
      <c r="Y544" s="33"/>
      <c r="Z544" s="35"/>
      <c r="AA544" s="36"/>
      <c r="AB544" s="36"/>
      <c r="AC544" s="36"/>
      <c r="AD544" s="36"/>
      <c r="AE544" s="68">
        <f t="shared" si="59"/>
        <v>100</v>
      </c>
      <c r="AF544" s="37"/>
      <c r="AG544" s="37"/>
      <c r="AH544" s="37"/>
      <c r="AI544" s="38"/>
      <c r="AJ544" s="49" t="str">
        <f t="shared" si="58"/>
        <v/>
      </c>
      <c r="AK544" s="49" t="str">
        <f t="shared" si="61"/>
        <v/>
      </c>
      <c r="AL544" s="49" t="e">
        <f t="shared" si="62"/>
        <v>#VALUE!</v>
      </c>
      <c r="AM544" s="49"/>
      <c r="AN544" s="67" t="str">
        <f t="shared" si="63"/>
        <v/>
      </c>
      <c r="AO544" s="39"/>
      <c r="AP544" s="40"/>
      <c r="AQ544" s="41"/>
      <c r="AR544" s="33"/>
      <c r="AS544" s="33"/>
      <c r="AT544" s="35"/>
      <c r="AU544" s="35"/>
      <c r="AV544" s="35"/>
      <c r="AW544" s="35"/>
      <c r="AX544" s="35"/>
      <c r="AY544" s="42"/>
      <c r="AZ544" s="35"/>
    </row>
    <row r="545" spans="1:52" x14ac:dyDescent="0.25">
      <c r="A545" s="66"/>
      <c r="B545" s="33"/>
      <c r="C545" s="85"/>
      <c r="D545" s="85"/>
      <c r="E545" s="34"/>
      <c r="F545" s="35"/>
      <c r="G545" s="35"/>
      <c r="H545" s="33"/>
      <c r="I545" s="35"/>
      <c r="J545" s="35"/>
      <c r="K545" s="49">
        <f t="shared" si="60"/>
        <v>0</v>
      </c>
      <c r="L545" s="67" t="str">
        <f t="shared" si="64"/>
        <v/>
      </c>
      <c r="M545" s="33"/>
      <c r="N545" s="35"/>
      <c r="O545" s="36">
        <v>100</v>
      </c>
      <c r="P545" s="36"/>
      <c r="Q545" s="36"/>
      <c r="R545" s="36"/>
      <c r="S545" s="33"/>
      <c r="T545" s="35"/>
      <c r="U545" s="36"/>
      <c r="V545" s="36"/>
      <c r="W545" s="36"/>
      <c r="X545" s="36"/>
      <c r="Y545" s="33"/>
      <c r="Z545" s="35"/>
      <c r="AA545" s="36"/>
      <c r="AB545" s="36"/>
      <c r="AC545" s="36"/>
      <c r="AD545" s="36"/>
      <c r="AE545" s="68">
        <f t="shared" si="59"/>
        <v>100</v>
      </c>
      <c r="AF545" s="37"/>
      <c r="AG545" s="37"/>
      <c r="AH545" s="37"/>
      <c r="AI545" s="38"/>
      <c r="AJ545" s="49" t="str">
        <f t="shared" si="58"/>
        <v/>
      </c>
      <c r="AK545" s="49" t="str">
        <f t="shared" si="61"/>
        <v/>
      </c>
      <c r="AL545" s="49" t="e">
        <f t="shared" si="62"/>
        <v>#VALUE!</v>
      </c>
      <c r="AM545" s="49"/>
      <c r="AN545" s="67" t="str">
        <f t="shared" si="63"/>
        <v/>
      </c>
      <c r="AO545" s="39"/>
      <c r="AP545" s="40"/>
      <c r="AQ545" s="41"/>
      <c r="AR545" s="33"/>
      <c r="AS545" s="33"/>
      <c r="AT545" s="35"/>
      <c r="AU545" s="35"/>
      <c r="AV545" s="35"/>
      <c r="AW545" s="35"/>
      <c r="AX545" s="35"/>
      <c r="AY545" s="42"/>
      <c r="AZ545" s="35"/>
    </row>
    <row r="546" spans="1:52" x14ac:dyDescent="0.25">
      <c r="A546" s="66"/>
      <c r="B546" s="33"/>
      <c r="C546" s="85"/>
      <c r="D546" s="85"/>
      <c r="E546" s="34"/>
      <c r="F546" s="35"/>
      <c r="G546" s="35"/>
      <c r="H546" s="33"/>
      <c r="I546" s="35"/>
      <c r="J546" s="35"/>
      <c r="K546" s="49">
        <f t="shared" si="60"/>
        <v>0</v>
      </c>
      <c r="L546" s="67" t="str">
        <f t="shared" si="64"/>
        <v/>
      </c>
      <c r="M546" s="33"/>
      <c r="N546" s="35"/>
      <c r="O546" s="36">
        <v>100</v>
      </c>
      <c r="P546" s="36"/>
      <c r="Q546" s="36"/>
      <c r="R546" s="36"/>
      <c r="S546" s="33"/>
      <c r="T546" s="35"/>
      <c r="U546" s="36"/>
      <c r="V546" s="36"/>
      <c r="W546" s="36"/>
      <c r="X546" s="36"/>
      <c r="Y546" s="33"/>
      <c r="Z546" s="35"/>
      <c r="AA546" s="36"/>
      <c r="AB546" s="36"/>
      <c r="AC546" s="36"/>
      <c r="AD546" s="36"/>
      <c r="AE546" s="68">
        <f t="shared" si="59"/>
        <v>100</v>
      </c>
      <c r="AF546" s="37"/>
      <c r="AG546" s="37"/>
      <c r="AH546" s="37"/>
      <c r="AI546" s="38"/>
      <c r="AJ546" s="49" t="str">
        <f t="shared" si="58"/>
        <v/>
      </c>
      <c r="AK546" s="49" t="str">
        <f t="shared" si="61"/>
        <v/>
      </c>
      <c r="AL546" s="49" t="e">
        <f t="shared" si="62"/>
        <v>#VALUE!</v>
      </c>
      <c r="AM546" s="49"/>
      <c r="AN546" s="67" t="str">
        <f t="shared" si="63"/>
        <v/>
      </c>
      <c r="AO546" s="39"/>
      <c r="AP546" s="40"/>
      <c r="AQ546" s="41"/>
      <c r="AR546" s="33"/>
      <c r="AS546" s="33"/>
      <c r="AT546" s="35"/>
      <c r="AU546" s="35"/>
      <c r="AV546" s="35"/>
      <c r="AW546" s="35"/>
      <c r="AX546" s="35"/>
      <c r="AY546" s="42"/>
      <c r="AZ546" s="35"/>
    </row>
    <row r="547" spans="1:52" x14ac:dyDescent="0.25">
      <c r="A547" s="66"/>
      <c r="B547" s="33"/>
      <c r="C547" s="85"/>
      <c r="D547" s="85"/>
      <c r="E547" s="34"/>
      <c r="F547" s="35"/>
      <c r="G547" s="35"/>
      <c r="H547" s="33"/>
      <c r="I547" s="35"/>
      <c r="J547" s="35"/>
      <c r="K547" s="49">
        <f t="shared" si="60"/>
        <v>0</v>
      </c>
      <c r="L547" s="67" t="str">
        <f t="shared" si="64"/>
        <v/>
      </c>
      <c r="M547" s="33"/>
      <c r="N547" s="35"/>
      <c r="O547" s="36">
        <v>100</v>
      </c>
      <c r="P547" s="36"/>
      <c r="Q547" s="36"/>
      <c r="R547" s="36"/>
      <c r="S547" s="33"/>
      <c r="T547" s="35"/>
      <c r="U547" s="36"/>
      <c r="V547" s="36"/>
      <c r="W547" s="36"/>
      <c r="X547" s="36"/>
      <c r="Y547" s="33"/>
      <c r="Z547" s="35"/>
      <c r="AA547" s="36"/>
      <c r="AB547" s="36"/>
      <c r="AC547" s="36"/>
      <c r="AD547" s="36"/>
      <c r="AE547" s="68">
        <f t="shared" si="59"/>
        <v>100</v>
      </c>
      <c r="AF547" s="37"/>
      <c r="AG547" s="37"/>
      <c r="AH547" s="37"/>
      <c r="AI547" s="38"/>
      <c r="AJ547" s="49" t="str">
        <f t="shared" si="58"/>
        <v/>
      </c>
      <c r="AK547" s="49" t="str">
        <f t="shared" si="61"/>
        <v/>
      </c>
      <c r="AL547" s="49" t="e">
        <f t="shared" si="62"/>
        <v>#VALUE!</v>
      </c>
      <c r="AM547" s="49"/>
      <c r="AN547" s="67" t="str">
        <f t="shared" si="63"/>
        <v/>
      </c>
      <c r="AO547" s="39"/>
      <c r="AP547" s="40"/>
      <c r="AQ547" s="41"/>
      <c r="AR547" s="33"/>
      <c r="AS547" s="33"/>
      <c r="AT547" s="35"/>
      <c r="AU547" s="35"/>
      <c r="AV547" s="35"/>
      <c r="AW547" s="35"/>
      <c r="AX547" s="35"/>
      <c r="AY547" s="42"/>
      <c r="AZ547" s="35"/>
    </row>
    <row r="548" spans="1:52" x14ac:dyDescent="0.25">
      <c r="A548" s="66"/>
      <c r="B548" s="33"/>
      <c r="C548" s="85"/>
      <c r="D548" s="85"/>
      <c r="E548" s="34"/>
      <c r="F548" s="35"/>
      <c r="G548" s="35"/>
      <c r="H548" s="33"/>
      <c r="I548" s="35"/>
      <c r="J548" s="35"/>
      <c r="K548" s="49">
        <f t="shared" si="60"/>
        <v>0</v>
      </c>
      <c r="L548" s="67" t="str">
        <f t="shared" si="64"/>
        <v/>
      </c>
      <c r="M548" s="33"/>
      <c r="N548" s="35"/>
      <c r="O548" s="36">
        <v>100</v>
      </c>
      <c r="P548" s="36"/>
      <c r="Q548" s="36"/>
      <c r="R548" s="36"/>
      <c r="S548" s="33"/>
      <c r="T548" s="35"/>
      <c r="U548" s="36"/>
      <c r="V548" s="36"/>
      <c r="W548" s="36"/>
      <c r="X548" s="36"/>
      <c r="Y548" s="33"/>
      <c r="Z548" s="35"/>
      <c r="AA548" s="36"/>
      <c r="AB548" s="36"/>
      <c r="AC548" s="36"/>
      <c r="AD548" s="36"/>
      <c r="AE548" s="68">
        <f t="shared" si="59"/>
        <v>100</v>
      </c>
      <c r="AF548" s="37"/>
      <c r="AG548" s="37"/>
      <c r="AH548" s="37"/>
      <c r="AI548" s="38"/>
      <c r="AJ548" s="49" t="str">
        <f t="shared" si="58"/>
        <v/>
      </c>
      <c r="AK548" s="49" t="str">
        <f t="shared" si="61"/>
        <v/>
      </c>
      <c r="AL548" s="49" t="e">
        <f t="shared" si="62"/>
        <v>#VALUE!</v>
      </c>
      <c r="AM548" s="49"/>
      <c r="AN548" s="67" t="str">
        <f t="shared" si="63"/>
        <v/>
      </c>
      <c r="AO548" s="39"/>
      <c r="AP548" s="40"/>
      <c r="AQ548" s="41"/>
      <c r="AR548" s="33"/>
      <c r="AS548" s="33"/>
      <c r="AT548" s="35"/>
      <c r="AU548" s="35"/>
      <c r="AV548" s="35"/>
      <c r="AW548" s="35"/>
      <c r="AX548" s="35"/>
      <c r="AY548" s="42"/>
      <c r="AZ548" s="35"/>
    </row>
    <row r="549" spans="1:52" x14ac:dyDescent="0.25">
      <c r="A549" s="66"/>
      <c r="B549" s="33"/>
      <c r="C549" s="85"/>
      <c r="D549" s="85"/>
      <c r="E549" s="34"/>
      <c r="F549" s="35"/>
      <c r="G549" s="35"/>
      <c r="H549" s="33"/>
      <c r="I549" s="35"/>
      <c r="J549" s="35"/>
      <c r="K549" s="49">
        <f t="shared" si="60"/>
        <v>0</v>
      </c>
      <c r="L549" s="67" t="str">
        <f t="shared" si="64"/>
        <v/>
      </c>
      <c r="M549" s="33"/>
      <c r="N549" s="35"/>
      <c r="O549" s="36">
        <v>100</v>
      </c>
      <c r="P549" s="36"/>
      <c r="Q549" s="36"/>
      <c r="R549" s="36"/>
      <c r="S549" s="33"/>
      <c r="T549" s="35"/>
      <c r="U549" s="36"/>
      <c r="V549" s="36"/>
      <c r="W549" s="36"/>
      <c r="X549" s="36"/>
      <c r="Y549" s="33"/>
      <c r="Z549" s="35"/>
      <c r="AA549" s="36"/>
      <c r="AB549" s="36"/>
      <c r="AC549" s="36"/>
      <c r="AD549" s="36"/>
      <c r="AE549" s="68">
        <f t="shared" si="59"/>
        <v>100</v>
      </c>
      <c r="AF549" s="37"/>
      <c r="AG549" s="37"/>
      <c r="AH549" s="37"/>
      <c r="AI549" s="38"/>
      <c r="AJ549" s="49" t="str">
        <f t="shared" si="58"/>
        <v/>
      </c>
      <c r="AK549" s="49" t="str">
        <f t="shared" si="61"/>
        <v/>
      </c>
      <c r="AL549" s="49" t="e">
        <f t="shared" si="62"/>
        <v>#VALUE!</v>
      </c>
      <c r="AM549" s="49"/>
      <c r="AN549" s="67" t="str">
        <f t="shared" si="63"/>
        <v/>
      </c>
      <c r="AO549" s="39"/>
      <c r="AP549" s="40"/>
      <c r="AQ549" s="41"/>
      <c r="AR549" s="33"/>
      <c r="AS549" s="33"/>
      <c r="AT549" s="35"/>
      <c r="AU549" s="35"/>
      <c r="AV549" s="35"/>
      <c r="AW549" s="35"/>
      <c r="AX549" s="35"/>
      <c r="AY549" s="42"/>
      <c r="AZ549" s="35"/>
    </row>
    <row r="550" spans="1:52" x14ac:dyDescent="0.25">
      <c r="A550" s="66"/>
      <c r="B550" s="33"/>
      <c r="C550" s="85"/>
      <c r="D550" s="85"/>
      <c r="E550" s="34"/>
      <c r="F550" s="35"/>
      <c r="G550" s="35"/>
      <c r="H550" s="33"/>
      <c r="I550" s="35"/>
      <c r="J550" s="35"/>
      <c r="K550" s="49">
        <f t="shared" si="60"/>
        <v>0</v>
      </c>
      <c r="L550" s="67" t="str">
        <f t="shared" si="64"/>
        <v/>
      </c>
      <c r="M550" s="33"/>
      <c r="N550" s="35"/>
      <c r="O550" s="36">
        <v>100</v>
      </c>
      <c r="P550" s="36"/>
      <c r="Q550" s="36"/>
      <c r="R550" s="36"/>
      <c r="S550" s="33"/>
      <c r="T550" s="35"/>
      <c r="U550" s="36"/>
      <c r="V550" s="36"/>
      <c r="W550" s="36"/>
      <c r="X550" s="36"/>
      <c r="Y550" s="33"/>
      <c r="Z550" s="35"/>
      <c r="AA550" s="36"/>
      <c r="AB550" s="36"/>
      <c r="AC550" s="36"/>
      <c r="AD550" s="36"/>
      <c r="AE550" s="68">
        <f t="shared" si="59"/>
        <v>100</v>
      </c>
      <c r="AF550" s="37"/>
      <c r="AG550" s="37"/>
      <c r="AH550" s="37"/>
      <c r="AI550" s="38"/>
      <c r="AJ550" s="49" t="str">
        <f t="shared" si="58"/>
        <v/>
      </c>
      <c r="AK550" s="49" t="str">
        <f t="shared" si="61"/>
        <v/>
      </c>
      <c r="AL550" s="49" t="e">
        <f t="shared" si="62"/>
        <v>#VALUE!</v>
      </c>
      <c r="AM550" s="49"/>
      <c r="AN550" s="67" t="str">
        <f t="shared" si="63"/>
        <v/>
      </c>
      <c r="AO550" s="39"/>
      <c r="AP550" s="40"/>
      <c r="AQ550" s="41"/>
      <c r="AR550" s="33"/>
      <c r="AS550" s="33"/>
      <c r="AT550" s="35"/>
      <c r="AU550" s="35"/>
      <c r="AV550" s="35"/>
      <c r="AW550" s="35"/>
      <c r="AX550" s="35"/>
      <c r="AY550" s="42"/>
      <c r="AZ550" s="35"/>
    </row>
    <row r="551" spans="1:52" x14ac:dyDescent="0.25">
      <c r="A551" s="66"/>
      <c r="B551" s="33"/>
      <c r="C551" s="85"/>
      <c r="D551" s="85"/>
      <c r="E551" s="34"/>
      <c r="F551" s="35"/>
      <c r="G551" s="35"/>
      <c r="H551" s="33"/>
      <c r="I551" s="35"/>
      <c r="J551" s="35"/>
      <c r="K551" s="49">
        <f t="shared" si="60"/>
        <v>0</v>
      </c>
      <c r="L551" s="67" t="str">
        <f t="shared" si="64"/>
        <v/>
      </c>
      <c r="M551" s="33"/>
      <c r="N551" s="35"/>
      <c r="O551" s="36">
        <v>100</v>
      </c>
      <c r="P551" s="36"/>
      <c r="Q551" s="36"/>
      <c r="R551" s="36"/>
      <c r="S551" s="33"/>
      <c r="T551" s="35"/>
      <c r="U551" s="36"/>
      <c r="V551" s="36"/>
      <c r="W551" s="36"/>
      <c r="X551" s="36"/>
      <c r="Y551" s="33"/>
      <c r="Z551" s="35"/>
      <c r="AA551" s="36"/>
      <c r="AB551" s="36"/>
      <c r="AC551" s="36"/>
      <c r="AD551" s="36"/>
      <c r="AE551" s="68">
        <f t="shared" si="59"/>
        <v>100</v>
      </c>
      <c r="AF551" s="37"/>
      <c r="AG551" s="37"/>
      <c r="AH551" s="37"/>
      <c r="AI551" s="38"/>
      <c r="AJ551" s="49" t="str">
        <f t="shared" si="58"/>
        <v/>
      </c>
      <c r="AK551" s="49" t="str">
        <f t="shared" si="61"/>
        <v/>
      </c>
      <c r="AL551" s="49" t="e">
        <f t="shared" si="62"/>
        <v>#VALUE!</v>
      </c>
      <c r="AM551" s="49"/>
      <c r="AN551" s="67" t="str">
        <f t="shared" si="63"/>
        <v/>
      </c>
      <c r="AO551" s="39"/>
      <c r="AP551" s="40"/>
      <c r="AQ551" s="41"/>
      <c r="AR551" s="33"/>
      <c r="AS551" s="33"/>
      <c r="AT551" s="35"/>
      <c r="AU551" s="35"/>
      <c r="AV551" s="35"/>
      <c r="AW551" s="35"/>
      <c r="AX551" s="35"/>
      <c r="AY551" s="42"/>
      <c r="AZ551" s="35"/>
    </row>
    <row r="552" spans="1:52" x14ac:dyDescent="0.25">
      <c r="A552" s="66"/>
      <c r="B552" s="33"/>
      <c r="C552" s="85"/>
      <c r="D552" s="85"/>
      <c r="E552" s="34"/>
      <c r="F552" s="35"/>
      <c r="G552" s="35"/>
      <c r="H552" s="33"/>
      <c r="I552" s="35"/>
      <c r="J552" s="35"/>
      <c r="K552" s="49">
        <f t="shared" si="60"/>
        <v>0</v>
      </c>
      <c r="L552" s="67" t="str">
        <f t="shared" si="64"/>
        <v/>
      </c>
      <c r="M552" s="33"/>
      <c r="N552" s="35"/>
      <c r="O552" s="36">
        <v>100</v>
      </c>
      <c r="P552" s="36"/>
      <c r="Q552" s="36"/>
      <c r="R552" s="36"/>
      <c r="S552" s="33"/>
      <c r="T552" s="35"/>
      <c r="U552" s="36"/>
      <c r="V552" s="36"/>
      <c r="W552" s="36"/>
      <c r="X552" s="36"/>
      <c r="Y552" s="33"/>
      <c r="Z552" s="35"/>
      <c r="AA552" s="36"/>
      <c r="AB552" s="36"/>
      <c r="AC552" s="36"/>
      <c r="AD552" s="36"/>
      <c r="AE552" s="68">
        <f t="shared" si="59"/>
        <v>100</v>
      </c>
      <c r="AF552" s="37"/>
      <c r="AG552" s="37"/>
      <c r="AH552" s="37"/>
      <c r="AI552" s="38"/>
      <c r="AJ552" s="49" t="str">
        <f t="shared" si="58"/>
        <v/>
      </c>
      <c r="AK552" s="49" t="str">
        <f t="shared" si="61"/>
        <v/>
      </c>
      <c r="AL552" s="49" t="e">
        <f t="shared" si="62"/>
        <v>#VALUE!</v>
      </c>
      <c r="AM552" s="49"/>
      <c r="AN552" s="67" t="str">
        <f t="shared" si="63"/>
        <v/>
      </c>
      <c r="AO552" s="39"/>
      <c r="AP552" s="40"/>
      <c r="AQ552" s="41"/>
      <c r="AR552" s="33"/>
      <c r="AS552" s="33"/>
      <c r="AT552" s="35"/>
      <c r="AU552" s="35"/>
      <c r="AV552" s="35"/>
      <c r="AW552" s="35"/>
      <c r="AX552" s="35"/>
      <c r="AY552" s="42"/>
      <c r="AZ552" s="35"/>
    </row>
    <row r="553" spans="1:52" x14ac:dyDescent="0.25">
      <c r="A553" s="66"/>
      <c r="B553" s="33"/>
      <c r="C553" s="85"/>
      <c r="D553" s="85"/>
      <c r="E553" s="34"/>
      <c r="F553" s="35"/>
      <c r="G553" s="35"/>
      <c r="H553" s="33"/>
      <c r="I553" s="35"/>
      <c r="J553" s="35"/>
      <c r="K553" s="49">
        <f t="shared" si="60"/>
        <v>0</v>
      </c>
      <c r="L553" s="67" t="str">
        <f t="shared" si="64"/>
        <v/>
      </c>
      <c r="M553" s="33"/>
      <c r="N553" s="35"/>
      <c r="O553" s="36">
        <v>100</v>
      </c>
      <c r="P553" s="36"/>
      <c r="Q553" s="36"/>
      <c r="R553" s="36"/>
      <c r="S553" s="33"/>
      <c r="T553" s="35"/>
      <c r="U553" s="36"/>
      <c r="V553" s="36"/>
      <c r="W553" s="36"/>
      <c r="X553" s="36"/>
      <c r="Y553" s="33"/>
      <c r="Z553" s="35"/>
      <c r="AA553" s="36"/>
      <c r="AB553" s="36"/>
      <c r="AC553" s="36"/>
      <c r="AD553" s="36"/>
      <c r="AE553" s="68">
        <f t="shared" si="59"/>
        <v>100</v>
      </c>
      <c r="AF553" s="37"/>
      <c r="AG553" s="37"/>
      <c r="AH553" s="37"/>
      <c r="AI553" s="38"/>
      <c r="AJ553" s="49" t="str">
        <f t="shared" si="58"/>
        <v/>
      </c>
      <c r="AK553" s="49" t="str">
        <f t="shared" si="61"/>
        <v/>
      </c>
      <c r="AL553" s="49" t="e">
        <f t="shared" si="62"/>
        <v>#VALUE!</v>
      </c>
      <c r="AM553" s="49"/>
      <c r="AN553" s="67" t="str">
        <f t="shared" si="63"/>
        <v/>
      </c>
      <c r="AO553" s="39"/>
      <c r="AP553" s="40"/>
      <c r="AQ553" s="41"/>
      <c r="AR553" s="33"/>
      <c r="AS553" s="33"/>
      <c r="AT553" s="35"/>
      <c r="AU553" s="35"/>
      <c r="AV553" s="35"/>
      <c r="AW553" s="35"/>
      <c r="AX553" s="35"/>
      <c r="AY553" s="42"/>
      <c r="AZ553" s="35"/>
    </row>
    <row r="554" spans="1:52" x14ac:dyDescent="0.25">
      <c r="A554" s="66"/>
      <c r="B554" s="33"/>
      <c r="C554" s="85"/>
      <c r="D554" s="85"/>
      <c r="E554" s="34"/>
      <c r="F554" s="35"/>
      <c r="G554" s="35"/>
      <c r="H554" s="33"/>
      <c r="I554" s="35"/>
      <c r="J554" s="35"/>
      <c r="K554" s="49">
        <f t="shared" si="60"/>
        <v>0</v>
      </c>
      <c r="L554" s="67" t="str">
        <f t="shared" si="64"/>
        <v/>
      </c>
      <c r="M554" s="33"/>
      <c r="N554" s="35"/>
      <c r="O554" s="36">
        <v>100</v>
      </c>
      <c r="P554" s="36"/>
      <c r="Q554" s="36"/>
      <c r="R554" s="36"/>
      <c r="S554" s="33"/>
      <c r="T554" s="35"/>
      <c r="U554" s="36"/>
      <c r="V554" s="36"/>
      <c r="W554" s="36"/>
      <c r="X554" s="36"/>
      <c r="Y554" s="33"/>
      <c r="Z554" s="35"/>
      <c r="AA554" s="36"/>
      <c r="AB554" s="36"/>
      <c r="AC554" s="36"/>
      <c r="AD554" s="36"/>
      <c r="AE554" s="68">
        <f t="shared" si="59"/>
        <v>100</v>
      </c>
      <c r="AF554" s="37"/>
      <c r="AG554" s="37"/>
      <c r="AH554" s="37"/>
      <c r="AI554" s="38"/>
      <c r="AJ554" s="49" t="str">
        <f t="shared" si="58"/>
        <v/>
      </c>
      <c r="AK554" s="49" t="str">
        <f t="shared" si="61"/>
        <v/>
      </c>
      <c r="AL554" s="49" t="e">
        <f t="shared" si="62"/>
        <v>#VALUE!</v>
      </c>
      <c r="AM554" s="49"/>
      <c r="AN554" s="67" t="str">
        <f t="shared" si="63"/>
        <v/>
      </c>
      <c r="AO554" s="39"/>
      <c r="AP554" s="40"/>
      <c r="AQ554" s="41"/>
      <c r="AR554" s="33"/>
      <c r="AS554" s="33"/>
      <c r="AT554" s="35"/>
      <c r="AU554" s="35"/>
      <c r="AV554" s="35"/>
      <c r="AW554" s="35"/>
      <c r="AX554" s="35"/>
      <c r="AY554" s="42"/>
      <c r="AZ554" s="35"/>
    </row>
    <row r="555" spans="1:52" x14ac:dyDescent="0.25">
      <c r="A555" s="66"/>
      <c r="B555" s="33"/>
      <c r="C555" s="85"/>
      <c r="D555" s="85"/>
      <c r="E555" s="34"/>
      <c r="F555" s="35"/>
      <c r="G555" s="35"/>
      <c r="H555" s="33"/>
      <c r="I555" s="35"/>
      <c r="J555" s="35"/>
      <c r="K555" s="49">
        <f t="shared" si="60"/>
        <v>0</v>
      </c>
      <c r="L555" s="67" t="str">
        <f t="shared" si="64"/>
        <v/>
      </c>
      <c r="M555" s="33"/>
      <c r="N555" s="35"/>
      <c r="O555" s="36">
        <v>100</v>
      </c>
      <c r="P555" s="36"/>
      <c r="Q555" s="36"/>
      <c r="R555" s="36"/>
      <c r="S555" s="33"/>
      <c r="T555" s="35"/>
      <c r="U555" s="36"/>
      <c r="V555" s="36"/>
      <c r="W555" s="36"/>
      <c r="X555" s="36"/>
      <c r="Y555" s="33"/>
      <c r="Z555" s="35"/>
      <c r="AA555" s="36"/>
      <c r="AB555" s="36"/>
      <c r="AC555" s="36"/>
      <c r="AD555" s="36"/>
      <c r="AE555" s="68">
        <f t="shared" si="59"/>
        <v>100</v>
      </c>
      <c r="AF555" s="37"/>
      <c r="AG555" s="37"/>
      <c r="AH555" s="37"/>
      <c r="AI555" s="38"/>
      <c r="AJ555" s="49" t="str">
        <f t="shared" si="58"/>
        <v/>
      </c>
      <c r="AK555" s="49" t="str">
        <f t="shared" si="61"/>
        <v/>
      </c>
      <c r="AL555" s="49" t="e">
        <f t="shared" si="62"/>
        <v>#VALUE!</v>
      </c>
      <c r="AM555" s="49"/>
      <c r="AN555" s="67" t="str">
        <f t="shared" si="63"/>
        <v/>
      </c>
      <c r="AO555" s="39"/>
      <c r="AP555" s="40"/>
      <c r="AQ555" s="41"/>
      <c r="AR555" s="33"/>
      <c r="AS555" s="33"/>
      <c r="AT555" s="35"/>
      <c r="AU555" s="35"/>
      <c r="AV555" s="35"/>
      <c r="AW555" s="35"/>
      <c r="AX555" s="35"/>
      <c r="AY555" s="42"/>
      <c r="AZ555" s="35"/>
    </row>
    <row r="556" spans="1:52" x14ac:dyDescent="0.25">
      <c r="A556" s="66"/>
      <c r="B556" s="33"/>
      <c r="C556" s="85"/>
      <c r="D556" s="85"/>
      <c r="E556" s="34"/>
      <c r="F556" s="35"/>
      <c r="G556" s="35"/>
      <c r="H556" s="33"/>
      <c r="I556" s="35"/>
      <c r="J556" s="35"/>
      <c r="K556" s="49">
        <f t="shared" si="60"/>
        <v>0</v>
      </c>
      <c r="L556" s="67" t="str">
        <f t="shared" si="64"/>
        <v/>
      </c>
      <c r="M556" s="33"/>
      <c r="N556" s="35"/>
      <c r="O556" s="36">
        <v>100</v>
      </c>
      <c r="P556" s="36"/>
      <c r="Q556" s="36"/>
      <c r="R556" s="36"/>
      <c r="S556" s="33"/>
      <c r="T556" s="35"/>
      <c r="U556" s="36"/>
      <c r="V556" s="36"/>
      <c r="W556" s="36"/>
      <c r="X556" s="36"/>
      <c r="Y556" s="33"/>
      <c r="Z556" s="35"/>
      <c r="AA556" s="36"/>
      <c r="AB556" s="36"/>
      <c r="AC556" s="36"/>
      <c r="AD556" s="36"/>
      <c r="AE556" s="68">
        <f t="shared" si="59"/>
        <v>100</v>
      </c>
      <c r="AF556" s="37"/>
      <c r="AG556" s="37"/>
      <c r="AH556" s="37"/>
      <c r="AI556" s="38"/>
      <c r="AJ556" s="49" t="str">
        <f t="shared" si="58"/>
        <v/>
      </c>
      <c r="AK556" s="49" t="str">
        <f t="shared" si="61"/>
        <v/>
      </c>
      <c r="AL556" s="49" t="e">
        <f t="shared" si="62"/>
        <v>#VALUE!</v>
      </c>
      <c r="AM556" s="49"/>
      <c r="AN556" s="67" t="str">
        <f t="shared" si="63"/>
        <v/>
      </c>
      <c r="AO556" s="39"/>
      <c r="AP556" s="40"/>
      <c r="AQ556" s="41"/>
      <c r="AR556" s="33"/>
      <c r="AS556" s="33"/>
      <c r="AT556" s="35"/>
      <c r="AU556" s="35"/>
      <c r="AV556" s="35"/>
      <c r="AW556" s="35"/>
      <c r="AX556" s="35"/>
      <c r="AY556" s="42"/>
      <c r="AZ556" s="35"/>
    </row>
    <row r="557" spans="1:52" x14ac:dyDescent="0.25">
      <c r="A557" s="66"/>
      <c r="B557" s="33"/>
      <c r="C557" s="85"/>
      <c r="D557" s="85"/>
      <c r="E557" s="34"/>
      <c r="F557" s="35"/>
      <c r="G557" s="35"/>
      <c r="H557" s="33"/>
      <c r="I557" s="35"/>
      <c r="J557" s="35"/>
      <c r="K557" s="49">
        <f t="shared" si="60"/>
        <v>0</v>
      </c>
      <c r="L557" s="67" t="str">
        <f t="shared" si="64"/>
        <v/>
      </c>
      <c r="M557" s="33"/>
      <c r="N557" s="35"/>
      <c r="O557" s="36">
        <v>100</v>
      </c>
      <c r="P557" s="36"/>
      <c r="Q557" s="36"/>
      <c r="R557" s="36"/>
      <c r="S557" s="33"/>
      <c r="T557" s="35"/>
      <c r="U557" s="36"/>
      <c r="V557" s="36"/>
      <c r="W557" s="36"/>
      <c r="X557" s="36"/>
      <c r="Y557" s="33"/>
      <c r="Z557" s="35"/>
      <c r="AA557" s="36"/>
      <c r="AB557" s="36"/>
      <c r="AC557" s="36"/>
      <c r="AD557" s="36"/>
      <c r="AE557" s="68">
        <f t="shared" si="59"/>
        <v>100</v>
      </c>
      <c r="AF557" s="37"/>
      <c r="AG557" s="37"/>
      <c r="AH557" s="37"/>
      <c r="AI557" s="38"/>
      <c r="AJ557" s="49" t="str">
        <f t="shared" si="58"/>
        <v/>
      </c>
      <c r="AK557" s="49" t="str">
        <f t="shared" si="61"/>
        <v/>
      </c>
      <c r="AL557" s="49" t="e">
        <f t="shared" si="62"/>
        <v>#VALUE!</v>
      </c>
      <c r="AM557" s="49"/>
      <c r="AN557" s="67" t="str">
        <f t="shared" si="63"/>
        <v/>
      </c>
      <c r="AO557" s="39"/>
      <c r="AP557" s="40"/>
      <c r="AQ557" s="41"/>
      <c r="AR557" s="33"/>
      <c r="AS557" s="33"/>
      <c r="AT557" s="35"/>
      <c r="AU557" s="35"/>
      <c r="AV557" s="35"/>
      <c r="AW557" s="35"/>
      <c r="AX557" s="35"/>
      <c r="AY557" s="42"/>
      <c r="AZ557" s="35"/>
    </row>
    <row r="558" spans="1:52" x14ac:dyDescent="0.25">
      <c r="A558" s="66"/>
      <c r="B558" s="33"/>
      <c r="C558" s="85"/>
      <c r="D558" s="85"/>
      <c r="E558" s="34"/>
      <c r="F558" s="35"/>
      <c r="G558" s="35"/>
      <c r="H558" s="33"/>
      <c r="I558" s="35"/>
      <c r="J558" s="35"/>
      <c r="K558" s="49">
        <f t="shared" si="60"/>
        <v>0</v>
      </c>
      <c r="L558" s="67" t="str">
        <f t="shared" si="64"/>
        <v/>
      </c>
      <c r="M558" s="33"/>
      <c r="N558" s="35"/>
      <c r="O558" s="36">
        <v>100</v>
      </c>
      <c r="P558" s="36"/>
      <c r="Q558" s="36"/>
      <c r="R558" s="36"/>
      <c r="S558" s="33"/>
      <c r="T558" s="35"/>
      <c r="U558" s="36"/>
      <c r="V558" s="36"/>
      <c r="W558" s="36"/>
      <c r="X558" s="36"/>
      <c r="Y558" s="33"/>
      <c r="Z558" s="35"/>
      <c r="AA558" s="36"/>
      <c r="AB558" s="36"/>
      <c r="AC558" s="36"/>
      <c r="AD558" s="36"/>
      <c r="AE558" s="68">
        <f t="shared" si="59"/>
        <v>100</v>
      </c>
      <c r="AF558" s="37"/>
      <c r="AG558" s="37"/>
      <c r="AH558" s="37"/>
      <c r="AI558" s="38"/>
      <c r="AJ558" s="49" t="str">
        <f t="shared" si="58"/>
        <v/>
      </c>
      <c r="AK558" s="49" t="str">
        <f t="shared" si="61"/>
        <v/>
      </c>
      <c r="AL558" s="49" t="e">
        <f t="shared" si="62"/>
        <v>#VALUE!</v>
      </c>
      <c r="AM558" s="49"/>
      <c r="AN558" s="67" t="str">
        <f t="shared" si="63"/>
        <v/>
      </c>
      <c r="AO558" s="39"/>
      <c r="AP558" s="40"/>
      <c r="AQ558" s="41"/>
      <c r="AR558" s="33"/>
      <c r="AS558" s="33"/>
      <c r="AT558" s="35"/>
      <c r="AU558" s="35"/>
      <c r="AV558" s="35"/>
      <c r="AW558" s="35"/>
      <c r="AX558" s="35"/>
      <c r="AY558" s="42"/>
      <c r="AZ558" s="35"/>
    </row>
    <row r="559" spans="1:52" x14ac:dyDescent="0.25">
      <c r="A559" s="66"/>
      <c r="B559" s="33"/>
      <c r="C559" s="85"/>
      <c r="D559" s="85"/>
      <c r="E559" s="34"/>
      <c r="F559" s="35"/>
      <c r="G559" s="35"/>
      <c r="H559" s="33"/>
      <c r="I559" s="35"/>
      <c r="J559" s="35"/>
      <c r="K559" s="49">
        <f t="shared" si="60"/>
        <v>0</v>
      </c>
      <c r="L559" s="67" t="str">
        <f t="shared" si="64"/>
        <v/>
      </c>
      <c r="M559" s="33"/>
      <c r="N559" s="35"/>
      <c r="O559" s="36">
        <v>100</v>
      </c>
      <c r="P559" s="36"/>
      <c r="Q559" s="36"/>
      <c r="R559" s="36"/>
      <c r="S559" s="33"/>
      <c r="T559" s="35"/>
      <c r="U559" s="36"/>
      <c r="V559" s="36"/>
      <c r="W559" s="36"/>
      <c r="X559" s="36"/>
      <c r="Y559" s="33"/>
      <c r="Z559" s="35"/>
      <c r="AA559" s="36"/>
      <c r="AB559" s="36"/>
      <c r="AC559" s="36"/>
      <c r="AD559" s="36"/>
      <c r="AE559" s="68">
        <f t="shared" si="59"/>
        <v>100</v>
      </c>
      <c r="AF559" s="37"/>
      <c r="AG559" s="37"/>
      <c r="AH559" s="37"/>
      <c r="AI559" s="38"/>
      <c r="AJ559" s="49" t="str">
        <f t="shared" si="58"/>
        <v/>
      </c>
      <c r="AK559" s="49" t="str">
        <f t="shared" si="61"/>
        <v/>
      </c>
      <c r="AL559" s="49" t="e">
        <f t="shared" si="62"/>
        <v>#VALUE!</v>
      </c>
      <c r="AM559" s="49"/>
      <c r="AN559" s="67" t="str">
        <f t="shared" si="63"/>
        <v/>
      </c>
      <c r="AO559" s="39"/>
      <c r="AP559" s="40"/>
      <c r="AQ559" s="41"/>
      <c r="AR559" s="33"/>
      <c r="AS559" s="33"/>
      <c r="AT559" s="35"/>
      <c r="AU559" s="35"/>
      <c r="AV559" s="35"/>
      <c r="AW559" s="35"/>
      <c r="AX559" s="35"/>
      <c r="AY559" s="42"/>
      <c r="AZ559" s="35"/>
    </row>
    <row r="560" spans="1:52" x14ac:dyDescent="0.25">
      <c r="A560" s="66"/>
      <c r="B560" s="33"/>
      <c r="C560" s="85"/>
      <c r="D560" s="85"/>
      <c r="E560" s="34"/>
      <c r="F560" s="35"/>
      <c r="G560" s="35"/>
      <c r="H560" s="33"/>
      <c r="I560" s="35"/>
      <c r="J560" s="35"/>
      <c r="K560" s="49">
        <f t="shared" si="60"/>
        <v>0</v>
      </c>
      <c r="L560" s="67" t="str">
        <f t="shared" si="64"/>
        <v/>
      </c>
      <c r="M560" s="33"/>
      <c r="N560" s="35"/>
      <c r="O560" s="36">
        <v>100</v>
      </c>
      <c r="P560" s="36"/>
      <c r="Q560" s="36"/>
      <c r="R560" s="36"/>
      <c r="S560" s="33"/>
      <c r="T560" s="35"/>
      <c r="U560" s="36"/>
      <c r="V560" s="36"/>
      <c r="W560" s="36"/>
      <c r="X560" s="36"/>
      <c r="Y560" s="33"/>
      <c r="Z560" s="35"/>
      <c r="AA560" s="36"/>
      <c r="AB560" s="36"/>
      <c r="AC560" s="36"/>
      <c r="AD560" s="36"/>
      <c r="AE560" s="68">
        <f t="shared" si="59"/>
        <v>100</v>
      </c>
      <c r="AF560" s="37"/>
      <c r="AG560" s="37"/>
      <c r="AH560" s="37"/>
      <c r="AI560" s="38"/>
      <c r="AJ560" s="49" t="str">
        <f t="shared" si="58"/>
        <v/>
      </c>
      <c r="AK560" s="49" t="str">
        <f t="shared" si="61"/>
        <v/>
      </c>
      <c r="AL560" s="49" t="e">
        <f t="shared" si="62"/>
        <v>#VALUE!</v>
      </c>
      <c r="AM560" s="49"/>
      <c r="AN560" s="67" t="str">
        <f t="shared" si="63"/>
        <v/>
      </c>
      <c r="AO560" s="39"/>
      <c r="AP560" s="40"/>
      <c r="AQ560" s="41"/>
      <c r="AR560" s="33"/>
      <c r="AS560" s="33"/>
      <c r="AT560" s="35"/>
      <c r="AU560" s="35"/>
      <c r="AV560" s="35"/>
      <c r="AW560" s="35"/>
      <c r="AX560" s="35"/>
      <c r="AY560" s="42"/>
      <c r="AZ560" s="35"/>
    </row>
    <row r="561" spans="1:52" x14ac:dyDescent="0.25">
      <c r="A561" s="66"/>
      <c r="B561" s="33"/>
      <c r="C561" s="85"/>
      <c r="D561" s="85"/>
      <c r="E561" s="34"/>
      <c r="F561" s="35"/>
      <c r="G561" s="35"/>
      <c r="H561" s="33"/>
      <c r="I561" s="35"/>
      <c r="J561" s="35"/>
      <c r="K561" s="49">
        <f t="shared" si="60"/>
        <v>0</v>
      </c>
      <c r="L561" s="67" t="str">
        <f t="shared" si="64"/>
        <v/>
      </c>
      <c r="M561" s="33"/>
      <c r="N561" s="35"/>
      <c r="O561" s="36">
        <v>100</v>
      </c>
      <c r="P561" s="36"/>
      <c r="Q561" s="36"/>
      <c r="R561" s="36"/>
      <c r="S561" s="33"/>
      <c r="T561" s="35"/>
      <c r="U561" s="36"/>
      <c r="V561" s="36"/>
      <c r="W561" s="36"/>
      <c r="X561" s="36"/>
      <c r="Y561" s="33"/>
      <c r="Z561" s="35"/>
      <c r="AA561" s="36"/>
      <c r="AB561" s="36"/>
      <c r="AC561" s="36"/>
      <c r="AD561" s="36"/>
      <c r="AE561" s="68">
        <f t="shared" si="59"/>
        <v>100</v>
      </c>
      <c r="AF561" s="37"/>
      <c r="AG561" s="37"/>
      <c r="AH561" s="37"/>
      <c r="AI561" s="38"/>
      <c r="AJ561" s="49" t="str">
        <f t="shared" si="58"/>
        <v/>
      </c>
      <c r="AK561" s="49" t="str">
        <f t="shared" si="61"/>
        <v/>
      </c>
      <c r="AL561" s="49" t="e">
        <f t="shared" si="62"/>
        <v>#VALUE!</v>
      </c>
      <c r="AM561" s="49"/>
      <c r="AN561" s="67" t="str">
        <f t="shared" si="63"/>
        <v/>
      </c>
      <c r="AO561" s="39"/>
      <c r="AP561" s="40"/>
      <c r="AQ561" s="41"/>
      <c r="AR561" s="33"/>
      <c r="AS561" s="33"/>
      <c r="AT561" s="35"/>
      <c r="AU561" s="35"/>
      <c r="AV561" s="35"/>
      <c r="AW561" s="35"/>
      <c r="AX561" s="35"/>
      <c r="AY561" s="42"/>
      <c r="AZ561" s="35"/>
    </row>
    <row r="562" spans="1:52" x14ac:dyDescent="0.25">
      <c r="A562" s="66"/>
      <c r="B562" s="33"/>
      <c r="C562" s="85"/>
      <c r="D562" s="85"/>
      <c r="E562" s="34"/>
      <c r="F562" s="35"/>
      <c r="G562" s="35"/>
      <c r="H562" s="33"/>
      <c r="I562" s="35"/>
      <c r="J562" s="35"/>
      <c r="K562" s="49">
        <f t="shared" si="60"/>
        <v>0</v>
      </c>
      <c r="L562" s="67" t="str">
        <f t="shared" si="64"/>
        <v/>
      </c>
      <c r="M562" s="33"/>
      <c r="N562" s="35"/>
      <c r="O562" s="36">
        <v>100</v>
      </c>
      <c r="P562" s="36"/>
      <c r="Q562" s="36"/>
      <c r="R562" s="36"/>
      <c r="S562" s="33"/>
      <c r="T562" s="35"/>
      <c r="U562" s="36"/>
      <c r="V562" s="36"/>
      <c r="W562" s="36"/>
      <c r="X562" s="36"/>
      <c r="Y562" s="33"/>
      <c r="Z562" s="35"/>
      <c r="AA562" s="36"/>
      <c r="AB562" s="36"/>
      <c r="AC562" s="36"/>
      <c r="AD562" s="36"/>
      <c r="AE562" s="68">
        <f t="shared" si="59"/>
        <v>100</v>
      </c>
      <c r="AF562" s="37"/>
      <c r="AG562" s="37"/>
      <c r="AH562" s="37"/>
      <c r="AI562" s="38"/>
      <c r="AJ562" s="49" t="str">
        <f t="shared" si="58"/>
        <v/>
      </c>
      <c r="AK562" s="49" t="str">
        <f t="shared" si="61"/>
        <v/>
      </c>
      <c r="AL562" s="49" t="e">
        <f t="shared" si="62"/>
        <v>#VALUE!</v>
      </c>
      <c r="AM562" s="49"/>
      <c r="AN562" s="67" t="str">
        <f t="shared" si="63"/>
        <v/>
      </c>
      <c r="AO562" s="39"/>
      <c r="AP562" s="40"/>
      <c r="AQ562" s="41"/>
      <c r="AR562" s="33"/>
      <c r="AS562" s="33"/>
      <c r="AT562" s="35"/>
      <c r="AU562" s="35"/>
      <c r="AV562" s="35"/>
      <c r="AW562" s="35"/>
      <c r="AX562" s="35"/>
      <c r="AY562" s="42"/>
      <c r="AZ562" s="35"/>
    </row>
    <row r="563" spans="1:52" x14ac:dyDescent="0.25">
      <c r="A563" s="66"/>
      <c r="B563" s="33"/>
      <c r="C563" s="85"/>
      <c r="D563" s="85"/>
      <c r="E563" s="34"/>
      <c r="F563" s="35"/>
      <c r="G563" s="35"/>
      <c r="H563" s="33"/>
      <c r="I563" s="35"/>
      <c r="J563" s="35"/>
      <c r="K563" s="49">
        <f t="shared" si="60"/>
        <v>0</v>
      </c>
      <c r="L563" s="67" t="str">
        <f t="shared" si="64"/>
        <v/>
      </c>
      <c r="M563" s="33"/>
      <c r="N563" s="35"/>
      <c r="O563" s="36">
        <v>100</v>
      </c>
      <c r="P563" s="36"/>
      <c r="Q563" s="36"/>
      <c r="R563" s="36"/>
      <c r="S563" s="33"/>
      <c r="T563" s="35"/>
      <c r="U563" s="36"/>
      <c r="V563" s="36"/>
      <c r="W563" s="36"/>
      <c r="X563" s="36"/>
      <c r="Y563" s="33"/>
      <c r="Z563" s="35"/>
      <c r="AA563" s="36"/>
      <c r="AB563" s="36"/>
      <c r="AC563" s="36"/>
      <c r="AD563" s="36"/>
      <c r="AE563" s="68">
        <f t="shared" si="59"/>
        <v>100</v>
      </c>
      <c r="AF563" s="37"/>
      <c r="AG563" s="37"/>
      <c r="AH563" s="37"/>
      <c r="AI563" s="38"/>
      <c r="AJ563" s="49" t="str">
        <f t="shared" si="58"/>
        <v/>
      </c>
      <c r="AK563" s="49" t="str">
        <f t="shared" si="61"/>
        <v/>
      </c>
      <c r="AL563" s="49" t="e">
        <f t="shared" si="62"/>
        <v>#VALUE!</v>
      </c>
      <c r="AM563" s="49"/>
      <c r="AN563" s="67" t="str">
        <f t="shared" si="63"/>
        <v/>
      </c>
      <c r="AO563" s="39"/>
      <c r="AP563" s="40"/>
      <c r="AQ563" s="41"/>
      <c r="AR563" s="33"/>
      <c r="AS563" s="33"/>
      <c r="AT563" s="35"/>
      <c r="AU563" s="35"/>
      <c r="AV563" s="35"/>
      <c r="AW563" s="35"/>
      <c r="AX563" s="35"/>
      <c r="AY563" s="42"/>
      <c r="AZ563" s="35"/>
    </row>
    <row r="564" spans="1:52" x14ac:dyDescent="0.25">
      <c r="A564" s="66"/>
      <c r="B564" s="33"/>
      <c r="C564" s="85"/>
      <c r="D564" s="85"/>
      <c r="E564" s="34"/>
      <c r="F564" s="35"/>
      <c r="G564" s="35"/>
      <c r="H564" s="33"/>
      <c r="I564" s="35"/>
      <c r="J564" s="35"/>
      <c r="K564" s="49">
        <f t="shared" si="60"/>
        <v>0</v>
      </c>
      <c r="L564" s="67" t="str">
        <f t="shared" si="64"/>
        <v/>
      </c>
      <c r="M564" s="33"/>
      <c r="N564" s="35"/>
      <c r="O564" s="36">
        <v>100</v>
      </c>
      <c r="P564" s="36"/>
      <c r="Q564" s="36"/>
      <c r="R564" s="36"/>
      <c r="S564" s="33"/>
      <c r="T564" s="35"/>
      <c r="U564" s="36"/>
      <c r="V564" s="36"/>
      <c r="W564" s="36"/>
      <c r="X564" s="36"/>
      <c r="Y564" s="33"/>
      <c r="Z564" s="35"/>
      <c r="AA564" s="36"/>
      <c r="AB564" s="36"/>
      <c r="AC564" s="36"/>
      <c r="AD564" s="36"/>
      <c r="AE564" s="68">
        <f t="shared" si="59"/>
        <v>100</v>
      </c>
      <c r="AF564" s="37"/>
      <c r="AG564" s="37"/>
      <c r="AH564" s="37"/>
      <c r="AI564" s="38"/>
      <c r="AJ564" s="49" t="str">
        <f t="shared" si="58"/>
        <v/>
      </c>
      <c r="AK564" s="49" t="str">
        <f t="shared" si="61"/>
        <v/>
      </c>
      <c r="AL564" s="49" t="e">
        <f t="shared" si="62"/>
        <v>#VALUE!</v>
      </c>
      <c r="AM564" s="49"/>
      <c r="AN564" s="67" t="str">
        <f t="shared" si="63"/>
        <v/>
      </c>
      <c r="AO564" s="39"/>
      <c r="AP564" s="40"/>
      <c r="AQ564" s="41"/>
      <c r="AR564" s="33"/>
      <c r="AS564" s="33"/>
      <c r="AT564" s="35"/>
      <c r="AU564" s="35"/>
      <c r="AV564" s="35"/>
      <c r="AW564" s="35"/>
      <c r="AX564" s="35"/>
      <c r="AY564" s="42"/>
      <c r="AZ564" s="35"/>
    </row>
    <row r="565" spans="1:52" x14ac:dyDescent="0.25">
      <c r="A565" s="66"/>
      <c r="B565" s="33"/>
      <c r="C565" s="85"/>
      <c r="D565" s="85"/>
      <c r="E565" s="34"/>
      <c r="F565" s="35"/>
      <c r="G565" s="35"/>
      <c r="H565" s="33"/>
      <c r="I565" s="35"/>
      <c r="J565" s="35"/>
      <c r="K565" s="49">
        <f t="shared" si="60"/>
        <v>0</v>
      </c>
      <c r="L565" s="67" t="str">
        <f t="shared" si="64"/>
        <v/>
      </c>
      <c r="M565" s="33"/>
      <c r="N565" s="35"/>
      <c r="O565" s="36">
        <v>100</v>
      </c>
      <c r="P565" s="36"/>
      <c r="Q565" s="36"/>
      <c r="R565" s="36"/>
      <c r="S565" s="33"/>
      <c r="T565" s="35"/>
      <c r="U565" s="36"/>
      <c r="V565" s="36"/>
      <c r="W565" s="36"/>
      <c r="X565" s="36"/>
      <c r="Y565" s="33"/>
      <c r="Z565" s="35"/>
      <c r="AA565" s="36"/>
      <c r="AB565" s="36"/>
      <c r="AC565" s="36"/>
      <c r="AD565" s="36"/>
      <c r="AE565" s="68">
        <f t="shared" si="59"/>
        <v>100</v>
      </c>
      <c r="AF565" s="37"/>
      <c r="AG565" s="37"/>
      <c r="AH565" s="37"/>
      <c r="AI565" s="38"/>
      <c r="AJ565" s="49" t="str">
        <f t="shared" si="58"/>
        <v/>
      </c>
      <c r="AK565" s="49" t="str">
        <f t="shared" si="61"/>
        <v/>
      </c>
      <c r="AL565" s="49" t="e">
        <f t="shared" si="62"/>
        <v>#VALUE!</v>
      </c>
      <c r="AM565" s="49"/>
      <c r="AN565" s="67" t="str">
        <f t="shared" si="63"/>
        <v/>
      </c>
      <c r="AO565" s="39"/>
      <c r="AP565" s="40"/>
      <c r="AQ565" s="41"/>
      <c r="AR565" s="33"/>
      <c r="AS565" s="33"/>
      <c r="AT565" s="35"/>
      <c r="AU565" s="35"/>
      <c r="AV565" s="35"/>
      <c r="AW565" s="35"/>
      <c r="AX565" s="35"/>
      <c r="AY565" s="42"/>
      <c r="AZ565" s="35"/>
    </row>
    <row r="566" spans="1:52" x14ac:dyDescent="0.25">
      <c r="A566" s="66"/>
      <c r="B566" s="33"/>
      <c r="C566" s="85"/>
      <c r="D566" s="85"/>
      <c r="E566" s="34"/>
      <c r="F566" s="35"/>
      <c r="G566" s="35"/>
      <c r="H566" s="33"/>
      <c r="I566" s="35"/>
      <c r="J566" s="35"/>
      <c r="K566" s="49">
        <f t="shared" si="60"/>
        <v>0</v>
      </c>
      <c r="L566" s="67" t="str">
        <f t="shared" si="64"/>
        <v/>
      </c>
      <c r="M566" s="33"/>
      <c r="N566" s="35"/>
      <c r="O566" s="36">
        <v>100</v>
      </c>
      <c r="P566" s="36"/>
      <c r="Q566" s="36"/>
      <c r="R566" s="36"/>
      <c r="S566" s="33"/>
      <c r="T566" s="35"/>
      <c r="U566" s="36"/>
      <c r="V566" s="36"/>
      <c r="W566" s="36"/>
      <c r="X566" s="36"/>
      <c r="Y566" s="33"/>
      <c r="Z566" s="35"/>
      <c r="AA566" s="36"/>
      <c r="AB566" s="36"/>
      <c r="AC566" s="36"/>
      <c r="AD566" s="36"/>
      <c r="AE566" s="68">
        <f t="shared" si="59"/>
        <v>100</v>
      </c>
      <c r="AF566" s="37"/>
      <c r="AG566" s="37"/>
      <c r="AH566" s="37"/>
      <c r="AI566" s="38"/>
      <c r="AJ566" s="49" t="str">
        <f t="shared" si="58"/>
        <v/>
      </c>
      <c r="AK566" s="49" t="str">
        <f t="shared" si="61"/>
        <v/>
      </c>
      <c r="AL566" s="49" t="e">
        <f t="shared" si="62"/>
        <v>#VALUE!</v>
      </c>
      <c r="AM566" s="49"/>
      <c r="AN566" s="67" t="str">
        <f t="shared" si="63"/>
        <v/>
      </c>
      <c r="AO566" s="39"/>
      <c r="AP566" s="40"/>
      <c r="AQ566" s="41"/>
      <c r="AR566" s="33"/>
      <c r="AS566" s="33"/>
      <c r="AT566" s="35"/>
      <c r="AU566" s="35"/>
      <c r="AV566" s="35"/>
      <c r="AW566" s="35"/>
      <c r="AX566" s="35"/>
      <c r="AY566" s="42"/>
      <c r="AZ566" s="35"/>
    </row>
    <row r="567" spans="1:52" x14ac:dyDescent="0.25">
      <c r="A567" s="66"/>
      <c r="B567" s="33"/>
      <c r="C567" s="85"/>
      <c r="D567" s="85"/>
      <c r="E567" s="34"/>
      <c r="F567" s="35"/>
      <c r="G567" s="35"/>
      <c r="H567" s="33"/>
      <c r="I567" s="35"/>
      <c r="J567" s="35"/>
      <c r="K567" s="49">
        <f t="shared" si="60"/>
        <v>0</v>
      </c>
      <c r="L567" s="67" t="str">
        <f t="shared" si="64"/>
        <v/>
      </c>
      <c r="M567" s="33"/>
      <c r="N567" s="35"/>
      <c r="O567" s="36">
        <v>100</v>
      </c>
      <c r="P567" s="36"/>
      <c r="Q567" s="36"/>
      <c r="R567" s="36"/>
      <c r="S567" s="33"/>
      <c r="T567" s="35"/>
      <c r="U567" s="36"/>
      <c r="V567" s="36"/>
      <c r="W567" s="36"/>
      <c r="X567" s="36"/>
      <c r="Y567" s="33"/>
      <c r="Z567" s="35"/>
      <c r="AA567" s="36"/>
      <c r="AB567" s="36"/>
      <c r="AC567" s="36"/>
      <c r="AD567" s="36"/>
      <c r="AE567" s="68">
        <f t="shared" si="59"/>
        <v>100</v>
      </c>
      <c r="AF567" s="37"/>
      <c r="AG567" s="37"/>
      <c r="AH567" s="37"/>
      <c r="AI567" s="38"/>
      <c r="AJ567" s="49" t="str">
        <f t="shared" si="58"/>
        <v/>
      </c>
      <c r="AK567" s="49" t="str">
        <f t="shared" si="61"/>
        <v/>
      </c>
      <c r="AL567" s="49" t="e">
        <f t="shared" si="62"/>
        <v>#VALUE!</v>
      </c>
      <c r="AM567" s="49"/>
      <c r="AN567" s="67" t="str">
        <f t="shared" si="63"/>
        <v/>
      </c>
      <c r="AO567" s="39"/>
      <c r="AP567" s="40"/>
      <c r="AQ567" s="41"/>
      <c r="AR567" s="33"/>
      <c r="AS567" s="33"/>
      <c r="AT567" s="35"/>
      <c r="AU567" s="35"/>
      <c r="AV567" s="35"/>
      <c r="AW567" s="35"/>
      <c r="AX567" s="35"/>
      <c r="AY567" s="42"/>
      <c r="AZ567" s="35"/>
    </row>
    <row r="568" spans="1:52" x14ac:dyDescent="0.25">
      <c r="A568" s="66"/>
      <c r="B568" s="33"/>
      <c r="C568" s="85"/>
      <c r="D568" s="85"/>
      <c r="E568" s="34"/>
      <c r="F568" s="35"/>
      <c r="G568" s="35"/>
      <c r="H568" s="33"/>
      <c r="I568" s="35"/>
      <c r="J568" s="35"/>
      <c r="K568" s="49">
        <f t="shared" si="60"/>
        <v>0</v>
      </c>
      <c r="L568" s="67" t="str">
        <f t="shared" si="64"/>
        <v/>
      </c>
      <c r="M568" s="33"/>
      <c r="N568" s="35"/>
      <c r="O568" s="36">
        <v>100</v>
      </c>
      <c r="P568" s="36"/>
      <c r="Q568" s="36"/>
      <c r="R568" s="36"/>
      <c r="S568" s="33"/>
      <c r="T568" s="35"/>
      <c r="U568" s="36"/>
      <c r="V568" s="36"/>
      <c r="W568" s="36"/>
      <c r="X568" s="36"/>
      <c r="Y568" s="33"/>
      <c r="Z568" s="35"/>
      <c r="AA568" s="36"/>
      <c r="AB568" s="36"/>
      <c r="AC568" s="36"/>
      <c r="AD568" s="36"/>
      <c r="AE568" s="68">
        <f t="shared" si="59"/>
        <v>100</v>
      </c>
      <c r="AF568" s="37"/>
      <c r="AG568" s="37"/>
      <c r="AH568" s="37"/>
      <c r="AI568" s="38"/>
      <c r="AJ568" s="49" t="str">
        <f t="shared" si="58"/>
        <v/>
      </c>
      <c r="AK568" s="49" t="str">
        <f t="shared" si="61"/>
        <v/>
      </c>
      <c r="AL568" s="49" t="e">
        <f t="shared" si="62"/>
        <v>#VALUE!</v>
      </c>
      <c r="AM568" s="49"/>
      <c r="AN568" s="67" t="str">
        <f t="shared" si="63"/>
        <v/>
      </c>
      <c r="AO568" s="39"/>
      <c r="AP568" s="40"/>
      <c r="AQ568" s="41"/>
      <c r="AR568" s="33"/>
      <c r="AS568" s="33"/>
      <c r="AT568" s="35"/>
      <c r="AU568" s="35"/>
      <c r="AV568" s="35"/>
      <c r="AW568" s="35"/>
      <c r="AX568" s="35"/>
      <c r="AY568" s="42"/>
      <c r="AZ568" s="35"/>
    </row>
    <row r="569" spans="1:52" x14ac:dyDescent="0.25">
      <c r="A569" s="66"/>
      <c r="B569" s="33"/>
      <c r="C569" s="85"/>
      <c r="D569" s="85"/>
      <c r="E569" s="34"/>
      <c r="F569" s="35"/>
      <c r="G569" s="35"/>
      <c r="H569" s="33"/>
      <c r="I569" s="35"/>
      <c r="J569" s="35"/>
      <c r="K569" s="49">
        <f t="shared" si="60"/>
        <v>0</v>
      </c>
      <c r="L569" s="67" t="str">
        <f t="shared" si="64"/>
        <v/>
      </c>
      <c r="M569" s="33"/>
      <c r="N569" s="35"/>
      <c r="O569" s="36">
        <v>100</v>
      </c>
      <c r="P569" s="36"/>
      <c r="Q569" s="36"/>
      <c r="R569" s="36"/>
      <c r="S569" s="33"/>
      <c r="T569" s="35"/>
      <c r="U569" s="36"/>
      <c r="V569" s="36"/>
      <c r="W569" s="36"/>
      <c r="X569" s="36"/>
      <c r="Y569" s="33"/>
      <c r="Z569" s="35"/>
      <c r="AA569" s="36"/>
      <c r="AB569" s="36"/>
      <c r="AC569" s="36"/>
      <c r="AD569" s="36"/>
      <c r="AE569" s="68">
        <f t="shared" si="59"/>
        <v>100</v>
      </c>
      <c r="AF569" s="37"/>
      <c r="AG569" s="37"/>
      <c r="AH569" s="37"/>
      <c r="AI569" s="38"/>
      <c r="AJ569" s="49" t="str">
        <f t="shared" si="58"/>
        <v/>
      </c>
      <c r="AK569" s="49" t="str">
        <f t="shared" si="61"/>
        <v/>
      </c>
      <c r="AL569" s="49" t="e">
        <f t="shared" si="62"/>
        <v>#VALUE!</v>
      </c>
      <c r="AM569" s="49"/>
      <c r="AN569" s="67" t="str">
        <f t="shared" si="63"/>
        <v/>
      </c>
      <c r="AO569" s="39"/>
      <c r="AP569" s="40"/>
      <c r="AQ569" s="41"/>
      <c r="AR569" s="33"/>
      <c r="AS569" s="33"/>
      <c r="AT569" s="35"/>
      <c r="AU569" s="35"/>
      <c r="AV569" s="35"/>
      <c r="AW569" s="35"/>
      <c r="AX569" s="35"/>
      <c r="AY569" s="42"/>
      <c r="AZ569" s="35"/>
    </row>
    <row r="570" spans="1:52" x14ac:dyDescent="0.25">
      <c r="A570" s="66"/>
      <c r="B570" s="33"/>
      <c r="C570" s="85"/>
      <c r="D570" s="85"/>
      <c r="E570" s="34"/>
      <c r="F570" s="35"/>
      <c r="G570" s="35"/>
      <c r="H570" s="33"/>
      <c r="I570" s="35"/>
      <c r="J570" s="35"/>
      <c r="K570" s="49">
        <f t="shared" si="60"/>
        <v>0</v>
      </c>
      <c r="L570" s="67" t="str">
        <f t="shared" si="64"/>
        <v/>
      </c>
      <c r="M570" s="33"/>
      <c r="N570" s="35"/>
      <c r="O570" s="36">
        <v>100</v>
      </c>
      <c r="P570" s="36"/>
      <c r="Q570" s="36"/>
      <c r="R570" s="36"/>
      <c r="S570" s="33"/>
      <c r="T570" s="35"/>
      <c r="U570" s="36"/>
      <c r="V570" s="36"/>
      <c r="W570" s="36"/>
      <c r="X570" s="36"/>
      <c r="Y570" s="33"/>
      <c r="Z570" s="35"/>
      <c r="AA570" s="36"/>
      <c r="AB570" s="36"/>
      <c r="AC570" s="36"/>
      <c r="AD570" s="36"/>
      <c r="AE570" s="68">
        <f t="shared" si="59"/>
        <v>100</v>
      </c>
      <c r="AF570" s="37"/>
      <c r="AG570" s="37"/>
      <c r="AH570" s="37"/>
      <c r="AI570" s="38"/>
      <c r="AJ570" s="49" t="str">
        <f t="shared" si="58"/>
        <v/>
      </c>
      <c r="AK570" s="49" t="str">
        <f t="shared" si="61"/>
        <v/>
      </c>
      <c r="AL570" s="49" t="e">
        <f t="shared" si="62"/>
        <v>#VALUE!</v>
      </c>
      <c r="AM570" s="49"/>
      <c r="AN570" s="67" t="str">
        <f t="shared" si="63"/>
        <v/>
      </c>
      <c r="AO570" s="39"/>
      <c r="AP570" s="40"/>
      <c r="AQ570" s="41"/>
      <c r="AR570" s="33"/>
      <c r="AS570" s="33"/>
      <c r="AT570" s="35"/>
      <c r="AU570" s="35"/>
      <c r="AV570" s="35"/>
      <c r="AW570" s="35"/>
      <c r="AX570" s="35"/>
      <c r="AY570" s="42"/>
      <c r="AZ570" s="35"/>
    </row>
    <row r="571" spans="1:52" x14ac:dyDescent="0.25">
      <c r="A571" s="66"/>
      <c r="B571" s="33"/>
      <c r="C571" s="85"/>
      <c r="D571" s="85"/>
      <c r="E571" s="34"/>
      <c r="F571" s="35"/>
      <c r="G571" s="35"/>
      <c r="H571" s="33"/>
      <c r="I571" s="35"/>
      <c r="J571" s="35"/>
      <c r="K571" s="49">
        <f t="shared" si="60"/>
        <v>0</v>
      </c>
      <c r="L571" s="67" t="str">
        <f t="shared" si="64"/>
        <v/>
      </c>
      <c r="M571" s="33"/>
      <c r="N571" s="35"/>
      <c r="O571" s="36">
        <v>100</v>
      </c>
      <c r="P571" s="36"/>
      <c r="Q571" s="36"/>
      <c r="R571" s="36"/>
      <c r="S571" s="33"/>
      <c r="T571" s="35"/>
      <c r="U571" s="36"/>
      <c r="V571" s="36"/>
      <c r="W571" s="36"/>
      <c r="X571" s="36"/>
      <c r="Y571" s="33"/>
      <c r="Z571" s="35"/>
      <c r="AA571" s="36"/>
      <c r="AB571" s="36"/>
      <c r="AC571" s="36"/>
      <c r="AD571" s="36"/>
      <c r="AE571" s="68">
        <f t="shared" si="59"/>
        <v>100</v>
      </c>
      <c r="AF571" s="37"/>
      <c r="AG571" s="37"/>
      <c r="AH571" s="37"/>
      <c r="AI571" s="38"/>
      <c r="AJ571" s="49" t="str">
        <f t="shared" si="58"/>
        <v/>
      </c>
      <c r="AK571" s="49" t="str">
        <f t="shared" si="61"/>
        <v/>
      </c>
      <c r="AL571" s="49" t="e">
        <f t="shared" si="62"/>
        <v>#VALUE!</v>
      </c>
      <c r="AM571" s="49"/>
      <c r="AN571" s="67" t="str">
        <f t="shared" si="63"/>
        <v/>
      </c>
      <c r="AO571" s="39"/>
      <c r="AP571" s="40"/>
      <c r="AQ571" s="41"/>
      <c r="AR571" s="33"/>
      <c r="AS571" s="33"/>
      <c r="AT571" s="35"/>
      <c r="AU571" s="35"/>
      <c r="AV571" s="35"/>
      <c r="AW571" s="35"/>
      <c r="AX571" s="35"/>
      <c r="AY571" s="42"/>
      <c r="AZ571" s="35"/>
    </row>
    <row r="572" spans="1:52" x14ac:dyDescent="0.25">
      <c r="A572" s="66"/>
      <c r="B572" s="33"/>
      <c r="C572" s="85"/>
      <c r="D572" s="85"/>
      <c r="E572" s="34"/>
      <c r="F572" s="35"/>
      <c r="G572" s="35"/>
      <c r="H572" s="33"/>
      <c r="I572" s="35"/>
      <c r="J572" s="35"/>
      <c r="K572" s="49">
        <f t="shared" si="60"/>
        <v>0</v>
      </c>
      <c r="L572" s="67" t="str">
        <f t="shared" si="64"/>
        <v/>
      </c>
      <c r="M572" s="33"/>
      <c r="N572" s="35"/>
      <c r="O572" s="36">
        <v>100</v>
      </c>
      <c r="P572" s="36"/>
      <c r="Q572" s="36"/>
      <c r="R572" s="36"/>
      <c r="S572" s="33"/>
      <c r="T572" s="35"/>
      <c r="U572" s="36"/>
      <c r="V572" s="36"/>
      <c r="W572" s="36"/>
      <c r="X572" s="36"/>
      <c r="Y572" s="33"/>
      <c r="Z572" s="35"/>
      <c r="AA572" s="36"/>
      <c r="AB572" s="36"/>
      <c r="AC572" s="36"/>
      <c r="AD572" s="36"/>
      <c r="AE572" s="68">
        <f t="shared" si="59"/>
        <v>100</v>
      </c>
      <c r="AF572" s="37"/>
      <c r="AG572" s="37"/>
      <c r="AH572" s="37"/>
      <c r="AI572" s="38"/>
      <c r="AJ572" s="49" t="str">
        <f t="shared" si="58"/>
        <v/>
      </c>
      <c r="AK572" s="49" t="str">
        <f t="shared" si="61"/>
        <v/>
      </c>
      <c r="AL572" s="49" t="e">
        <f t="shared" si="62"/>
        <v>#VALUE!</v>
      </c>
      <c r="AM572" s="49"/>
      <c r="AN572" s="67" t="str">
        <f t="shared" si="63"/>
        <v/>
      </c>
      <c r="AO572" s="39"/>
      <c r="AP572" s="40"/>
      <c r="AQ572" s="41"/>
      <c r="AR572" s="33"/>
      <c r="AS572" s="33"/>
      <c r="AT572" s="35"/>
      <c r="AU572" s="35"/>
      <c r="AV572" s="35"/>
      <c r="AW572" s="35"/>
      <c r="AX572" s="35"/>
      <c r="AY572" s="42"/>
      <c r="AZ572" s="35"/>
    </row>
    <row r="573" spans="1:52" x14ac:dyDescent="0.25">
      <c r="A573" s="66"/>
      <c r="B573" s="33"/>
      <c r="C573" s="85"/>
      <c r="D573" s="85"/>
      <c r="E573" s="34"/>
      <c r="F573" s="35"/>
      <c r="G573" s="35"/>
      <c r="H573" s="33"/>
      <c r="I573" s="35"/>
      <c r="J573" s="35"/>
      <c r="K573" s="49">
        <f t="shared" si="60"/>
        <v>0</v>
      </c>
      <c r="L573" s="67" t="str">
        <f t="shared" si="64"/>
        <v/>
      </c>
      <c r="M573" s="33"/>
      <c r="N573" s="35"/>
      <c r="O573" s="36">
        <v>100</v>
      </c>
      <c r="P573" s="36"/>
      <c r="Q573" s="36"/>
      <c r="R573" s="36"/>
      <c r="S573" s="33"/>
      <c r="T573" s="35"/>
      <c r="U573" s="36"/>
      <c r="V573" s="36"/>
      <c r="W573" s="36"/>
      <c r="X573" s="36"/>
      <c r="Y573" s="33"/>
      <c r="Z573" s="35"/>
      <c r="AA573" s="36"/>
      <c r="AB573" s="36"/>
      <c r="AC573" s="36"/>
      <c r="AD573" s="36"/>
      <c r="AE573" s="68">
        <f t="shared" si="59"/>
        <v>100</v>
      </c>
      <c r="AF573" s="37"/>
      <c r="AG573" s="37"/>
      <c r="AH573" s="37"/>
      <c r="AI573" s="38"/>
      <c r="AJ573" s="49" t="str">
        <f t="shared" si="58"/>
        <v/>
      </c>
      <c r="AK573" s="49" t="str">
        <f t="shared" si="61"/>
        <v/>
      </c>
      <c r="AL573" s="49" t="e">
        <f t="shared" si="62"/>
        <v>#VALUE!</v>
      </c>
      <c r="AM573" s="49"/>
      <c r="AN573" s="67" t="str">
        <f t="shared" si="63"/>
        <v/>
      </c>
      <c r="AO573" s="39"/>
      <c r="AP573" s="40"/>
      <c r="AQ573" s="41"/>
      <c r="AR573" s="33"/>
      <c r="AS573" s="33"/>
      <c r="AT573" s="35"/>
      <c r="AU573" s="35"/>
      <c r="AV573" s="35"/>
      <c r="AW573" s="35"/>
      <c r="AX573" s="35"/>
      <c r="AY573" s="42"/>
      <c r="AZ573" s="35"/>
    </row>
    <row r="574" spans="1:52" x14ac:dyDescent="0.25">
      <c r="A574" s="66"/>
      <c r="B574" s="33"/>
      <c r="C574" s="85"/>
      <c r="D574" s="85"/>
      <c r="E574" s="34"/>
      <c r="F574" s="35"/>
      <c r="G574" s="35"/>
      <c r="H574" s="33"/>
      <c r="I574" s="35"/>
      <c r="J574" s="35"/>
      <c r="K574" s="49">
        <f t="shared" si="60"/>
        <v>0</v>
      </c>
      <c r="L574" s="67" t="str">
        <f t="shared" si="64"/>
        <v/>
      </c>
      <c r="M574" s="33"/>
      <c r="N574" s="35"/>
      <c r="O574" s="36">
        <v>100</v>
      </c>
      <c r="P574" s="36"/>
      <c r="Q574" s="36"/>
      <c r="R574" s="36"/>
      <c r="S574" s="33"/>
      <c r="T574" s="35"/>
      <c r="U574" s="36"/>
      <c r="V574" s="36"/>
      <c r="W574" s="36"/>
      <c r="X574" s="36"/>
      <c r="Y574" s="33"/>
      <c r="Z574" s="35"/>
      <c r="AA574" s="36"/>
      <c r="AB574" s="36"/>
      <c r="AC574" s="36"/>
      <c r="AD574" s="36"/>
      <c r="AE574" s="68">
        <f t="shared" si="59"/>
        <v>100</v>
      </c>
      <c r="AF574" s="37"/>
      <c r="AG574" s="37"/>
      <c r="AH574" s="37"/>
      <c r="AI574" s="38"/>
      <c r="AJ574" s="49" t="str">
        <f t="shared" si="58"/>
        <v/>
      </c>
      <c r="AK574" s="49" t="str">
        <f t="shared" si="61"/>
        <v/>
      </c>
      <c r="AL574" s="49" t="e">
        <f t="shared" si="62"/>
        <v>#VALUE!</v>
      </c>
      <c r="AM574" s="49"/>
      <c r="AN574" s="67" t="str">
        <f t="shared" si="63"/>
        <v/>
      </c>
      <c r="AO574" s="39"/>
      <c r="AP574" s="40"/>
      <c r="AQ574" s="41"/>
      <c r="AR574" s="33"/>
      <c r="AS574" s="33"/>
      <c r="AT574" s="35"/>
      <c r="AU574" s="35"/>
      <c r="AV574" s="35"/>
      <c r="AW574" s="35"/>
      <c r="AX574" s="35"/>
      <c r="AY574" s="42"/>
      <c r="AZ574" s="35"/>
    </row>
    <row r="575" spans="1:52" x14ac:dyDescent="0.25">
      <c r="A575" s="66"/>
      <c r="B575" s="33"/>
      <c r="C575" s="85"/>
      <c r="D575" s="85"/>
      <c r="E575" s="34"/>
      <c r="F575" s="35"/>
      <c r="G575" s="35"/>
      <c r="H575" s="33"/>
      <c r="I575" s="35"/>
      <c r="J575" s="35"/>
      <c r="K575" s="49">
        <f t="shared" si="60"/>
        <v>0</v>
      </c>
      <c r="L575" s="67" t="str">
        <f t="shared" si="64"/>
        <v/>
      </c>
      <c r="M575" s="33"/>
      <c r="N575" s="35"/>
      <c r="O575" s="36">
        <v>100</v>
      </c>
      <c r="P575" s="36"/>
      <c r="Q575" s="36"/>
      <c r="R575" s="36"/>
      <c r="S575" s="33"/>
      <c r="T575" s="35"/>
      <c r="U575" s="36"/>
      <c r="V575" s="36"/>
      <c r="W575" s="36"/>
      <c r="X575" s="36"/>
      <c r="Y575" s="33"/>
      <c r="Z575" s="35"/>
      <c r="AA575" s="36"/>
      <c r="AB575" s="36"/>
      <c r="AC575" s="36"/>
      <c r="AD575" s="36"/>
      <c r="AE575" s="68">
        <f t="shared" si="59"/>
        <v>100</v>
      </c>
      <c r="AF575" s="37"/>
      <c r="AG575" s="37"/>
      <c r="AH575" s="37"/>
      <c r="AI575" s="38"/>
      <c r="AJ575" s="49" t="str">
        <f t="shared" si="58"/>
        <v/>
      </c>
      <c r="AK575" s="49" t="str">
        <f t="shared" si="61"/>
        <v/>
      </c>
      <c r="AL575" s="49" t="e">
        <f t="shared" si="62"/>
        <v>#VALUE!</v>
      </c>
      <c r="AM575" s="49"/>
      <c r="AN575" s="67" t="str">
        <f t="shared" si="63"/>
        <v/>
      </c>
      <c r="AO575" s="39"/>
      <c r="AP575" s="40"/>
      <c r="AQ575" s="41"/>
      <c r="AR575" s="33"/>
      <c r="AS575" s="33"/>
      <c r="AT575" s="35"/>
      <c r="AU575" s="35"/>
      <c r="AV575" s="35"/>
      <c r="AW575" s="35"/>
      <c r="AX575" s="35"/>
      <c r="AY575" s="42"/>
      <c r="AZ575" s="35"/>
    </row>
    <row r="576" spans="1:52" x14ac:dyDescent="0.25">
      <c r="A576" s="66"/>
      <c r="B576" s="33"/>
      <c r="C576" s="85"/>
      <c r="D576" s="85"/>
      <c r="E576" s="34"/>
      <c r="F576" s="35"/>
      <c r="G576" s="35"/>
      <c r="H576" s="33"/>
      <c r="I576" s="35"/>
      <c r="J576" s="35"/>
      <c r="K576" s="49">
        <f t="shared" si="60"/>
        <v>0</v>
      </c>
      <c r="L576" s="67" t="str">
        <f t="shared" si="64"/>
        <v/>
      </c>
      <c r="M576" s="33"/>
      <c r="N576" s="35"/>
      <c r="O576" s="36">
        <v>100</v>
      </c>
      <c r="P576" s="36"/>
      <c r="Q576" s="36"/>
      <c r="R576" s="36"/>
      <c r="S576" s="33"/>
      <c r="T576" s="35"/>
      <c r="U576" s="36"/>
      <c r="V576" s="36"/>
      <c r="W576" s="36"/>
      <c r="X576" s="36"/>
      <c r="Y576" s="33"/>
      <c r="Z576" s="35"/>
      <c r="AA576" s="36"/>
      <c r="AB576" s="36"/>
      <c r="AC576" s="36"/>
      <c r="AD576" s="36"/>
      <c r="AE576" s="68">
        <f t="shared" si="59"/>
        <v>100</v>
      </c>
      <c r="AF576" s="37"/>
      <c r="AG576" s="37"/>
      <c r="AH576" s="37"/>
      <c r="AI576" s="38"/>
      <c r="AJ576" s="49" t="str">
        <f t="shared" si="58"/>
        <v/>
      </c>
      <c r="AK576" s="49" t="str">
        <f t="shared" si="61"/>
        <v/>
      </c>
      <c r="AL576" s="49" t="e">
        <f t="shared" si="62"/>
        <v>#VALUE!</v>
      </c>
      <c r="AM576" s="49"/>
      <c r="AN576" s="67" t="str">
        <f t="shared" si="63"/>
        <v/>
      </c>
      <c r="AO576" s="39"/>
      <c r="AP576" s="40"/>
      <c r="AQ576" s="41"/>
      <c r="AR576" s="33"/>
      <c r="AS576" s="33"/>
      <c r="AT576" s="35"/>
      <c r="AU576" s="35"/>
      <c r="AV576" s="35"/>
      <c r="AW576" s="35"/>
      <c r="AX576" s="35"/>
      <c r="AY576" s="42"/>
      <c r="AZ576" s="35"/>
    </row>
    <row r="577" spans="1:52" x14ac:dyDescent="0.25">
      <c r="A577" s="66"/>
      <c r="B577" s="33"/>
      <c r="C577" s="85"/>
      <c r="D577" s="85"/>
      <c r="E577" s="34"/>
      <c r="F577" s="35"/>
      <c r="G577" s="35"/>
      <c r="H577" s="33"/>
      <c r="I577" s="35"/>
      <c r="J577" s="35"/>
      <c r="K577" s="49">
        <f t="shared" si="60"/>
        <v>0</v>
      </c>
      <c r="L577" s="67" t="str">
        <f t="shared" si="64"/>
        <v/>
      </c>
      <c r="M577" s="33"/>
      <c r="N577" s="35"/>
      <c r="O577" s="36">
        <v>100</v>
      </c>
      <c r="P577" s="36"/>
      <c r="Q577" s="36"/>
      <c r="R577" s="36"/>
      <c r="S577" s="33"/>
      <c r="T577" s="35"/>
      <c r="U577" s="36"/>
      <c r="V577" s="36"/>
      <c r="W577" s="36"/>
      <c r="X577" s="36"/>
      <c r="Y577" s="33"/>
      <c r="Z577" s="35"/>
      <c r="AA577" s="36"/>
      <c r="AB577" s="36"/>
      <c r="AC577" s="36"/>
      <c r="AD577" s="36"/>
      <c r="AE577" s="68">
        <f t="shared" si="59"/>
        <v>100</v>
      </c>
      <c r="AF577" s="37"/>
      <c r="AG577" s="37"/>
      <c r="AH577" s="37"/>
      <c r="AI577" s="38"/>
      <c r="AJ577" s="49" t="str">
        <f t="shared" si="58"/>
        <v/>
      </c>
      <c r="AK577" s="49" t="str">
        <f t="shared" si="61"/>
        <v/>
      </c>
      <c r="AL577" s="49" t="e">
        <f t="shared" si="62"/>
        <v>#VALUE!</v>
      </c>
      <c r="AM577" s="49"/>
      <c r="AN577" s="67" t="str">
        <f t="shared" si="63"/>
        <v/>
      </c>
      <c r="AO577" s="39"/>
      <c r="AP577" s="40"/>
      <c r="AQ577" s="41"/>
      <c r="AR577" s="33"/>
      <c r="AS577" s="33"/>
      <c r="AT577" s="35"/>
      <c r="AU577" s="35"/>
      <c r="AV577" s="35"/>
      <c r="AW577" s="35"/>
      <c r="AX577" s="35"/>
      <c r="AY577" s="42"/>
      <c r="AZ577" s="35"/>
    </row>
    <row r="578" spans="1:52" x14ac:dyDescent="0.25">
      <c r="A578" s="66"/>
      <c r="B578" s="33"/>
      <c r="C578" s="85"/>
      <c r="D578" s="85"/>
      <c r="E578" s="34"/>
      <c r="F578" s="35"/>
      <c r="G578" s="35"/>
      <c r="H578" s="33"/>
      <c r="I578" s="35"/>
      <c r="J578" s="35"/>
      <c r="K578" s="49">
        <f t="shared" si="60"/>
        <v>0</v>
      </c>
      <c r="L578" s="67" t="str">
        <f t="shared" si="64"/>
        <v/>
      </c>
      <c r="M578" s="33"/>
      <c r="N578" s="35"/>
      <c r="O578" s="36">
        <v>100</v>
      </c>
      <c r="P578" s="36"/>
      <c r="Q578" s="36"/>
      <c r="R578" s="36"/>
      <c r="S578" s="33"/>
      <c r="T578" s="35"/>
      <c r="U578" s="36"/>
      <c r="V578" s="36"/>
      <c r="W578" s="36"/>
      <c r="X578" s="36"/>
      <c r="Y578" s="33"/>
      <c r="Z578" s="35"/>
      <c r="AA578" s="36"/>
      <c r="AB578" s="36"/>
      <c r="AC578" s="36"/>
      <c r="AD578" s="36"/>
      <c r="AE578" s="68">
        <f t="shared" si="59"/>
        <v>100</v>
      </c>
      <c r="AF578" s="37"/>
      <c r="AG578" s="37"/>
      <c r="AH578" s="37"/>
      <c r="AI578" s="38"/>
      <c r="AJ578" s="49" t="str">
        <f t="shared" si="58"/>
        <v/>
      </c>
      <c r="AK578" s="49" t="str">
        <f t="shared" si="61"/>
        <v/>
      </c>
      <c r="AL578" s="49" t="e">
        <f t="shared" si="62"/>
        <v>#VALUE!</v>
      </c>
      <c r="AM578" s="49"/>
      <c r="AN578" s="67" t="str">
        <f t="shared" si="63"/>
        <v/>
      </c>
      <c r="AO578" s="39"/>
      <c r="AP578" s="40"/>
      <c r="AQ578" s="41"/>
      <c r="AR578" s="33"/>
      <c r="AS578" s="33"/>
      <c r="AT578" s="35"/>
      <c r="AU578" s="35"/>
      <c r="AV578" s="35"/>
      <c r="AW578" s="35"/>
      <c r="AX578" s="35"/>
      <c r="AY578" s="42"/>
      <c r="AZ578" s="35"/>
    </row>
    <row r="579" spans="1:52" x14ac:dyDescent="0.25">
      <c r="A579" s="66"/>
      <c r="B579" s="33"/>
      <c r="C579" s="85"/>
      <c r="D579" s="85"/>
      <c r="E579" s="34"/>
      <c r="F579" s="35"/>
      <c r="G579" s="35"/>
      <c r="H579" s="33"/>
      <c r="I579" s="35"/>
      <c r="J579" s="35"/>
      <c r="K579" s="49">
        <f t="shared" si="60"/>
        <v>0</v>
      </c>
      <c r="L579" s="67" t="str">
        <f t="shared" si="64"/>
        <v/>
      </c>
      <c r="M579" s="33"/>
      <c r="N579" s="35"/>
      <c r="O579" s="36">
        <v>100</v>
      </c>
      <c r="P579" s="36"/>
      <c r="Q579" s="36"/>
      <c r="R579" s="36"/>
      <c r="S579" s="33"/>
      <c r="T579" s="35"/>
      <c r="U579" s="36"/>
      <c r="V579" s="36"/>
      <c r="W579" s="36"/>
      <c r="X579" s="36"/>
      <c r="Y579" s="33"/>
      <c r="Z579" s="35"/>
      <c r="AA579" s="36"/>
      <c r="AB579" s="36"/>
      <c r="AC579" s="36"/>
      <c r="AD579" s="36"/>
      <c r="AE579" s="68">
        <f t="shared" si="59"/>
        <v>100</v>
      </c>
      <c r="AF579" s="37"/>
      <c r="AG579" s="37"/>
      <c r="AH579" s="37"/>
      <c r="AI579" s="38"/>
      <c r="AJ579" s="49" t="str">
        <f t="shared" si="58"/>
        <v/>
      </c>
      <c r="AK579" s="49" t="str">
        <f t="shared" si="61"/>
        <v/>
      </c>
      <c r="AL579" s="49" t="e">
        <f t="shared" si="62"/>
        <v>#VALUE!</v>
      </c>
      <c r="AM579" s="49"/>
      <c r="AN579" s="67" t="str">
        <f t="shared" si="63"/>
        <v/>
      </c>
      <c r="AO579" s="39"/>
      <c r="AP579" s="40"/>
      <c r="AQ579" s="41"/>
      <c r="AR579" s="33"/>
      <c r="AS579" s="33"/>
      <c r="AT579" s="35"/>
      <c r="AU579" s="35"/>
      <c r="AV579" s="35"/>
      <c r="AW579" s="35"/>
      <c r="AX579" s="35"/>
      <c r="AY579" s="42"/>
      <c r="AZ579" s="35"/>
    </row>
    <row r="580" spans="1:52" x14ac:dyDescent="0.25">
      <c r="A580" s="66"/>
      <c r="B580" s="33"/>
      <c r="C580" s="85"/>
      <c r="D580" s="85"/>
      <c r="E580" s="34"/>
      <c r="F580" s="35"/>
      <c r="G580" s="35"/>
      <c r="H580" s="33"/>
      <c r="I580" s="35"/>
      <c r="J580" s="35"/>
      <c r="K580" s="49">
        <f t="shared" si="60"/>
        <v>0</v>
      </c>
      <c r="L580" s="67" t="str">
        <f t="shared" si="64"/>
        <v/>
      </c>
      <c r="M580" s="33"/>
      <c r="N580" s="35"/>
      <c r="O580" s="36">
        <v>100</v>
      </c>
      <c r="P580" s="36"/>
      <c r="Q580" s="36"/>
      <c r="R580" s="36"/>
      <c r="S580" s="33"/>
      <c r="T580" s="35"/>
      <c r="U580" s="36"/>
      <c r="V580" s="36"/>
      <c r="W580" s="36"/>
      <c r="X580" s="36"/>
      <c r="Y580" s="33"/>
      <c r="Z580" s="35"/>
      <c r="AA580" s="36"/>
      <c r="AB580" s="36"/>
      <c r="AC580" s="36"/>
      <c r="AD580" s="36"/>
      <c r="AE580" s="68">
        <f t="shared" si="59"/>
        <v>100</v>
      </c>
      <c r="AF580" s="37"/>
      <c r="AG580" s="37"/>
      <c r="AH580" s="37"/>
      <c r="AI580" s="38"/>
      <c r="AJ580" s="49" t="str">
        <f t="shared" si="58"/>
        <v/>
      </c>
      <c r="AK580" s="49" t="str">
        <f t="shared" si="61"/>
        <v/>
      </c>
      <c r="AL580" s="49" t="e">
        <f t="shared" si="62"/>
        <v>#VALUE!</v>
      </c>
      <c r="AM580" s="49"/>
      <c r="AN580" s="67" t="str">
        <f t="shared" si="63"/>
        <v/>
      </c>
      <c r="AO580" s="39"/>
      <c r="AP580" s="40"/>
      <c r="AQ580" s="41"/>
      <c r="AR580" s="33"/>
      <c r="AS580" s="33"/>
      <c r="AT580" s="35"/>
      <c r="AU580" s="35"/>
      <c r="AV580" s="35"/>
      <c r="AW580" s="35"/>
      <c r="AX580" s="35"/>
      <c r="AY580" s="42"/>
      <c r="AZ580" s="35"/>
    </row>
    <row r="581" spans="1:52" x14ac:dyDescent="0.25">
      <c r="A581" s="66"/>
      <c r="B581" s="33"/>
      <c r="C581" s="85"/>
      <c r="D581" s="85"/>
      <c r="E581" s="34"/>
      <c r="F581" s="35"/>
      <c r="G581" s="35"/>
      <c r="H581" s="33"/>
      <c r="I581" s="35"/>
      <c r="J581" s="35"/>
      <c r="K581" s="49">
        <f t="shared" si="60"/>
        <v>0</v>
      </c>
      <c r="L581" s="67" t="str">
        <f t="shared" si="64"/>
        <v/>
      </c>
      <c r="M581" s="33"/>
      <c r="N581" s="35"/>
      <c r="O581" s="36">
        <v>100</v>
      </c>
      <c r="P581" s="36"/>
      <c r="Q581" s="36"/>
      <c r="R581" s="36"/>
      <c r="S581" s="33"/>
      <c r="T581" s="35"/>
      <c r="U581" s="36"/>
      <c r="V581" s="36"/>
      <c r="W581" s="36"/>
      <c r="X581" s="36"/>
      <c r="Y581" s="33"/>
      <c r="Z581" s="35"/>
      <c r="AA581" s="36"/>
      <c r="AB581" s="36"/>
      <c r="AC581" s="36"/>
      <c r="AD581" s="36"/>
      <c r="AE581" s="68">
        <f t="shared" si="59"/>
        <v>100</v>
      </c>
      <c r="AF581" s="37"/>
      <c r="AG581" s="37"/>
      <c r="AH581" s="37"/>
      <c r="AI581" s="38"/>
      <c r="AJ581" s="49" t="str">
        <f t="shared" si="58"/>
        <v/>
      </c>
      <c r="AK581" s="49" t="str">
        <f t="shared" si="61"/>
        <v/>
      </c>
      <c r="AL581" s="49" t="e">
        <f t="shared" si="62"/>
        <v>#VALUE!</v>
      </c>
      <c r="AM581" s="49"/>
      <c r="AN581" s="67" t="str">
        <f t="shared" si="63"/>
        <v/>
      </c>
      <c r="AO581" s="39"/>
      <c r="AP581" s="40"/>
      <c r="AQ581" s="41"/>
      <c r="AR581" s="33"/>
      <c r="AS581" s="33"/>
      <c r="AT581" s="35"/>
      <c r="AU581" s="35"/>
      <c r="AV581" s="35"/>
      <c r="AW581" s="35"/>
      <c r="AX581" s="35"/>
      <c r="AY581" s="42"/>
      <c r="AZ581" s="35"/>
    </row>
    <row r="582" spans="1:52" x14ac:dyDescent="0.25">
      <c r="A582" s="66"/>
      <c r="B582" s="33"/>
      <c r="C582" s="85"/>
      <c r="D582" s="85"/>
      <c r="E582" s="34"/>
      <c r="F582" s="35"/>
      <c r="G582" s="35"/>
      <c r="H582" s="33"/>
      <c r="I582" s="35"/>
      <c r="J582" s="35"/>
      <c r="K582" s="49">
        <f t="shared" si="60"/>
        <v>0</v>
      </c>
      <c r="L582" s="67" t="str">
        <f t="shared" si="64"/>
        <v/>
      </c>
      <c r="M582" s="33"/>
      <c r="N582" s="35"/>
      <c r="O582" s="36">
        <v>100</v>
      </c>
      <c r="P582" s="36"/>
      <c r="Q582" s="36"/>
      <c r="R582" s="36"/>
      <c r="S582" s="33"/>
      <c r="T582" s="35"/>
      <c r="U582" s="36"/>
      <c r="V582" s="36"/>
      <c r="W582" s="36"/>
      <c r="X582" s="36"/>
      <c r="Y582" s="33"/>
      <c r="Z582" s="35"/>
      <c r="AA582" s="36"/>
      <c r="AB582" s="36"/>
      <c r="AC582" s="36"/>
      <c r="AD582" s="36"/>
      <c r="AE582" s="68">
        <f t="shared" si="59"/>
        <v>100</v>
      </c>
      <c r="AF582" s="37"/>
      <c r="AG582" s="37"/>
      <c r="AH582" s="37"/>
      <c r="AI582" s="38"/>
      <c r="AJ582" s="49" t="str">
        <f t="shared" ref="AJ582:AJ645" si="65">IF($G582="RIESGO",IF(AE582&lt;=50,I582,(IF(AND(AE582&gt;=51,AF582="IMPACTO"),I582,(IF(AND(AE582&gt;=51,AE582&lt;=75,AF582="PROBABILIDAD"),(IF(I582-1&lt;=0,1,I582-1)),(IF(AND(AE582&gt;=76,AE582&lt;=100,AF582="PROBABILIDAD"),(IF(I582-2&lt;=0,1,I582-2)),1))))))), IF($G582="RIESGO_CORRUPCIÓN",IF(AE582&lt;=50,I582,(IF(AND(AE582&gt;=51,AF582="IMPACTO"),I582,(IF(AND(AE582&gt;=51,AE582&lt;=75,AF582="PROBABILIDAD"),(IF(I582-1&lt;=0,1,I582-1)),(IF(AND(AE582&gt;=76,AE582&lt;=100,AF582="PROBABILIDAD"),(IF(I582-2&lt;=0,1,I582-2)),1))))))),IF($G582="OPORTUNIDAD",$I582,"")))</f>
        <v/>
      </c>
      <c r="AK582" s="49" t="str">
        <f t="shared" si="61"/>
        <v/>
      </c>
      <c r="AL582" s="49" t="e">
        <f t="shared" si="62"/>
        <v>#VALUE!</v>
      </c>
      <c r="AM582" s="49"/>
      <c r="AN582" s="67" t="str">
        <f t="shared" si="63"/>
        <v/>
      </c>
      <c r="AO582" s="39"/>
      <c r="AP582" s="40"/>
      <c r="AQ582" s="41"/>
      <c r="AR582" s="33"/>
      <c r="AS582" s="33"/>
      <c r="AT582" s="35"/>
      <c r="AU582" s="35"/>
      <c r="AV582" s="35"/>
      <c r="AW582" s="35"/>
      <c r="AX582" s="35"/>
      <c r="AY582" s="42"/>
      <c r="AZ582" s="35"/>
    </row>
    <row r="583" spans="1:52" x14ac:dyDescent="0.25">
      <c r="A583" s="66"/>
      <c r="B583" s="33"/>
      <c r="C583" s="85"/>
      <c r="D583" s="85"/>
      <c r="E583" s="34"/>
      <c r="F583" s="35"/>
      <c r="G583" s="35"/>
      <c r="H583" s="33"/>
      <c r="I583" s="35"/>
      <c r="J583" s="35"/>
      <c r="K583" s="49">
        <f t="shared" si="60"/>
        <v>0</v>
      </c>
      <c r="L583" s="67" t="str">
        <f t="shared" si="64"/>
        <v/>
      </c>
      <c r="M583" s="33"/>
      <c r="N583" s="35"/>
      <c r="O583" s="36">
        <v>100</v>
      </c>
      <c r="P583" s="36"/>
      <c r="Q583" s="36"/>
      <c r="R583" s="36"/>
      <c r="S583" s="33"/>
      <c r="T583" s="35"/>
      <c r="U583" s="36"/>
      <c r="V583" s="36"/>
      <c r="W583" s="36"/>
      <c r="X583" s="36"/>
      <c r="Y583" s="33"/>
      <c r="Z583" s="35"/>
      <c r="AA583" s="36"/>
      <c r="AB583" s="36"/>
      <c r="AC583" s="36"/>
      <c r="AD583" s="36"/>
      <c r="AE583" s="68">
        <f t="shared" si="59"/>
        <v>100</v>
      </c>
      <c r="AF583" s="37"/>
      <c r="AG583" s="37"/>
      <c r="AH583" s="37"/>
      <c r="AI583" s="38"/>
      <c r="AJ583" s="49" t="str">
        <f t="shared" si="65"/>
        <v/>
      </c>
      <c r="AK583" s="49" t="str">
        <f t="shared" si="61"/>
        <v/>
      </c>
      <c r="AL583" s="49" t="e">
        <f t="shared" si="62"/>
        <v>#VALUE!</v>
      </c>
      <c r="AM583" s="49"/>
      <c r="AN583" s="67" t="str">
        <f t="shared" si="63"/>
        <v/>
      </c>
      <c r="AO583" s="39"/>
      <c r="AP583" s="40"/>
      <c r="AQ583" s="41"/>
      <c r="AR583" s="33"/>
      <c r="AS583" s="33"/>
      <c r="AT583" s="35"/>
      <c r="AU583" s="35"/>
      <c r="AV583" s="35"/>
      <c r="AW583" s="35"/>
      <c r="AX583" s="35"/>
      <c r="AY583" s="42"/>
      <c r="AZ583" s="35"/>
    </row>
    <row r="584" spans="1:52" x14ac:dyDescent="0.25">
      <c r="A584" s="66"/>
      <c r="B584" s="33"/>
      <c r="C584" s="85"/>
      <c r="D584" s="85"/>
      <c r="E584" s="34"/>
      <c r="F584" s="35"/>
      <c r="G584" s="35"/>
      <c r="H584" s="33"/>
      <c r="I584" s="35"/>
      <c r="J584" s="35"/>
      <c r="K584" s="49">
        <f t="shared" si="60"/>
        <v>0</v>
      </c>
      <c r="L584" s="67" t="str">
        <f t="shared" si="64"/>
        <v/>
      </c>
      <c r="M584" s="33"/>
      <c r="N584" s="35"/>
      <c r="O584" s="36">
        <v>100</v>
      </c>
      <c r="P584" s="36"/>
      <c r="Q584" s="36"/>
      <c r="R584" s="36"/>
      <c r="S584" s="33"/>
      <c r="T584" s="35"/>
      <c r="U584" s="36"/>
      <c r="V584" s="36"/>
      <c r="W584" s="36"/>
      <c r="X584" s="36"/>
      <c r="Y584" s="33"/>
      <c r="Z584" s="35"/>
      <c r="AA584" s="36"/>
      <c r="AB584" s="36"/>
      <c r="AC584" s="36"/>
      <c r="AD584" s="36"/>
      <c r="AE584" s="68">
        <f t="shared" si="59"/>
        <v>100</v>
      </c>
      <c r="AF584" s="37"/>
      <c r="AG584" s="37"/>
      <c r="AH584" s="37"/>
      <c r="AI584" s="38"/>
      <c r="AJ584" s="49" t="str">
        <f t="shared" si="65"/>
        <v/>
      </c>
      <c r="AK584" s="49" t="str">
        <f t="shared" si="61"/>
        <v/>
      </c>
      <c r="AL584" s="49" t="e">
        <f t="shared" si="62"/>
        <v>#VALUE!</v>
      </c>
      <c r="AM584" s="49"/>
      <c r="AN584" s="67" t="str">
        <f t="shared" si="63"/>
        <v/>
      </c>
      <c r="AO584" s="39"/>
      <c r="AP584" s="40"/>
      <c r="AQ584" s="41"/>
      <c r="AR584" s="33"/>
      <c r="AS584" s="33"/>
      <c r="AT584" s="35"/>
      <c r="AU584" s="35"/>
      <c r="AV584" s="35"/>
      <c r="AW584" s="35"/>
      <c r="AX584" s="35"/>
      <c r="AY584" s="42"/>
      <c r="AZ584" s="35"/>
    </row>
    <row r="585" spans="1:52" x14ac:dyDescent="0.25">
      <c r="A585" s="66"/>
      <c r="B585" s="33"/>
      <c r="C585" s="85"/>
      <c r="D585" s="85"/>
      <c r="E585" s="34"/>
      <c r="F585" s="35"/>
      <c r="G585" s="35"/>
      <c r="H585" s="33"/>
      <c r="I585" s="35"/>
      <c r="J585" s="35"/>
      <c r="K585" s="49">
        <f t="shared" si="60"/>
        <v>0</v>
      </c>
      <c r="L585" s="67" t="str">
        <f t="shared" si="64"/>
        <v/>
      </c>
      <c r="M585" s="33"/>
      <c r="N585" s="35"/>
      <c r="O585" s="36">
        <v>100</v>
      </c>
      <c r="P585" s="36"/>
      <c r="Q585" s="36"/>
      <c r="R585" s="36"/>
      <c r="S585" s="33"/>
      <c r="T585" s="35"/>
      <c r="U585" s="36"/>
      <c r="V585" s="36"/>
      <c r="W585" s="36"/>
      <c r="X585" s="36"/>
      <c r="Y585" s="33"/>
      <c r="Z585" s="35"/>
      <c r="AA585" s="36"/>
      <c r="AB585" s="36"/>
      <c r="AC585" s="36"/>
      <c r="AD585" s="36"/>
      <c r="AE585" s="68">
        <f t="shared" si="59"/>
        <v>100</v>
      </c>
      <c r="AF585" s="37"/>
      <c r="AG585" s="37"/>
      <c r="AH585" s="37"/>
      <c r="AI585" s="38"/>
      <c r="AJ585" s="49" t="str">
        <f t="shared" si="65"/>
        <v/>
      </c>
      <c r="AK585" s="49" t="str">
        <f t="shared" si="61"/>
        <v/>
      </c>
      <c r="AL585" s="49" t="e">
        <f t="shared" si="62"/>
        <v>#VALUE!</v>
      </c>
      <c r="AM585" s="49"/>
      <c r="AN585" s="67" t="str">
        <f t="shared" si="63"/>
        <v/>
      </c>
      <c r="AO585" s="39"/>
      <c r="AP585" s="40"/>
      <c r="AQ585" s="41"/>
      <c r="AR585" s="33"/>
      <c r="AS585" s="33"/>
      <c r="AT585" s="35"/>
      <c r="AU585" s="35"/>
      <c r="AV585" s="35"/>
      <c r="AW585" s="35"/>
      <c r="AX585" s="35"/>
      <c r="AY585" s="42"/>
      <c r="AZ585" s="35"/>
    </row>
    <row r="586" spans="1:52" x14ac:dyDescent="0.25">
      <c r="A586" s="66"/>
      <c r="B586" s="33"/>
      <c r="C586" s="85"/>
      <c r="D586" s="85"/>
      <c r="E586" s="34"/>
      <c r="F586" s="35"/>
      <c r="G586" s="35"/>
      <c r="H586" s="33"/>
      <c r="I586" s="35"/>
      <c r="J586" s="35"/>
      <c r="K586" s="49">
        <f t="shared" si="60"/>
        <v>0</v>
      </c>
      <c r="L586" s="67" t="str">
        <f t="shared" si="64"/>
        <v/>
      </c>
      <c r="M586" s="33"/>
      <c r="N586" s="35"/>
      <c r="O586" s="36">
        <v>100</v>
      </c>
      <c r="P586" s="36"/>
      <c r="Q586" s="36"/>
      <c r="R586" s="36"/>
      <c r="S586" s="33"/>
      <c r="T586" s="35"/>
      <c r="U586" s="36"/>
      <c r="V586" s="36"/>
      <c r="W586" s="36"/>
      <c r="X586" s="36"/>
      <c r="Y586" s="33"/>
      <c r="Z586" s="35"/>
      <c r="AA586" s="36"/>
      <c r="AB586" s="36"/>
      <c r="AC586" s="36"/>
      <c r="AD586" s="36"/>
      <c r="AE586" s="68">
        <f t="shared" ref="AE586:AE649" si="66">AVERAGE(AA586,U586,O586)</f>
        <v>100</v>
      </c>
      <c r="AF586" s="37"/>
      <c r="AG586" s="37"/>
      <c r="AH586" s="37"/>
      <c r="AI586" s="38"/>
      <c r="AJ586" s="49" t="str">
        <f t="shared" si="65"/>
        <v/>
      </c>
      <c r="AK586" s="49" t="str">
        <f t="shared" si="61"/>
        <v/>
      </c>
      <c r="AL586" s="49" t="e">
        <f t="shared" si="62"/>
        <v>#VALUE!</v>
      </c>
      <c r="AM586" s="49"/>
      <c r="AN586" s="67" t="str">
        <f t="shared" si="63"/>
        <v/>
      </c>
      <c r="AO586" s="39"/>
      <c r="AP586" s="40"/>
      <c r="AQ586" s="41"/>
      <c r="AR586" s="33"/>
      <c r="AS586" s="33"/>
      <c r="AT586" s="35"/>
      <c r="AU586" s="35"/>
      <c r="AV586" s="35"/>
      <c r="AW586" s="35"/>
      <c r="AX586" s="35"/>
      <c r="AY586" s="42"/>
      <c r="AZ586" s="35"/>
    </row>
    <row r="587" spans="1:52" x14ac:dyDescent="0.25">
      <c r="A587" s="66"/>
      <c r="B587" s="33"/>
      <c r="C587" s="85"/>
      <c r="D587" s="85"/>
      <c r="E587" s="34"/>
      <c r="F587" s="35"/>
      <c r="G587" s="35"/>
      <c r="H587" s="33"/>
      <c r="I587" s="35"/>
      <c r="J587" s="35"/>
      <c r="K587" s="49">
        <f t="shared" ref="K587:K650" si="67">IF($G587="RIESGO_CORRUPCIÓN",$I587*$J587*4,$I587*$J587)</f>
        <v>0</v>
      </c>
      <c r="L587" s="67" t="str">
        <f t="shared" si="64"/>
        <v/>
      </c>
      <c r="M587" s="33"/>
      <c r="N587" s="35"/>
      <c r="O587" s="36">
        <v>100</v>
      </c>
      <c r="P587" s="36"/>
      <c r="Q587" s="36"/>
      <c r="R587" s="36"/>
      <c r="S587" s="33"/>
      <c r="T587" s="35"/>
      <c r="U587" s="36"/>
      <c r="V587" s="36"/>
      <c r="W587" s="36"/>
      <c r="X587" s="36"/>
      <c r="Y587" s="33"/>
      <c r="Z587" s="35"/>
      <c r="AA587" s="36"/>
      <c r="AB587" s="36"/>
      <c r="AC587" s="36"/>
      <c r="AD587" s="36"/>
      <c r="AE587" s="68">
        <f t="shared" si="66"/>
        <v>100</v>
      </c>
      <c r="AF587" s="37"/>
      <c r="AG587" s="37"/>
      <c r="AH587" s="37"/>
      <c r="AI587" s="38"/>
      <c r="AJ587" s="49" t="str">
        <f t="shared" si="65"/>
        <v/>
      </c>
      <c r="AK587" s="49" t="str">
        <f t="shared" ref="AK587:AK650" si="68">IF($G587="RIESGO",IF(AE587&lt;=50,J587,(IF(AND(AE587&gt;=51,AF587="PROBABILIDAD"),J587,(IF(AND(AE587&gt;=51,AE587&lt;=85,AF587="IMPACTO"),(IF(J587-1&lt;=0,1,J587-1)),(IF(AND(AE587&gt;=86,AE587&lt;=100,AF587="PROBABILIDAD"),(IF(J587-2&lt;=0,1,J587-2)),1))))))),IF($G587="RIESGO_CORRUPCIÓN",IF(AE587&lt;=50,J587,(IF(AND(AE587&gt;=51,AF587="PROBABILIDAD"),J587,(IF(AND(AE587&gt;=51,AE587&lt;=85,AF587="IMPACTO"),(IF(J587-5&lt;=0,5,J587-5)),(IF(AND(AE587&gt;=86,AE587&lt;=100,AF587="IMPACTO"),(IF(J587-15&lt;=0,5,J587-15)),"#"))))))),IF($G587="OPORTUNIDAD",$J587,"")))</f>
        <v/>
      </c>
      <c r="AL587" s="49" t="e">
        <f t="shared" ref="AL587:AL650" si="69">IF($G587="RIESGO_CORRUPCIÓN",$AJ587*$AK587*4,$AJ587*$AK587)</f>
        <v>#VALUE!</v>
      </c>
      <c r="AM587" s="49"/>
      <c r="AN587" s="67" t="str">
        <f t="shared" si="63"/>
        <v/>
      </c>
      <c r="AO587" s="39"/>
      <c r="AP587" s="40"/>
      <c r="AQ587" s="41"/>
      <c r="AR587" s="33"/>
      <c r="AS587" s="33"/>
      <c r="AT587" s="35"/>
      <c r="AU587" s="35"/>
      <c r="AV587" s="35"/>
      <c r="AW587" s="35"/>
      <c r="AX587" s="35"/>
      <c r="AY587" s="42"/>
      <c r="AZ587" s="35"/>
    </row>
    <row r="588" spans="1:52" x14ac:dyDescent="0.25">
      <c r="A588" s="66"/>
      <c r="B588" s="33"/>
      <c r="C588" s="85"/>
      <c r="D588" s="85"/>
      <c r="E588" s="34"/>
      <c r="F588" s="35"/>
      <c r="G588" s="35"/>
      <c r="H588" s="33"/>
      <c r="I588" s="35"/>
      <c r="J588" s="35"/>
      <c r="K588" s="49">
        <f t="shared" si="67"/>
        <v>0</v>
      </c>
      <c r="L588" s="67" t="str">
        <f t="shared" si="64"/>
        <v/>
      </c>
      <c r="M588" s="33"/>
      <c r="N588" s="35"/>
      <c r="O588" s="36">
        <v>100</v>
      </c>
      <c r="P588" s="36"/>
      <c r="Q588" s="36"/>
      <c r="R588" s="36"/>
      <c r="S588" s="33"/>
      <c r="T588" s="35"/>
      <c r="U588" s="36"/>
      <c r="V588" s="36"/>
      <c r="W588" s="36"/>
      <c r="X588" s="36"/>
      <c r="Y588" s="33"/>
      <c r="Z588" s="35"/>
      <c r="AA588" s="36"/>
      <c r="AB588" s="36"/>
      <c r="AC588" s="36"/>
      <c r="AD588" s="36"/>
      <c r="AE588" s="68">
        <f t="shared" si="66"/>
        <v>100</v>
      </c>
      <c r="AF588" s="37"/>
      <c r="AG588" s="37"/>
      <c r="AH588" s="37"/>
      <c r="AI588" s="38"/>
      <c r="AJ588" s="49" t="str">
        <f t="shared" si="65"/>
        <v/>
      </c>
      <c r="AK588" s="49" t="str">
        <f t="shared" si="68"/>
        <v/>
      </c>
      <c r="AL588" s="49" t="e">
        <f t="shared" si="69"/>
        <v>#VALUE!</v>
      </c>
      <c r="AM588" s="49"/>
      <c r="AN588" s="67" t="str">
        <f t="shared" ref="AN588:AN651" si="70">IF(G588="RIESGO",IF(OR(AND(AJ588=4,AK588=4),AND(AJ588=4,AK588=5),AND(AL588&gt;=16,AL588&lt;=25)),"ZONA RIESGO EXTREMA",IF(OR(AND(AJ588=5,AK588=3),AND(AJ588=4,AK588=3),AND(AJ588=3,AK588=4),AND(AJ588=3,AK588=5),AND(AL588&gt;=12,AL588&lt;=15)),"ZONA RIESGO ALTA",IF(OR(AND(AJ588=3,AK588=3),AND(AJ588=2,AK588=3),AND(AJ588=3,AK588=2),AND(AJ588=4,AK588=2)),"ZONA RIESGO MODERADA",IF(AND(AL588&gt;=1,AL588&lt;=5),"ZONA RIESGO BAJA"," ")))),IF(G588="OPORTUNIDAD",IF(OR(AND(AJ588=3,AK588=4),AND(AJ588=2,AK588=5),AND(AL588&gt;=52,AL588&lt;=100)),"ZONA OPORTUNIDAD EXTREMA",IF(OR(AND(AJ588=5,AK588=2),AND(AJ588=4,AK588=3),AND(AJ588=1,AK588=4),AND(AL588=20),AND(AL588&gt;=28,AL588&lt;=48)),"ZONA OPORTUNIDAD ALTA",IF(OR(AND(AJ588=1,AK588=3),AND(AJ588=4,AK588=1),AND(AL588=24)),"ZONA OPORTUNIDAD MODERADA",IF(AND(AL588&gt;=4,AL588&lt;=16),"ZONA OPORTUNIDAD BAJA"," ")))),IF(G588="RIESGO_CORRUPCIÓN",IF(OR(AND(AL588&gt;=60,AL588&lt;=100)),"ZONA RIESGO EXTREMA",IF(OR(AND(AL588&gt;=30,AL588&lt;=50)),"ZONA RIESGO ALTA",IF(OR(AND(AL588&gt;=15,AL588&lt;=25)),"ZONA RIESGO MODERADA",IF(AND(AL588&gt;=4,AL588&lt;=10),"ZONA RIESGO BAJA"," ")))),"")))</f>
        <v/>
      </c>
      <c r="AO588" s="39"/>
      <c r="AP588" s="40"/>
      <c r="AQ588" s="41"/>
      <c r="AR588" s="33"/>
      <c r="AS588" s="33"/>
      <c r="AT588" s="35"/>
      <c r="AU588" s="35"/>
      <c r="AV588" s="35"/>
      <c r="AW588" s="35"/>
      <c r="AX588" s="35"/>
      <c r="AY588" s="42"/>
      <c r="AZ588" s="35"/>
    </row>
    <row r="589" spans="1:52" x14ac:dyDescent="0.25">
      <c r="A589" s="66"/>
      <c r="B589" s="33"/>
      <c r="C589" s="85"/>
      <c r="D589" s="85"/>
      <c r="E589" s="34"/>
      <c r="F589" s="35"/>
      <c r="G589" s="35"/>
      <c r="H589" s="33"/>
      <c r="I589" s="35"/>
      <c r="J589" s="35"/>
      <c r="K589" s="49">
        <f t="shared" si="67"/>
        <v>0</v>
      </c>
      <c r="L589" s="67" t="str">
        <f t="shared" ref="L589:L652" si="71">IF(G589="RIESGO",IF(OR(AND(I589=4,J589=4),AND(I589=4,J589=5),AND(K589&gt;=16,K589&lt;=25)),"ZONA RIESGO EXTREMA",IF(OR(AND(I589=5,J589=3),AND(I589=4,J589=3),AND(I589=3,J589=4),AND(I589=3,J589=5),AND(K589&gt;=12,K589&lt;=15)),"ZONA RIESGO ALTA",IF(OR(AND(I589=3,J589=3),AND(I589=2,J589=3),AND(I589=3,J589=2),AND(I589=4,J589=2)),"ZONA RIESGO MODERADA",IF(AND(K589&gt;=1,K589&lt;=5),"ZONA RIESGO BAJA"," ")))),IF(G589="OPORTUNIDAD",IF(OR(AND(I589=3,J589=4),AND(I589=2,J589=5),AND(K589&gt;=52,K589&lt;=100)),"ZONA OPORTUNIDAD EXTREMA",IF(OR(AND(I589=5,J589=2),AND(I589=4,J589=3),AND(I589=1,J589=4),AND(K589=20),AND(K589&gt;=28,K589&lt;=48)),"ZONA OPORTUNIDAD ALTA",IF(OR(AND(I589=1,J589=3),AND(I589=4,J589=1),AND(K589=24)),"ZONA OPORTUNIDAD MODERADA",IF(AND(K589&gt;=4,K589&lt;=16),"ZONA OPORTUNIDAD BAJA"," ")))),IF(G589="RIESGO_CORRUPCIÓN",IF(OR(AND(K589&gt;=60,K589&lt;=120)),"ZONA RIESGO EXTREMA",IF(OR(AND(K589&gt;=30,K589&lt;=50)),"ZONA RIESGO ALTA",IF(OR(AND(K589&gt;=15,K589&lt;=25)),"ZONA RIESGO MODERADA",IF(AND(K589&gt;=4,K589&lt;=10),"ZONA RIESGO BAJA"," ")))),"")))</f>
        <v/>
      </c>
      <c r="M589" s="33"/>
      <c r="N589" s="35"/>
      <c r="O589" s="36">
        <v>100</v>
      </c>
      <c r="P589" s="36"/>
      <c r="Q589" s="36"/>
      <c r="R589" s="36"/>
      <c r="S589" s="33"/>
      <c r="T589" s="35"/>
      <c r="U589" s="36"/>
      <c r="V589" s="36"/>
      <c r="W589" s="36"/>
      <c r="X589" s="36"/>
      <c r="Y589" s="33"/>
      <c r="Z589" s="35"/>
      <c r="AA589" s="36"/>
      <c r="AB589" s="36"/>
      <c r="AC589" s="36"/>
      <c r="AD589" s="36"/>
      <c r="AE589" s="68">
        <f t="shared" si="66"/>
        <v>100</v>
      </c>
      <c r="AF589" s="37"/>
      <c r="AG589" s="37"/>
      <c r="AH589" s="37"/>
      <c r="AI589" s="38"/>
      <c r="AJ589" s="49" t="str">
        <f t="shared" si="65"/>
        <v/>
      </c>
      <c r="AK589" s="49" t="str">
        <f t="shared" si="68"/>
        <v/>
      </c>
      <c r="AL589" s="49" t="e">
        <f t="shared" si="69"/>
        <v>#VALUE!</v>
      </c>
      <c r="AM589" s="49"/>
      <c r="AN589" s="67" t="str">
        <f t="shared" si="70"/>
        <v/>
      </c>
      <c r="AO589" s="39"/>
      <c r="AP589" s="40"/>
      <c r="AQ589" s="41"/>
      <c r="AR589" s="33"/>
      <c r="AS589" s="33"/>
      <c r="AT589" s="35"/>
      <c r="AU589" s="35"/>
      <c r="AV589" s="35"/>
      <c r="AW589" s="35"/>
      <c r="AX589" s="35"/>
      <c r="AY589" s="42"/>
      <c r="AZ589" s="35"/>
    </row>
    <row r="590" spans="1:52" x14ac:dyDescent="0.25">
      <c r="A590" s="66"/>
      <c r="B590" s="33"/>
      <c r="C590" s="85"/>
      <c r="D590" s="85"/>
      <c r="E590" s="34"/>
      <c r="F590" s="35"/>
      <c r="G590" s="35"/>
      <c r="H590" s="33"/>
      <c r="I590" s="35"/>
      <c r="J590" s="35"/>
      <c r="K590" s="49">
        <f t="shared" si="67"/>
        <v>0</v>
      </c>
      <c r="L590" s="67" t="str">
        <f t="shared" si="71"/>
        <v/>
      </c>
      <c r="M590" s="33"/>
      <c r="N590" s="35"/>
      <c r="O590" s="36">
        <v>100</v>
      </c>
      <c r="P590" s="36"/>
      <c r="Q590" s="36"/>
      <c r="R590" s="36"/>
      <c r="S590" s="33"/>
      <c r="T590" s="35"/>
      <c r="U590" s="36"/>
      <c r="V590" s="36"/>
      <c r="W590" s="36"/>
      <c r="X590" s="36"/>
      <c r="Y590" s="33"/>
      <c r="Z590" s="35"/>
      <c r="AA590" s="36"/>
      <c r="AB590" s="36"/>
      <c r="AC590" s="36"/>
      <c r="AD590" s="36"/>
      <c r="AE590" s="68">
        <f t="shared" si="66"/>
        <v>100</v>
      </c>
      <c r="AF590" s="37"/>
      <c r="AG590" s="37"/>
      <c r="AH590" s="37"/>
      <c r="AI590" s="38"/>
      <c r="AJ590" s="49" t="str">
        <f t="shared" si="65"/>
        <v/>
      </c>
      <c r="AK590" s="49" t="str">
        <f t="shared" si="68"/>
        <v/>
      </c>
      <c r="AL590" s="49" t="e">
        <f t="shared" si="69"/>
        <v>#VALUE!</v>
      </c>
      <c r="AM590" s="49"/>
      <c r="AN590" s="67" t="str">
        <f t="shared" si="70"/>
        <v/>
      </c>
      <c r="AO590" s="39"/>
      <c r="AP590" s="40"/>
      <c r="AQ590" s="41"/>
      <c r="AR590" s="33"/>
      <c r="AS590" s="33"/>
      <c r="AT590" s="35"/>
      <c r="AU590" s="35"/>
      <c r="AV590" s="35"/>
      <c r="AW590" s="35"/>
      <c r="AX590" s="35"/>
      <c r="AY590" s="42"/>
      <c r="AZ590" s="35"/>
    </row>
    <row r="591" spans="1:52" x14ac:dyDescent="0.25">
      <c r="A591" s="66"/>
      <c r="B591" s="33"/>
      <c r="C591" s="85"/>
      <c r="D591" s="85"/>
      <c r="E591" s="34"/>
      <c r="F591" s="35"/>
      <c r="G591" s="35"/>
      <c r="H591" s="33"/>
      <c r="I591" s="35"/>
      <c r="J591" s="35"/>
      <c r="K591" s="49">
        <f t="shared" si="67"/>
        <v>0</v>
      </c>
      <c r="L591" s="67" t="str">
        <f t="shared" si="71"/>
        <v/>
      </c>
      <c r="M591" s="33"/>
      <c r="N591" s="35"/>
      <c r="O591" s="36">
        <v>100</v>
      </c>
      <c r="P591" s="36"/>
      <c r="Q591" s="36"/>
      <c r="R591" s="36"/>
      <c r="S591" s="33"/>
      <c r="T591" s="35"/>
      <c r="U591" s="36"/>
      <c r="V591" s="36"/>
      <c r="W591" s="36"/>
      <c r="X591" s="36"/>
      <c r="Y591" s="33"/>
      <c r="Z591" s="35"/>
      <c r="AA591" s="36"/>
      <c r="AB591" s="36"/>
      <c r="AC591" s="36"/>
      <c r="AD591" s="36"/>
      <c r="AE591" s="68">
        <f t="shared" si="66"/>
        <v>100</v>
      </c>
      <c r="AF591" s="37"/>
      <c r="AG591" s="37"/>
      <c r="AH591" s="37"/>
      <c r="AI591" s="38"/>
      <c r="AJ591" s="49" t="str">
        <f t="shared" si="65"/>
        <v/>
      </c>
      <c r="AK591" s="49" t="str">
        <f t="shared" si="68"/>
        <v/>
      </c>
      <c r="AL591" s="49" t="e">
        <f t="shared" si="69"/>
        <v>#VALUE!</v>
      </c>
      <c r="AM591" s="49"/>
      <c r="AN591" s="67" t="str">
        <f t="shared" si="70"/>
        <v/>
      </c>
      <c r="AO591" s="39"/>
      <c r="AP591" s="40"/>
      <c r="AQ591" s="41"/>
      <c r="AR591" s="33"/>
      <c r="AS591" s="33"/>
      <c r="AT591" s="35"/>
      <c r="AU591" s="35"/>
      <c r="AV591" s="35"/>
      <c r="AW591" s="35"/>
      <c r="AX591" s="35"/>
      <c r="AY591" s="42"/>
      <c r="AZ591" s="35"/>
    </row>
    <row r="592" spans="1:52" x14ac:dyDescent="0.25">
      <c r="A592" s="66"/>
      <c r="B592" s="33"/>
      <c r="C592" s="85"/>
      <c r="D592" s="85"/>
      <c r="E592" s="34"/>
      <c r="F592" s="35"/>
      <c r="G592" s="35"/>
      <c r="H592" s="33"/>
      <c r="I592" s="35"/>
      <c r="J592" s="35"/>
      <c r="K592" s="49">
        <f t="shared" si="67"/>
        <v>0</v>
      </c>
      <c r="L592" s="67" t="str">
        <f t="shared" si="71"/>
        <v/>
      </c>
      <c r="M592" s="33"/>
      <c r="N592" s="35"/>
      <c r="O592" s="36">
        <v>100</v>
      </c>
      <c r="P592" s="36"/>
      <c r="Q592" s="36"/>
      <c r="R592" s="36"/>
      <c r="S592" s="33"/>
      <c r="T592" s="35"/>
      <c r="U592" s="36"/>
      <c r="V592" s="36"/>
      <c r="W592" s="36"/>
      <c r="X592" s="36"/>
      <c r="Y592" s="33"/>
      <c r="Z592" s="35"/>
      <c r="AA592" s="36"/>
      <c r="AB592" s="36"/>
      <c r="AC592" s="36"/>
      <c r="AD592" s="36"/>
      <c r="AE592" s="68">
        <f t="shared" si="66"/>
        <v>100</v>
      </c>
      <c r="AF592" s="37"/>
      <c r="AG592" s="37"/>
      <c r="AH592" s="37"/>
      <c r="AI592" s="38"/>
      <c r="AJ592" s="49" t="str">
        <f t="shared" si="65"/>
        <v/>
      </c>
      <c r="AK592" s="49" t="str">
        <f t="shared" si="68"/>
        <v/>
      </c>
      <c r="AL592" s="49" t="e">
        <f t="shared" si="69"/>
        <v>#VALUE!</v>
      </c>
      <c r="AM592" s="49"/>
      <c r="AN592" s="67" t="str">
        <f t="shared" si="70"/>
        <v/>
      </c>
      <c r="AO592" s="39"/>
      <c r="AP592" s="40"/>
      <c r="AQ592" s="41"/>
      <c r="AR592" s="33"/>
      <c r="AS592" s="33"/>
      <c r="AT592" s="35"/>
      <c r="AU592" s="35"/>
      <c r="AV592" s="35"/>
      <c r="AW592" s="35"/>
      <c r="AX592" s="35"/>
      <c r="AY592" s="42"/>
      <c r="AZ592" s="35"/>
    </row>
    <row r="593" spans="1:52" x14ac:dyDescent="0.25">
      <c r="A593" s="66"/>
      <c r="B593" s="33"/>
      <c r="C593" s="85"/>
      <c r="D593" s="85"/>
      <c r="E593" s="34"/>
      <c r="F593" s="35"/>
      <c r="G593" s="35"/>
      <c r="H593" s="33"/>
      <c r="I593" s="35"/>
      <c r="J593" s="35"/>
      <c r="K593" s="49">
        <f t="shared" si="67"/>
        <v>0</v>
      </c>
      <c r="L593" s="67" t="str">
        <f t="shared" si="71"/>
        <v/>
      </c>
      <c r="M593" s="33"/>
      <c r="N593" s="35"/>
      <c r="O593" s="36">
        <v>100</v>
      </c>
      <c r="P593" s="36"/>
      <c r="Q593" s="36"/>
      <c r="R593" s="36"/>
      <c r="S593" s="33"/>
      <c r="T593" s="35"/>
      <c r="U593" s="36"/>
      <c r="V593" s="36"/>
      <c r="W593" s="36"/>
      <c r="X593" s="36"/>
      <c r="Y593" s="33"/>
      <c r="Z593" s="35"/>
      <c r="AA593" s="36"/>
      <c r="AB593" s="36"/>
      <c r="AC593" s="36"/>
      <c r="AD593" s="36"/>
      <c r="AE593" s="68">
        <f t="shared" si="66"/>
        <v>100</v>
      </c>
      <c r="AF593" s="37"/>
      <c r="AG593" s="37"/>
      <c r="AH593" s="37"/>
      <c r="AI593" s="38"/>
      <c r="AJ593" s="49" t="str">
        <f t="shared" si="65"/>
        <v/>
      </c>
      <c r="AK593" s="49" t="str">
        <f t="shared" si="68"/>
        <v/>
      </c>
      <c r="AL593" s="49" t="e">
        <f t="shared" si="69"/>
        <v>#VALUE!</v>
      </c>
      <c r="AM593" s="49"/>
      <c r="AN593" s="67" t="str">
        <f t="shared" si="70"/>
        <v/>
      </c>
      <c r="AO593" s="39"/>
      <c r="AP593" s="40"/>
      <c r="AQ593" s="41"/>
      <c r="AR593" s="33"/>
      <c r="AS593" s="33"/>
      <c r="AT593" s="35"/>
      <c r="AU593" s="35"/>
      <c r="AV593" s="35"/>
      <c r="AW593" s="35"/>
      <c r="AX593" s="35"/>
      <c r="AY593" s="42"/>
      <c r="AZ593" s="35"/>
    </row>
    <row r="594" spans="1:52" x14ac:dyDescent="0.25">
      <c r="A594" s="66"/>
      <c r="B594" s="33"/>
      <c r="C594" s="85"/>
      <c r="D594" s="85"/>
      <c r="E594" s="34"/>
      <c r="F594" s="35"/>
      <c r="G594" s="35"/>
      <c r="H594" s="33"/>
      <c r="I594" s="35"/>
      <c r="J594" s="35"/>
      <c r="K594" s="49">
        <f t="shared" si="67"/>
        <v>0</v>
      </c>
      <c r="L594" s="67" t="str">
        <f t="shared" si="71"/>
        <v/>
      </c>
      <c r="M594" s="33"/>
      <c r="N594" s="35"/>
      <c r="O594" s="36">
        <v>100</v>
      </c>
      <c r="P594" s="36"/>
      <c r="Q594" s="36"/>
      <c r="R594" s="36"/>
      <c r="S594" s="33"/>
      <c r="T594" s="35"/>
      <c r="U594" s="36"/>
      <c r="V594" s="36"/>
      <c r="W594" s="36"/>
      <c r="X594" s="36"/>
      <c r="Y594" s="33"/>
      <c r="Z594" s="35"/>
      <c r="AA594" s="36"/>
      <c r="AB594" s="36"/>
      <c r="AC594" s="36"/>
      <c r="AD594" s="36"/>
      <c r="AE594" s="68">
        <f t="shared" si="66"/>
        <v>100</v>
      </c>
      <c r="AF594" s="37"/>
      <c r="AG594" s="37"/>
      <c r="AH594" s="37"/>
      <c r="AI594" s="38"/>
      <c r="AJ594" s="49" t="str">
        <f t="shared" si="65"/>
        <v/>
      </c>
      <c r="AK594" s="49" t="str">
        <f t="shared" si="68"/>
        <v/>
      </c>
      <c r="AL594" s="49" t="e">
        <f t="shared" si="69"/>
        <v>#VALUE!</v>
      </c>
      <c r="AM594" s="49"/>
      <c r="AN594" s="67" t="str">
        <f t="shared" si="70"/>
        <v/>
      </c>
      <c r="AO594" s="39"/>
      <c r="AP594" s="40"/>
      <c r="AQ594" s="41"/>
      <c r="AR594" s="33"/>
      <c r="AS594" s="33"/>
      <c r="AT594" s="35"/>
      <c r="AU594" s="35"/>
      <c r="AV594" s="35"/>
      <c r="AW594" s="35"/>
      <c r="AX594" s="35"/>
      <c r="AY594" s="42"/>
      <c r="AZ594" s="35"/>
    </row>
    <row r="595" spans="1:52" x14ac:dyDescent="0.25">
      <c r="A595" s="66"/>
      <c r="B595" s="33"/>
      <c r="C595" s="85"/>
      <c r="D595" s="85"/>
      <c r="E595" s="34"/>
      <c r="F595" s="35"/>
      <c r="G595" s="35"/>
      <c r="H595" s="33"/>
      <c r="I595" s="35"/>
      <c r="J595" s="35"/>
      <c r="K595" s="49">
        <f t="shared" si="67"/>
        <v>0</v>
      </c>
      <c r="L595" s="67" t="str">
        <f t="shared" si="71"/>
        <v/>
      </c>
      <c r="M595" s="33"/>
      <c r="N595" s="35"/>
      <c r="O595" s="36">
        <v>100</v>
      </c>
      <c r="P595" s="36"/>
      <c r="Q595" s="36"/>
      <c r="R595" s="36"/>
      <c r="S595" s="33"/>
      <c r="T595" s="35"/>
      <c r="U595" s="36"/>
      <c r="V595" s="36"/>
      <c r="W595" s="36"/>
      <c r="X595" s="36"/>
      <c r="Y595" s="33"/>
      <c r="Z595" s="35"/>
      <c r="AA595" s="36"/>
      <c r="AB595" s="36"/>
      <c r="AC595" s="36"/>
      <c r="AD595" s="36"/>
      <c r="AE595" s="68">
        <f t="shared" si="66"/>
        <v>100</v>
      </c>
      <c r="AF595" s="37"/>
      <c r="AG595" s="37"/>
      <c r="AH595" s="37"/>
      <c r="AI595" s="38"/>
      <c r="AJ595" s="49" t="str">
        <f t="shared" si="65"/>
        <v/>
      </c>
      <c r="AK595" s="49" t="str">
        <f t="shared" si="68"/>
        <v/>
      </c>
      <c r="AL595" s="49" t="e">
        <f t="shared" si="69"/>
        <v>#VALUE!</v>
      </c>
      <c r="AM595" s="49"/>
      <c r="AN595" s="67" t="str">
        <f t="shared" si="70"/>
        <v/>
      </c>
      <c r="AO595" s="39"/>
      <c r="AP595" s="40"/>
      <c r="AQ595" s="41"/>
      <c r="AR595" s="33"/>
      <c r="AS595" s="33"/>
      <c r="AT595" s="35"/>
      <c r="AU595" s="35"/>
      <c r="AV595" s="35"/>
      <c r="AW595" s="35"/>
      <c r="AX595" s="35"/>
      <c r="AY595" s="42"/>
      <c r="AZ595" s="35"/>
    </row>
    <row r="596" spans="1:52" x14ac:dyDescent="0.25">
      <c r="A596" s="66"/>
      <c r="B596" s="33"/>
      <c r="C596" s="85"/>
      <c r="D596" s="85"/>
      <c r="E596" s="34"/>
      <c r="F596" s="35"/>
      <c r="G596" s="35"/>
      <c r="H596" s="33"/>
      <c r="I596" s="35"/>
      <c r="J596" s="35"/>
      <c r="K596" s="49">
        <f t="shared" si="67"/>
        <v>0</v>
      </c>
      <c r="L596" s="67" t="str">
        <f t="shared" si="71"/>
        <v/>
      </c>
      <c r="M596" s="33"/>
      <c r="N596" s="35"/>
      <c r="O596" s="36">
        <v>100</v>
      </c>
      <c r="P596" s="36"/>
      <c r="Q596" s="36"/>
      <c r="R596" s="36"/>
      <c r="S596" s="33"/>
      <c r="T596" s="35"/>
      <c r="U596" s="36"/>
      <c r="V596" s="36"/>
      <c r="W596" s="36"/>
      <c r="X596" s="36"/>
      <c r="Y596" s="33"/>
      <c r="Z596" s="35"/>
      <c r="AA596" s="36"/>
      <c r="AB596" s="36"/>
      <c r="AC596" s="36"/>
      <c r="AD596" s="36"/>
      <c r="AE596" s="68">
        <f t="shared" si="66"/>
        <v>100</v>
      </c>
      <c r="AF596" s="37"/>
      <c r="AG596" s="37"/>
      <c r="AH596" s="37"/>
      <c r="AI596" s="38"/>
      <c r="AJ596" s="49" t="str">
        <f t="shared" si="65"/>
        <v/>
      </c>
      <c r="AK596" s="49" t="str">
        <f t="shared" si="68"/>
        <v/>
      </c>
      <c r="AL596" s="49" t="e">
        <f t="shared" si="69"/>
        <v>#VALUE!</v>
      </c>
      <c r="AM596" s="49"/>
      <c r="AN596" s="67" t="str">
        <f t="shared" si="70"/>
        <v/>
      </c>
      <c r="AO596" s="39"/>
      <c r="AP596" s="40"/>
      <c r="AQ596" s="41"/>
      <c r="AR596" s="33"/>
      <c r="AS596" s="33"/>
      <c r="AT596" s="35"/>
      <c r="AU596" s="35"/>
      <c r="AV596" s="35"/>
      <c r="AW596" s="35"/>
      <c r="AX596" s="35"/>
      <c r="AY596" s="42"/>
      <c r="AZ596" s="35"/>
    </row>
    <row r="597" spans="1:52" x14ac:dyDescent="0.25">
      <c r="A597" s="66"/>
      <c r="B597" s="33"/>
      <c r="C597" s="85"/>
      <c r="D597" s="85"/>
      <c r="E597" s="34"/>
      <c r="F597" s="35"/>
      <c r="G597" s="35"/>
      <c r="H597" s="33"/>
      <c r="I597" s="35"/>
      <c r="J597" s="35"/>
      <c r="K597" s="49">
        <f t="shared" si="67"/>
        <v>0</v>
      </c>
      <c r="L597" s="67" t="str">
        <f t="shared" si="71"/>
        <v/>
      </c>
      <c r="M597" s="33"/>
      <c r="N597" s="35"/>
      <c r="O597" s="36">
        <v>100</v>
      </c>
      <c r="P597" s="36"/>
      <c r="Q597" s="36"/>
      <c r="R597" s="36"/>
      <c r="S597" s="33"/>
      <c r="T597" s="35"/>
      <c r="U597" s="36"/>
      <c r="V597" s="36"/>
      <c r="W597" s="36"/>
      <c r="X597" s="36"/>
      <c r="Y597" s="33"/>
      <c r="Z597" s="35"/>
      <c r="AA597" s="36"/>
      <c r="AB597" s="36"/>
      <c r="AC597" s="36"/>
      <c r="AD597" s="36"/>
      <c r="AE597" s="68">
        <f t="shared" si="66"/>
        <v>100</v>
      </c>
      <c r="AF597" s="37"/>
      <c r="AG597" s="37"/>
      <c r="AH597" s="37"/>
      <c r="AI597" s="38"/>
      <c r="AJ597" s="49" t="str">
        <f t="shared" si="65"/>
        <v/>
      </c>
      <c r="AK597" s="49" t="str">
        <f t="shared" si="68"/>
        <v/>
      </c>
      <c r="AL597" s="49" t="e">
        <f t="shared" si="69"/>
        <v>#VALUE!</v>
      </c>
      <c r="AM597" s="49"/>
      <c r="AN597" s="67" t="str">
        <f t="shared" si="70"/>
        <v/>
      </c>
      <c r="AO597" s="39"/>
      <c r="AP597" s="40"/>
      <c r="AQ597" s="41"/>
      <c r="AR597" s="33"/>
      <c r="AS597" s="33"/>
      <c r="AT597" s="35"/>
      <c r="AU597" s="35"/>
      <c r="AV597" s="35"/>
      <c r="AW597" s="35"/>
      <c r="AX597" s="35"/>
      <c r="AY597" s="42"/>
      <c r="AZ597" s="35"/>
    </row>
    <row r="598" spans="1:52" x14ac:dyDescent="0.25">
      <c r="A598" s="66"/>
      <c r="B598" s="33"/>
      <c r="C598" s="85"/>
      <c r="D598" s="85"/>
      <c r="E598" s="34"/>
      <c r="F598" s="35"/>
      <c r="G598" s="35"/>
      <c r="H598" s="33"/>
      <c r="I598" s="35"/>
      <c r="J598" s="35"/>
      <c r="K598" s="49">
        <f t="shared" si="67"/>
        <v>0</v>
      </c>
      <c r="L598" s="67" t="str">
        <f t="shared" si="71"/>
        <v/>
      </c>
      <c r="M598" s="33"/>
      <c r="N598" s="35"/>
      <c r="O598" s="36">
        <v>100</v>
      </c>
      <c r="P598" s="36"/>
      <c r="Q598" s="36"/>
      <c r="R598" s="36"/>
      <c r="S598" s="33"/>
      <c r="T598" s="35"/>
      <c r="U598" s="36"/>
      <c r="V598" s="36"/>
      <c r="W598" s="36"/>
      <c r="X598" s="36"/>
      <c r="Y598" s="33"/>
      <c r="Z598" s="35"/>
      <c r="AA598" s="36"/>
      <c r="AB598" s="36"/>
      <c r="AC598" s="36"/>
      <c r="AD598" s="36"/>
      <c r="AE598" s="68">
        <f t="shared" si="66"/>
        <v>100</v>
      </c>
      <c r="AF598" s="37"/>
      <c r="AG598" s="37"/>
      <c r="AH598" s="37"/>
      <c r="AI598" s="38"/>
      <c r="AJ598" s="49" t="str">
        <f t="shared" si="65"/>
        <v/>
      </c>
      <c r="AK598" s="49" t="str">
        <f t="shared" si="68"/>
        <v/>
      </c>
      <c r="AL598" s="49" t="e">
        <f t="shared" si="69"/>
        <v>#VALUE!</v>
      </c>
      <c r="AM598" s="49"/>
      <c r="AN598" s="67" t="str">
        <f t="shared" si="70"/>
        <v/>
      </c>
      <c r="AO598" s="39"/>
      <c r="AP598" s="40"/>
      <c r="AQ598" s="41"/>
      <c r="AR598" s="33"/>
      <c r="AS598" s="33"/>
      <c r="AT598" s="35"/>
      <c r="AU598" s="35"/>
      <c r="AV598" s="35"/>
      <c r="AW598" s="35"/>
      <c r="AX598" s="35"/>
      <c r="AY598" s="42"/>
      <c r="AZ598" s="35"/>
    </row>
    <row r="599" spans="1:52" x14ac:dyDescent="0.25">
      <c r="A599" s="66"/>
      <c r="B599" s="33"/>
      <c r="C599" s="85"/>
      <c r="D599" s="85"/>
      <c r="E599" s="34"/>
      <c r="F599" s="35"/>
      <c r="G599" s="35"/>
      <c r="H599" s="33"/>
      <c r="I599" s="35"/>
      <c r="J599" s="35"/>
      <c r="K599" s="49">
        <f t="shared" si="67"/>
        <v>0</v>
      </c>
      <c r="L599" s="67" t="str">
        <f t="shared" si="71"/>
        <v/>
      </c>
      <c r="M599" s="33"/>
      <c r="N599" s="35"/>
      <c r="O599" s="36">
        <v>100</v>
      </c>
      <c r="P599" s="36"/>
      <c r="Q599" s="36"/>
      <c r="R599" s="36"/>
      <c r="S599" s="33"/>
      <c r="T599" s="35"/>
      <c r="U599" s="36"/>
      <c r="V599" s="36"/>
      <c r="W599" s="36"/>
      <c r="X599" s="36"/>
      <c r="Y599" s="33"/>
      <c r="Z599" s="35"/>
      <c r="AA599" s="36"/>
      <c r="AB599" s="36"/>
      <c r="AC599" s="36"/>
      <c r="AD599" s="36"/>
      <c r="AE599" s="68">
        <f t="shared" si="66"/>
        <v>100</v>
      </c>
      <c r="AF599" s="37"/>
      <c r="AG599" s="37"/>
      <c r="AH599" s="37"/>
      <c r="AI599" s="38"/>
      <c r="AJ599" s="49" t="str">
        <f t="shared" si="65"/>
        <v/>
      </c>
      <c r="AK599" s="49" t="str">
        <f t="shared" si="68"/>
        <v/>
      </c>
      <c r="AL599" s="49" t="e">
        <f t="shared" si="69"/>
        <v>#VALUE!</v>
      </c>
      <c r="AM599" s="49"/>
      <c r="AN599" s="67" t="str">
        <f t="shared" si="70"/>
        <v/>
      </c>
      <c r="AO599" s="39"/>
      <c r="AP599" s="40"/>
      <c r="AQ599" s="41"/>
      <c r="AR599" s="33"/>
      <c r="AS599" s="33"/>
      <c r="AT599" s="35"/>
      <c r="AU599" s="35"/>
      <c r="AV599" s="35"/>
      <c r="AW599" s="35"/>
      <c r="AX599" s="35"/>
      <c r="AY599" s="42"/>
      <c r="AZ599" s="35"/>
    </row>
    <row r="600" spans="1:52" x14ac:dyDescent="0.25">
      <c r="A600" s="66"/>
      <c r="B600" s="33"/>
      <c r="C600" s="85"/>
      <c r="D600" s="85"/>
      <c r="E600" s="34"/>
      <c r="F600" s="35"/>
      <c r="G600" s="35"/>
      <c r="H600" s="33"/>
      <c r="I600" s="35"/>
      <c r="J600" s="35"/>
      <c r="K600" s="49">
        <f t="shared" si="67"/>
        <v>0</v>
      </c>
      <c r="L600" s="67" t="str">
        <f t="shared" si="71"/>
        <v/>
      </c>
      <c r="M600" s="33"/>
      <c r="N600" s="35"/>
      <c r="O600" s="36">
        <v>100</v>
      </c>
      <c r="P600" s="36"/>
      <c r="Q600" s="36"/>
      <c r="R600" s="36"/>
      <c r="S600" s="33"/>
      <c r="T600" s="35"/>
      <c r="U600" s="36"/>
      <c r="V600" s="36"/>
      <c r="W600" s="36"/>
      <c r="X600" s="36"/>
      <c r="Y600" s="33"/>
      <c r="Z600" s="35"/>
      <c r="AA600" s="36"/>
      <c r="AB600" s="36"/>
      <c r="AC600" s="36"/>
      <c r="AD600" s="36"/>
      <c r="AE600" s="68">
        <f t="shared" si="66"/>
        <v>100</v>
      </c>
      <c r="AF600" s="37"/>
      <c r="AG600" s="37"/>
      <c r="AH600" s="37"/>
      <c r="AI600" s="38"/>
      <c r="AJ600" s="49" t="str">
        <f t="shared" si="65"/>
        <v/>
      </c>
      <c r="AK600" s="49" t="str">
        <f t="shared" si="68"/>
        <v/>
      </c>
      <c r="AL600" s="49" t="e">
        <f t="shared" si="69"/>
        <v>#VALUE!</v>
      </c>
      <c r="AM600" s="49"/>
      <c r="AN600" s="67" t="str">
        <f t="shared" si="70"/>
        <v/>
      </c>
      <c r="AO600" s="39"/>
      <c r="AP600" s="40"/>
      <c r="AQ600" s="41"/>
      <c r="AR600" s="33"/>
      <c r="AS600" s="33"/>
      <c r="AT600" s="35"/>
      <c r="AU600" s="35"/>
      <c r="AV600" s="35"/>
      <c r="AW600" s="35"/>
      <c r="AX600" s="35"/>
      <c r="AY600" s="42"/>
      <c r="AZ600" s="35"/>
    </row>
    <row r="601" spans="1:52" x14ac:dyDescent="0.25">
      <c r="A601" s="66"/>
      <c r="B601" s="33"/>
      <c r="C601" s="85"/>
      <c r="D601" s="85"/>
      <c r="E601" s="34"/>
      <c r="F601" s="35"/>
      <c r="G601" s="35"/>
      <c r="H601" s="33"/>
      <c r="I601" s="35"/>
      <c r="J601" s="35"/>
      <c r="K601" s="49">
        <f t="shared" si="67"/>
        <v>0</v>
      </c>
      <c r="L601" s="67" t="str">
        <f t="shared" si="71"/>
        <v/>
      </c>
      <c r="M601" s="33"/>
      <c r="N601" s="35"/>
      <c r="O601" s="36">
        <v>100</v>
      </c>
      <c r="P601" s="36"/>
      <c r="Q601" s="36"/>
      <c r="R601" s="36"/>
      <c r="S601" s="33"/>
      <c r="T601" s="35"/>
      <c r="U601" s="36"/>
      <c r="V601" s="36"/>
      <c r="W601" s="36"/>
      <c r="X601" s="36"/>
      <c r="Y601" s="33"/>
      <c r="Z601" s="35"/>
      <c r="AA601" s="36"/>
      <c r="AB601" s="36"/>
      <c r="AC601" s="36"/>
      <c r="AD601" s="36"/>
      <c r="AE601" s="68">
        <f t="shared" si="66"/>
        <v>100</v>
      </c>
      <c r="AF601" s="37"/>
      <c r="AG601" s="37"/>
      <c r="AH601" s="37"/>
      <c r="AI601" s="38"/>
      <c r="AJ601" s="49" t="str">
        <f t="shared" si="65"/>
        <v/>
      </c>
      <c r="AK601" s="49" t="str">
        <f t="shared" si="68"/>
        <v/>
      </c>
      <c r="AL601" s="49" t="e">
        <f t="shared" si="69"/>
        <v>#VALUE!</v>
      </c>
      <c r="AM601" s="49"/>
      <c r="AN601" s="67" t="str">
        <f t="shared" si="70"/>
        <v/>
      </c>
      <c r="AO601" s="39"/>
      <c r="AP601" s="40"/>
      <c r="AQ601" s="41"/>
      <c r="AR601" s="33"/>
      <c r="AS601" s="33"/>
      <c r="AT601" s="35"/>
      <c r="AU601" s="35"/>
      <c r="AV601" s="35"/>
      <c r="AW601" s="35"/>
      <c r="AX601" s="35"/>
      <c r="AY601" s="42"/>
      <c r="AZ601" s="35"/>
    </row>
    <row r="602" spans="1:52" x14ac:dyDescent="0.25">
      <c r="A602" s="66"/>
      <c r="B602" s="33"/>
      <c r="C602" s="85"/>
      <c r="D602" s="85"/>
      <c r="E602" s="34"/>
      <c r="F602" s="35"/>
      <c r="G602" s="35"/>
      <c r="H602" s="33"/>
      <c r="I602" s="35"/>
      <c r="J602" s="35"/>
      <c r="K602" s="49">
        <f t="shared" si="67"/>
        <v>0</v>
      </c>
      <c r="L602" s="67" t="str">
        <f t="shared" si="71"/>
        <v/>
      </c>
      <c r="M602" s="33"/>
      <c r="N602" s="35"/>
      <c r="O602" s="36">
        <v>100</v>
      </c>
      <c r="P602" s="36"/>
      <c r="Q602" s="36"/>
      <c r="R602" s="36"/>
      <c r="S602" s="33"/>
      <c r="T602" s="35"/>
      <c r="U602" s="36"/>
      <c r="V602" s="36"/>
      <c r="W602" s="36"/>
      <c r="X602" s="36"/>
      <c r="Y602" s="33"/>
      <c r="Z602" s="35"/>
      <c r="AA602" s="36"/>
      <c r="AB602" s="36"/>
      <c r="AC602" s="36"/>
      <c r="AD602" s="36"/>
      <c r="AE602" s="68">
        <f t="shared" si="66"/>
        <v>100</v>
      </c>
      <c r="AF602" s="37"/>
      <c r="AG602" s="37"/>
      <c r="AH602" s="37"/>
      <c r="AI602" s="38"/>
      <c r="AJ602" s="49" t="str">
        <f t="shared" si="65"/>
        <v/>
      </c>
      <c r="AK602" s="49" t="str">
        <f t="shared" si="68"/>
        <v/>
      </c>
      <c r="AL602" s="49" t="e">
        <f t="shared" si="69"/>
        <v>#VALUE!</v>
      </c>
      <c r="AM602" s="49"/>
      <c r="AN602" s="67" t="str">
        <f t="shared" si="70"/>
        <v/>
      </c>
      <c r="AO602" s="39"/>
      <c r="AP602" s="40"/>
      <c r="AQ602" s="41"/>
      <c r="AR602" s="33"/>
      <c r="AS602" s="33"/>
      <c r="AT602" s="35"/>
      <c r="AU602" s="35"/>
      <c r="AV602" s="35"/>
      <c r="AW602" s="35"/>
      <c r="AX602" s="35"/>
      <c r="AY602" s="42"/>
      <c r="AZ602" s="35"/>
    </row>
    <row r="603" spans="1:52" x14ac:dyDescent="0.25">
      <c r="A603" s="66"/>
      <c r="B603" s="33"/>
      <c r="C603" s="85"/>
      <c r="D603" s="85"/>
      <c r="E603" s="34"/>
      <c r="F603" s="35"/>
      <c r="G603" s="35"/>
      <c r="H603" s="33"/>
      <c r="I603" s="35"/>
      <c r="J603" s="35"/>
      <c r="K603" s="49">
        <f t="shared" si="67"/>
        <v>0</v>
      </c>
      <c r="L603" s="67" t="str">
        <f t="shared" si="71"/>
        <v/>
      </c>
      <c r="M603" s="33"/>
      <c r="N603" s="35"/>
      <c r="O603" s="36">
        <v>100</v>
      </c>
      <c r="P603" s="36"/>
      <c r="Q603" s="36"/>
      <c r="R603" s="36"/>
      <c r="S603" s="33"/>
      <c r="T603" s="35"/>
      <c r="U603" s="36"/>
      <c r="V603" s="36"/>
      <c r="W603" s="36"/>
      <c r="X603" s="36"/>
      <c r="Y603" s="33"/>
      <c r="Z603" s="35"/>
      <c r="AA603" s="36"/>
      <c r="AB603" s="36"/>
      <c r="AC603" s="36"/>
      <c r="AD603" s="36"/>
      <c r="AE603" s="68">
        <f t="shared" si="66"/>
        <v>100</v>
      </c>
      <c r="AF603" s="37"/>
      <c r="AG603" s="37"/>
      <c r="AH603" s="37"/>
      <c r="AI603" s="38"/>
      <c r="AJ603" s="49" t="str">
        <f t="shared" si="65"/>
        <v/>
      </c>
      <c r="AK603" s="49" t="str">
        <f t="shared" si="68"/>
        <v/>
      </c>
      <c r="AL603" s="49" t="e">
        <f t="shared" si="69"/>
        <v>#VALUE!</v>
      </c>
      <c r="AM603" s="49"/>
      <c r="AN603" s="67" t="str">
        <f t="shared" si="70"/>
        <v/>
      </c>
      <c r="AO603" s="39"/>
      <c r="AP603" s="40"/>
      <c r="AQ603" s="41"/>
      <c r="AR603" s="33"/>
      <c r="AS603" s="33"/>
      <c r="AT603" s="35"/>
      <c r="AU603" s="35"/>
      <c r="AV603" s="35"/>
      <c r="AW603" s="35"/>
      <c r="AX603" s="35"/>
      <c r="AY603" s="42"/>
      <c r="AZ603" s="35"/>
    </row>
    <row r="604" spans="1:52" x14ac:dyDescent="0.25">
      <c r="A604" s="66"/>
      <c r="B604" s="33"/>
      <c r="C604" s="85"/>
      <c r="D604" s="85"/>
      <c r="E604" s="34"/>
      <c r="F604" s="35"/>
      <c r="G604" s="35"/>
      <c r="H604" s="33"/>
      <c r="I604" s="35"/>
      <c r="J604" s="35"/>
      <c r="K604" s="49">
        <f t="shared" si="67"/>
        <v>0</v>
      </c>
      <c r="L604" s="67" t="str">
        <f t="shared" si="71"/>
        <v/>
      </c>
      <c r="M604" s="33"/>
      <c r="N604" s="35"/>
      <c r="O604" s="36">
        <v>100</v>
      </c>
      <c r="P604" s="36"/>
      <c r="Q604" s="36"/>
      <c r="R604" s="36"/>
      <c r="S604" s="33"/>
      <c r="T604" s="35"/>
      <c r="U604" s="36"/>
      <c r="V604" s="36"/>
      <c r="W604" s="36"/>
      <c r="X604" s="36"/>
      <c r="Y604" s="33"/>
      <c r="Z604" s="35"/>
      <c r="AA604" s="36"/>
      <c r="AB604" s="36"/>
      <c r="AC604" s="36"/>
      <c r="AD604" s="36"/>
      <c r="AE604" s="68">
        <f t="shared" si="66"/>
        <v>100</v>
      </c>
      <c r="AF604" s="37"/>
      <c r="AG604" s="37"/>
      <c r="AH604" s="37"/>
      <c r="AI604" s="38"/>
      <c r="AJ604" s="49" t="str">
        <f t="shared" si="65"/>
        <v/>
      </c>
      <c r="AK604" s="49" t="str">
        <f t="shared" si="68"/>
        <v/>
      </c>
      <c r="AL604" s="49" t="e">
        <f t="shared" si="69"/>
        <v>#VALUE!</v>
      </c>
      <c r="AM604" s="49"/>
      <c r="AN604" s="67" t="str">
        <f t="shared" si="70"/>
        <v/>
      </c>
      <c r="AO604" s="39"/>
      <c r="AP604" s="40"/>
      <c r="AQ604" s="41"/>
      <c r="AR604" s="33"/>
      <c r="AS604" s="33"/>
      <c r="AT604" s="35"/>
      <c r="AU604" s="35"/>
      <c r="AV604" s="35"/>
      <c r="AW604" s="35"/>
      <c r="AX604" s="35"/>
      <c r="AY604" s="42"/>
      <c r="AZ604" s="35"/>
    </row>
    <row r="605" spans="1:52" x14ac:dyDescent="0.25">
      <c r="A605" s="66"/>
      <c r="B605" s="33"/>
      <c r="C605" s="85"/>
      <c r="D605" s="85"/>
      <c r="E605" s="34"/>
      <c r="F605" s="35"/>
      <c r="G605" s="35"/>
      <c r="H605" s="33"/>
      <c r="I605" s="35"/>
      <c r="J605" s="35"/>
      <c r="K605" s="49">
        <f t="shared" si="67"/>
        <v>0</v>
      </c>
      <c r="L605" s="67" t="str">
        <f t="shared" si="71"/>
        <v/>
      </c>
      <c r="M605" s="33"/>
      <c r="N605" s="35"/>
      <c r="O605" s="36">
        <v>100</v>
      </c>
      <c r="P605" s="36"/>
      <c r="Q605" s="36"/>
      <c r="R605" s="36"/>
      <c r="S605" s="33"/>
      <c r="T605" s="35"/>
      <c r="U605" s="36"/>
      <c r="V605" s="36"/>
      <c r="W605" s="36"/>
      <c r="X605" s="36"/>
      <c r="Y605" s="33"/>
      <c r="Z605" s="35"/>
      <c r="AA605" s="36"/>
      <c r="AB605" s="36"/>
      <c r="AC605" s="36"/>
      <c r="AD605" s="36"/>
      <c r="AE605" s="68">
        <f t="shared" si="66"/>
        <v>100</v>
      </c>
      <c r="AF605" s="37"/>
      <c r="AG605" s="37"/>
      <c r="AH605" s="37"/>
      <c r="AI605" s="38"/>
      <c r="AJ605" s="49" t="str">
        <f t="shared" si="65"/>
        <v/>
      </c>
      <c r="AK605" s="49" t="str">
        <f t="shared" si="68"/>
        <v/>
      </c>
      <c r="AL605" s="49" t="e">
        <f t="shared" si="69"/>
        <v>#VALUE!</v>
      </c>
      <c r="AM605" s="49"/>
      <c r="AN605" s="67" t="str">
        <f t="shared" si="70"/>
        <v/>
      </c>
      <c r="AO605" s="39"/>
      <c r="AP605" s="40"/>
      <c r="AQ605" s="41"/>
      <c r="AR605" s="33"/>
      <c r="AS605" s="33"/>
      <c r="AT605" s="35"/>
      <c r="AU605" s="35"/>
      <c r="AV605" s="35"/>
      <c r="AW605" s="35"/>
      <c r="AX605" s="35"/>
      <c r="AY605" s="42"/>
      <c r="AZ605" s="35"/>
    </row>
    <row r="606" spans="1:52" x14ac:dyDescent="0.25">
      <c r="A606" s="66"/>
      <c r="B606" s="33"/>
      <c r="C606" s="85"/>
      <c r="D606" s="85"/>
      <c r="E606" s="34"/>
      <c r="F606" s="35"/>
      <c r="G606" s="35"/>
      <c r="H606" s="33"/>
      <c r="I606" s="35"/>
      <c r="J606" s="35"/>
      <c r="K606" s="49">
        <f t="shared" si="67"/>
        <v>0</v>
      </c>
      <c r="L606" s="67" t="str">
        <f t="shared" si="71"/>
        <v/>
      </c>
      <c r="M606" s="33"/>
      <c r="N606" s="35"/>
      <c r="O606" s="36">
        <v>100</v>
      </c>
      <c r="P606" s="36"/>
      <c r="Q606" s="36"/>
      <c r="R606" s="36"/>
      <c r="S606" s="33"/>
      <c r="T606" s="35"/>
      <c r="U606" s="36"/>
      <c r="V606" s="36"/>
      <c r="W606" s="36"/>
      <c r="X606" s="36"/>
      <c r="Y606" s="33"/>
      <c r="Z606" s="35"/>
      <c r="AA606" s="36"/>
      <c r="AB606" s="36"/>
      <c r="AC606" s="36"/>
      <c r="AD606" s="36"/>
      <c r="AE606" s="68">
        <f t="shared" si="66"/>
        <v>100</v>
      </c>
      <c r="AF606" s="37"/>
      <c r="AG606" s="37"/>
      <c r="AH606" s="37"/>
      <c r="AI606" s="38"/>
      <c r="AJ606" s="49" t="str">
        <f t="shared" si="65"/>
        <v/>
      </c>
      <c r="AK606" s="49" t="str">
        <f t="shared" si="68"/>
        <v/>
      </c>
      <c r="AL606" s="49" t="e">
        <f t="shared" si="69"/>
        <v>#VALUE!</v>
      </c>
      <c r="AM606" s="49"/>
      <c r="AN606" s="67" t="str">
        <f t="shared" si="70"/>
        <v/>
      </c>
      <c r="AO606" s="39"/>
      <c r="AP606" s="40"/>
      <c r="AQ606" s="41"/>
      <c r="AR606" s="33"/>
      <c r="AS606" s="33"/>
      <c r="AT606" s="35"/>
      <c r="AU606" s="35"/>
      <c r="AV606" s="35"/>
      <c r="AW606" s="35"/>
      <c r="AX606" s="35"/>
      <c r="AY606" s="42"/>
      <c r="AZ606" s="35"/>
    </row>
    <row r="607" spans="1:52" x14ac:dyDescent="0.25">
      <c r="A607" s="66"/>
      <c r="B607" s="33"/>
      <c r="C607" s="85"/>
      <c r="D607" s="85"/>
      <c r="E607" s="34"/>
      <c r="F607" s="35"/>
      <c r="G607" s="35"/>
      <c r="H607" s="33"/>
      <c r="I607" s="35"/>
      <c r="J607" s="35"/>
      <c r="K607" s="49">
        <f t="shared" si="67"/>
        <v>0</v>
      </c>
      <c r="L607" s="67" t="str">
        <f t="shared" si="71"/>
        <v/>
      </c>
      <c r="M607" s="33"/>
      <c r="N607" s="35"/>
      <c r="O607" s="36">
        <v>100</v>
      </c>
      <c r="P607" s="36"/>
      <c r="Q607" s="36"/>
      <c r="R607" s="36"/>
      <c r="S607" s="33"/>
      <c r="T607" s="35"/>
      <c r="U607" s="36"/>
      <c r="V607" s="36"/>
      <c r="W607" s="36"/>
      <c r="X607" s="36"/>
      <c r="Y607" s="33"/>
      <c r="Z607" s="35"/>
      <c r="AA607" s="36"/>
      <c r="AB607" s="36"/>
      <c r="AC607" s="36"/>
      <c r="AD607" s="36"/>
      <c r="AE607" s="68">
        <f t="shared" si="66"/>
        <v>100</v>
      </c>
      <c r="AF607" s="37"/>
      <c r="AG607" s="37"/>
      <c r="AH607" s="37"/>
      <c r="AI607" s="38"/>
      <c r="AJ607" s="49" t="str">
        <f t="shared" si="65"/>
        <v/>
      </c>
      <c r="AK607" s="49" t="str">
        <f t="shared" si="68"/>
        <v/>
      </c>
      <c r="AL607" s="49" t="e">
        <f t="shared" si="69"/>
        <v>#VALUE!</v>
      </c>
      <c r="AM607" s="49"/>
      <c r="AN607" s="67" t="str">
        <f t="shared" si="70"/>
        <v/>
      </c>
      <c r="AO607" s="39"/>
      <c r="AP607" s="40"/>
      <c r="AQ607" s="41"/>
      <c r="AR607" s="33"/>
      <c r="AS607" s="33"/>
      <c r="AT607" s="35"/>
      <c r="AU607" s="35"/>
      <c r="AV607" s="35"/>
      <c r="AW607" s="35"/>
      <c r="AX607" s="35"/>
      <c r="AY607" s="42"/>
      <c r="AZ607" s="35"/>
    </row>
    <row r="608" spans="1:52" x14ac:dyDescent="0.25">
      <c r="A608" s="66"/>
      <c r="B608" s="33"/>
      <c r="C608" s="85"/>
      <c r="D608" s="85"/>
      <c r="E608" s="34"/>
      <c r="F608" s="35"/>
      <c r="G608" s="35"/>
      <c r="H608" s="33"/>
      <c r="I608" s="35"/>
      <c r="J608" s="35"/>
      <c r="K608" s="49">
        <f t="shared" si="67"/>
        <v>0</v>
      </c>
      <c r="L608" s="67" t="str">
        <f t="shared" si="71"/>
        <v/>
      </c>
      <c r="M608" s="33"/>
      <c r="N608" s="35"/>
      <c r="O608" s="36">
        <v>100</v>
      </c>
      <c r="P608" s="36"/>
      <c r="Q608" s="36"/>
      <c r="R608" s="36"/>
      <c r="S608" s="33"/>
      <c r="T608" s="35"/>
      <c r="U608" s="36"/>
      <c r="V608" s="36"/>
      <c r="W608" s="36"/>
      <c r="X608" s="36"/>
      <c r="Y608" s="33"/>
      <c r="Z608" s="35"/>
      <c r="AA608" s="36"/>
      <c r="AB608" s="36"/>
      <c r="AC608" s="36"/>
      <c r="AD608" s="36"/>
      <c r="AE608" s="68">
        <f t="shared" si="66"/>
        <v>100</v>
      </c>
      <c r="AF608" s="37"/>
      <c r="AG608" s="37"/>
      <c r="AH608" s="37"/>
      <c r="AI608" s="38"/>
      <c r="AJ608" s="49" t="str">
        <f t="shared" si="65"/>
        <v/>
      </c>
      <c r="AK608" s="49" t="str">
        <f t="shared" si="68"/>
        <v/>
      </c>
      <c r="AL608" s="49" t="e">
        <f t="shared" si="69"/>
        <v>#VALUE!</v>
      </c>
      <c r="AM608" s="49"/>
      <c r="AN608" s="67" t="str">
        <f t="shared" si="70"/>
        <v/>
      </c>
      <c r="AO608" s="39"/>
      <c r="AP608" s="40"/>
      <c r="AQ608" s="41"/>
      <c r="AR608" s="33"/>
      <c r="AS608" s="33"/>
      <c r="AT608" s="35"/>
      <c r="AU608" s="35"/>
      <c r="AV608" s="35"/>
      <c r="AW608" s="35"/>
      <c r="AX608" s="35"/>
      <c r="AY608" s="42"/>
      <c r="AZ608" s="35"/>
    </row>
    <row r="609" spans="1:52" x14ac:dyDescent="0.25">
      <c r="A609" s="66"/>
      <c r="B609" s="33"/>
      <c r="C609" s="85"/>
      <c r="D609" s="85"/>
      <c r="E609" s="34"/>
      <c r="F609" s="35"/>
      <c r="G609" s="35"/>
      <c r="H609" s="33"/>
      <c r="I609" s="35"/>
      <c r="J609" s="35"/>
      <c r="K609" s="49">
        <f t="shared" si="67"/>
        <v>0</v>
      </c>
      <c r="L609" s="67" t="str">
        <f t="shared" si="71"/>
        <v/>
      </c>
      <c r="M609" s="33"/>
      <c r="N609" s="35"/>
      <c r="O609" s="36">
        <v>100</v>
      </c>
      <c r="P609" s="36"/>
      <c r="Q609" s="36"/>
      <c r="R609" s="36"/>
      <c r="S609" s="33"/>
      <c r="T609" s="35"/>
      <c r="U609" s="36"/>
      <c r="V609" s="36"/>
      <c r="W609" s="36"/>
      <c r="X609" s="36"/>
      <c r="Y609" s="33"/>
      <c r="Z609" s="35"/>
      <c r="AA609" s="36"/>
      <c r="AB609" s="36"/>
      <c r="AC609" s="36"/>
      <c r="AD609" s="36"/>
      <c r="AE609" s="68">
        <f t="shared" si="66"/>
        <v>100</v>
      </c>
      <c r="AF609" s="37"/>
      <c r="AG609" s="37"/>
      <c r="AH609" s="37"/>
      <c r="AI609" s="38"/>
      <c r="AJ609" s="49" t="str">
        <f t="shared" si="65"/>
        <v/>
      </c>
      <c r="AK609" s="49" t="str">
        <f t="shared" si="68"/>
        <v/>
      </c>
      <c r="AL609" s="49" t="e">
        <f t="shared" si="69"/>
        <v>#VALUE!</v>
      </c>
      <c r="AM609" s="49"/>
      <c r="AN609" s="67" t="str">
        <f t="shared" si="70"/>
        <v/>
      </c>
      <c r="AO609" s="39"/>
      <c r="AP609" s="40"/>
      <c r="AQ609" s="41"/>
      <c r="AR609" s="33"/>
      <c r="AS609" s="33"/>
      <c r="AT609" s="35"/>
      <c r="AU609" s="35"/>
      <c r="AV609" s="35"/>
      <c r="AW609" s="35"/>
      <c r="AX609" s="35"/>
      <c r="AY609" s="42"/>
      <c r="AZ609" s="35"/>
    </row>
    <row r="610" spans="1:52" x14ac:dyDescent="0.25">
      <c r="A610" s="66"/>
      <c r="B610" s="33"/>
      <c r="C610" s="85"/>
      <c r="D610" s="85"/>
      <c r="E610" s="34"/>
      <c r="F610" s="35"/>
      <c r="G610" s="35"/>
      <c r="H610" s="33"/>
      <c r="I610" s="35"/>
      <c r="J610" s="35"/>
      <c r="K610" s="49">
        <f t="shared" si="67"/>
        <v>0</v>
      </c>
      <c r="L610" s="67" t="str">
        <f t="shared" si="71"/>
        <v/>
      </c>
      <c r="M610" s="33"/>
      <c r="N610" s="35"/>
      <c r="O610" s="36">
        <v>100</v>
      </c>
      <c r="P610" s="36"/>
      <c r="Q610" s="36"/>
      <c r="R610" s="36"/>
      <c r="S610" s="33"/>
      <c r="T610" s="35"/>
      <c r="U610" s="36"/>
      <c r="V610" s="36"/>
      <c r="W610" s="36"/>
      <c r="X610" s="36"/>
      <c r="Y610" s="33"/>
      <c r="Z610" s="35"/>
      <c r="AA610" s="36"/>
      <c r="AB610" s="36"/>
      <c r="AC610" s="36"/>
      <c r="AD610" s="36"/>
      <c r="AE610" s="68">
        <f t="shared" si="66"/>
        <v>100</v>
      </c>
      <c r="AF610" s="37"/>
      <c r="AG610" s="37"/>
      <c r="AH610" s="37"/>
      <c r="AI610" s="38"/>
      <c r="AJ610" s="49" t="str">
        <f t="shared" si="65"/>
        <v/>
      </c>
      <c r="AK610" s="49" t="str">
        <f t="shared" si="68"/>
        <v/>
      </c>
      <c r="AL610" s="49" t="e">
        <f t="shared" si="69"/>
        <v>#VALUE!</v>
      </c>
      <c r="AM610" s="49"/>
      <c r="AN610" s="67" t="str">
        <f t="shared" si="70"/>
        <v/>
      </c>
      <c r="AO610" s="39"/>
      <c r="AP610" s="40"/>
      <c r="AQ610" s="41"/>
      <c r="AR610" s="33"/>
      <c r="AS610" s="33"/>
      <c r="AT610" s="35"/>
      <c r="AU610" s="35"/>
      <c r="AV610" s="35"/>
      <c r="AW610" s="35"/>
      <c r="AX610" s="35"/>
      <c r="AY610" s="42"/>
      <c r="AZ610" s="35"/>
    </row>
    <row r="611" spans="1:52" x14ac:dyDescent="0.25">
      <c r="A611" s="66"/>
      <c r="B611" s="33"/>
      <c r="C611" s="85"/>
      <c r="D611" s="85"/>
      <c r="E611" s="34"/>
      <c r="F611" s="35"/>
      <c r="G611" s="35"/>
      <c r="H611" s="33"/>
      <c r="I611" s="35"/>
      <c r="J611" s="35"/>
      <c r="K611" s="49">
        <f t="shared" si="67"/>
        <v>0</v>
      </c>
      <c r="L611" s="67" t="str">
        <f t="shared" si="71"/>
        <v/>
      </c>
      <c r="M611" s="33"/>
      <c r="N611" s="35"/>
      <c r="O611" s="36">
        <v>100</v>
      </c>
      <c r="P611" s="36"/>
      <c r="Q611" s="36"/>
      <c r="R611" s="36"/>
      <c r="S611" s="33"/>
      <c r="T611" s="35"/>
      <c r="U611" s="36"/>
      <c r="V611" s="36"/>
      <c r="W611" s="36"/>
      <c r="X611" s="36"/>
      <c r="Y611" s="33"/>
      <c r="Z611" s="35"/>
      <c r="AA611" s="36"/>
      <c r="AB611" s="36"/>
      <c r="AC611" s="36"/>
      <c r="AD611" s="36"/>
      <c r="AE611" s="68">
        <f t="shared" si="66"/>
        <v>100</v>
      </c>
      <c r="AF611" s="37"/>
      <c r="AG611" s="37"/>
      <c r="AH611" s="37"/>
      <c r="AI611" s="38"/>
      <c r="AJ611" s="49" t="str">
        <f t="shared" si="65"/>
        <v/>
      </c>
      <c r="AK611" s="49" t="str">
        <f t="shared" si="68"/>
        <v/>
      </c>
      <c r="AL611" s="49" t="e">
        <f t="shared" si="69"/>
        <v>#VALUE!</v>
      </c>
      <c r="AM611" s="49"/>
      <c r="AN611" s="67" t="str">
        <f t="shared" si="70"/>
        <v/>
      </c>
      <c r="AO611" s="39"/>
      <c r="AP611" s="40"/>
      <c r="AQ611" s="41"/>
      <c r="AR611" s="33"/>
      <c r="AS611" s="33"/>
      <c r="AT611" s="35"/>
      <c r="AU611" s="35"/>
      <c r="AV611" s="35"/>
      <c r="AW611" s="35"/>
      <c r="AX611" s="35"/>
      <c r="AY611" s="42"/>
      <c r="AZ611" s="35"/>
    </row>
    <row r="612" spans="1:52" x14ac:dyDescent="0.25">
      <c r="A612" s="66"/>
      <c r="B612" s="33"/>
      <c r="C612" s="85"/>
      <c r="D612" s="85"/>
      <c r="E612" s="34"/>
      <c r="F612" s="35"/>
      <c r="G612" s="35"/>
      <c r="H612" s="33"/>
      <c r="I612" s="35"/>
      <c r="J612" s="35"/>
      <c r="K612" s="49">
        <f t="shared" si="67"/>
        <v>0</v>
      </c>
      <c r="L612" s="67" t="str">
        <f t="shared" si="71"/>
        <v/>
      </c>
      <c r="M612" s="33"/>
      <c r="N612" s="35"/>
      <c r="O612" s="36">
        <v>100</v>
      </c>
      <c r="P612" s="36"/>
      <c r="Q612" s="36"/>
      <c r="R612" s="36"/>
      <c r="S612" s="33"/>
      <c r="T612" s="35"/>
      <c r="U612" s="36"/>
      <c r="V612" s="36"/>
      <c r="W612" s="36"/>
      <c r="X612" s="36"/>
      <c r="Y612" s="33"/>
      <c r="Z612" s="35"/>
      <c r="AA612" s="36"/>
      <c r="AB612" s="36"/>
      <c r="AC612" s="36"/>
      <c r="AD612" s="36"/>
      <c r="AE612" s="68">
        <f t="shared" si="66"/>
        <v>100</v>
      </c>
      <c r="AF612" s="37"/>
      <c r="AG612" s="37"/>
      <c r="AH612" s="37"/>
      <c r="AI612" s="38"/>
      <c r="AJ612" s="49" t="str">
        <f t="shared" si="65"/>
        <v/>
      </c>
      <c r="AK612" s="49" t="str">
        <f t="shared" si="68"/>
        <v/>
      </c>
      <c r="AL612" s="49" t="e">
        <f t="shared" si="69"/>
        <v>#VALUE!</v>
      </c>
      <c r="AM612" s="49"/>
      <c r="AN612" s="67" t="str">
        <f t="shared" si="70"/>
        <v/>
      </c>
      <c r="AO612" s="39"/>
      <c r="AP612" s="40"/>
      <c r="AQ612" s="41"/>
      <c r="AR612" s="33"/>
      <c r="AS612" s="33"/>
      <c r="AT612" s="35"/>
      <c r="AU612" s="35"/>
      <c r="AV612" s="35"/>
      <c r="AW612" s="35"/>
      <c r="AX612" s="35"/>
      <c r="AY612" s="42"/>
      <c r="AZ612" s="35"/>
    </row>
    <row r="613" spans="1:52" x14ac:dyDescent="0.25">
      <c r="A613" s="66"/>
      <c r="B613" s="33"/>
      <c r="C613" s="85"/>
      <c r="D613" s="85"/>
      <c r="E613" s="34"/>
      <c r="F613" s="35"/>
      <c r="G613" s="35"/>
      <c r="H613" s="33"/>
      <c r="I613" s="35"/>
      <c r="J613" s="35"/>
      <c r="K613" s="49">
        <f t="shared" si="67"/>
        <v>0</v>
      </c>
      <c r="L613" s="67" t="str">
        <f t="shared" si="71"/>
        <v/>
      </c>
      <c r="M613" s="33"/>
      <c r="N613" s="35"/>
      <c r="O613" s="36">
        <v>100</v>
      </c>
      <c r="P613" s="36"/>
      <c r="Q613" s="36"/>
      <c r="R613" s="36"/>
      <c r="S613" s="33"/>
      <c r="T613" s="35"/>
      <c r="U613" s="36"/>
      <c r="V613" s="36"/>
      <c r="W613" s="36"/>
      <c r="X613" s="36"/>
      <c r="Y613" s="33"/>
      <c r="Z613" s="35"/>
      <c r="AA613" s="36"/>
      <c r="AB613" s="36"/>
      <c r="AC613" s="36"/>
      <c r="AD613" s="36"/>
      <c r="AE613" s="68">
        <f t="shared" si="66"/>
        <v>100</v>
      </c>
      <c r="AF613" s="37"/>
      <c r="AG613" s="37"/>
      <c r="AH613" s="37"/>
      <c r="AI613" s="38"/>
      <c r="AJ613" s="49" t="str">
        <f t="shared" si="65"/>
        <v/>
      </c>
      <c r="AK613" s="49" t="str">
        <f t="shared" si="68"/>
        <v/>
      </c>
      <c r="AL613" s="49" t="e">
        <f t="shared" si="69"/>
        <v>#VALUE!</v>
      </c>
      <c r="AM613" s="49"/>
      <c r="AN613" s="67" t="str">
        <f t="shared" si="70"/>
        <v/>
      </c>
      <c r="AO613" s="39"/>
      <c r="AP613" s="40"/>
      <c r="AQ613" s="41"/>
      <c r="AR613" s="33"/>
      <c r="AS613" s="33"/>
      <c r="AT613" s="35"/>
      <c r="AU613" s="35"/>
      <c r="AV613" s="35"/>
      <c r="AW613" s="35"/>
      <c r="AX613" s="35"/>
      <c r="AY613" s="42"/>
      <c r="AZ613" s="35"/>
    </row>
    <row r="614" spans="1:52" x14ac:dyDescent="0.25">
      <c r="A614" s="66"/>
      <c r="B614" s="33"/>
      <c r="C614" s="85"/>
      <c r="D614" s="85"/>
      <c r="E614" s="34"/>
      <c r="F614" s="35"/>
      <c r="G614" s="35"/>
      <c r="H614" s="33"/>
      <c r="I614" s="35"/>
      <c r="J614" s="35"/>
      <c r="K614" s="49">
        <f t="shared" si="67"/>
        <v>0</v>
      </c>
      <c r="L614" s="67" t="str">
        <f t="shared" si="71"/>
        <v/>
      </c>
      <c r="M614" s="33"/>
      <c r="N614" s="35"/>
      <c r="O614" s="36">
        <v>100</v>
      </c>
      <c r="P614" s="36"/>
      <c r="Q614" s="36"/>
      <c r="R614" s="36"/>
      <c r="S614" s="33"/>
      <c r="T614" s="35"/>
      <c r="U614" s="36"/>
      <c r="V614" s="36"/>
      <c r="W614" s="36"/>
      <c r="X614" s="36"/>
      <c r="Y614" s="33"/>
      <c r="Z614" s="35"/>
      <c r="AA614" s="36"/>
      <c r="AB614" s="36"/>
      <c r="AC614" s="36"/>
      <c r="AD614" s="36"/>
      <c r="AE614" s="68">
        <f t="shared" si="66"/>
        <v>100</v>
      </c>
      <c r="AF614" s="37"/>
      <c r="AG614" s="37"/>
      <c r="AH614" s="37"/>
      <c r="AI614" s="38"/>
      <c r="AJ614" s="49" t="str">
        <f t="shared" si="65"/>
        <v/>
      </c>
      <c r="AK614" s="49" t="str">
        <f t="shared" si="68"/>
        <v/>
      </c>
      <c r="AL614" s="49" t="e">
        <f t="shared" si="69"/>
        <v>#VALUE!</v>
      </c>
      <c r="AM614" s="49"/>
      <c r="AN614" s="67" t="str">
        <f t="shared" si="70"/>
        <v/>
      </c>
      <c r="AO614" s="39"/>
      <c r="AP614" s="40"/>
      <c r="AQ614" s="41"/>
      <c r="AR614" s="33"/>
      <c r="AS614" s="33"/>
      <c r="AT614" s="35"/>
      <c r="AU614" s="35"/>
      <c r="AV614" s="35"/>
      <c r="AW614" s="35"/>
      <c r="AX614" s="35"/>
      <c r="AY614" s="42"/>
      <c r="AZ614" s="35"/>
    </row>
    <row r="615" spans="1:52" x14ac:dyDescent="0.25">
      <c r="A615" s="66"/>
      <c r="B615" s="33"/>
      <c r="C615" s="85"/>
      <c r="D615" s="85"/>
      <c r="E615" s="34"/>
      <c r="F615" s="35"/>
      <c r="G615" s="35"/>
      <c r="H615" s="33"/>
      <c r="I615" s="35"/>
      <c r="J615" s="35"/>
      <c r="K615" s="49">
        <f t="shared" si="67"/>
        <v>0</v>
      </c>
      <c r="L615" s="67" t="str">
        <f t="shared" si="71"/>
        <v/>
      </c>
      <c r="M615" s="33"/>
      <c r="N615" s="35"/>
      <c r="O615" s="36">
        <v>100</v>
      </c>
      <c r="P615" s="36"/>
      <c r="Q615" s="36"/>
      <c r="R615" s="36"/>
      <c r="S615" s="33"/>
      <c r="T615" s="35"/>
      <c r="U615" s="36"/>
      <c r="V615" s="36"/>
      <c r="W615" s="36"/>
      <c r="X615" s="36"/>
      <c r="Y615" s="33"/>
      <c r="Z615" s="35"/>
      <c r="AA615" s="36"/>
      <c r="AB615" s="36"/>
      <c r="AC615" s="36"/>
      <c r="AD615" s="36"/>
      <c r="AE615" s="68">
        <f t="shared" si="66"/>
        <v>100</v>
      </c>
      <c r="AF615" s="37"/>
      <c r="AG615" s="37"/>
      <c r="AH615" s="37"/>
      <c r="AI615" s="38"/>
      <c r="AJ615" s="49" t="str">
        <f t="shared" si="65"/>
        <v/>
      </c>
      <c r="AK615" s="49" t="str">
        <f t="shared" si="68"/>
        <v/>
      </c>
      <c r="AL615" s="49" t="e">
        <f t="shared" si="69"/>
        <v>#VALUE!</v>
      </c>
      <c r="AM615" s="49"/>
      <c r="AN615" s="67" t="str">
        <f t="shared" si="70"/>
        <v/>
      </c>
      <c r="AO615" s="39"/>
      <c r="AP615" s="40"/>
      <c r="AQ615" s="41"/>
      <c r="AR615" s="33"/>
      <c r="AS615" s="33"/>
      <c r="AT615" s="35"/>
      <c r="AU615" s="35"/>
      <c r="AV615" s="35"/>
      <c r="AW615" s="35"/>
      <c r="AX615" s="35"/>
      <c r="AY615" s="42"/>
      <c r="AZ615" s="35"/>
    </row>
    <row r="616" spans="1:52" x14ac:dyDescent="0.25">
      <c r="A616" s="66"/>
      <c r="B616" s="33"/>
      <c r="C616" s="85"/>
      <c r="D616" s="85"/>
      <c r="E616" s="34"/>
      <c r="F616" s="35"/>
      <c r="G616" s="35"/>
      <c r="H616" s="33"/>
      <c r="I616" s="35"/>
      <c r="J616" s="35"/>
      <c r="K616" s="49">
        <f t="shared" si="67"/>
        <v>0</v>
      </c>
      <c r="L616" s="67" t="str">
        <f t="shared" si="71"/>
        <v/>
      </c>
      <c r="M616" s="33"/>
      <c r="N616" s="35"/>
      <c r="O616" s="36">
        <v>100</v>
      </c>
      <c r="P616" s="36"/>
      <c r="Q616" s="36"/>
      <c r="R616" s="36"/>
      <c r="S616" s="33"/>
      <c r="T616" s="35"/>
      <c r="U616" s="36"/>
      <c r="V616" s="36"/>
      <c r="W616" s="36"/>
      <c r="X616" s="36"/>
      <c r="Y616" s="33"/>
      <c r="Z616" s="35"/>
      <c r="AA616" s="36"/>
      <c r="AB616" s="36"/>
      <c r="AC616" s="36"/>
      <c r="AD616" s="36"/>
      <c r="AE616" s="68">
        <f t="shared" si="66"/>
        <v>100</v>
      </c>
      <c r="AF616" s="37"/>
      <c r="AG616" s="37"/>
      <c r="AH616" s="37"/>
      <c r="AI616" s="38"/>
      <c r="AJ616" s="49" t="str">
        <f t="shared" si="65"/>
        <v/>
      </c>
      <c r="AK616" s="49" t="str">
        <f t="shared" si="68"/>
        <v/>
      </c>
      <c r="AL616" s="49" t="e">
        <f t="shared" si="69"/>
        <v>#VALUE!</v>
      </c>
      <c r="AM616" s="49"/>
      <c r="AN616" s="67" t="str">
        <f t="shared" si="70"/>
        <v/>
      </c>
      <c r="AO616" s="39"/>
      <c r="AP616" s="40"/>
      <c r="AQ616" s="41"/>
      <c r="AR616" s="33"/>
      <c r="AS616" s="33"/>
      <c r="AT616" s="35"/>
      <c r="AU616" s="35"/>
      <c r="AV616" s="35"/>
      <c r="AW616" s="35"/>
      <c r="AX616" s="35"/>
      <c r="AY616" s="42"/>
      <c r="AZ616" s="35"/>
    </row>
    <row r="617" spans="1:52" x14ac:dyDescent="0.25">
      <c r="A617" s="66"/>
      <c r="B617" s="33"/>
      <c r="C617" s="85"/>
      <c r="D617" s="85"/>
      <c r="E617" s="34"/>
      <c r="F617" s="35"/>
      <c r="G617" s="35"/>
      <c r="H617" s="33"/>
      <c r="I617" s="35"/>
      <c r="J617" s="35"/>
      <c r="K617" s="49">
        <f t="shared" si="67"/>
        <v>0</v>
      </c>
      <c r="L617" s="67" t="str">
        <f t="shared" si="71"/>
        <v/>
      </c>
      <c r="M617" s="33"/>
      <c r="N617" s="35"/>
      <c r="O617" s="36">
        <v>100</v>
      </c>
      <c r="P617" s="36"/>
      <c r="Q617" s="36"/>
      <c r="R617" s="36"/>
      <c r="S617" s="33"/>
      <c r="T617" s="35"/>
      <c r="U617" s="36"/>
      <c r="V617" s="36"/>
      <c r="W617" s="36"/>
      <c r="X617" s="36"/>
      <c r="Y617" s="33"/>
      <c r="Z617" s="35"/>
      <c r="AA617" s="36"/>
      <c r="AB617" s="36"/>
      <c r="AC617" s="36"/>
      <c r="AD617" s="36"/>
      <c r="AE617" s="68">
        <f t="shared" si="66"/>
        <v>100</v>
      </c>
      <c r="AF617" s="37"/>
      <c r="AG617" s="37"/>
      <c r="AH617" s="37"/>
      <c r="AI617" s="38"/>
      <c r="AJ617" s="49" t="str">
        <f t="shared" si="65"/>
        <v/>
      </c>
      <c r="AK617" s="49" t="str">
        <f t="shared" si="68"/>
        <v/>
      </c>
      <c r="AL617" s="49" t="e">
        <f t="shared" si="69"/>
        <v>#VALUE!</v>
      </c>
      <c r="AM617" s="49"/>
      <c r="AN617" s="67" t="str">
        <f t="shared" si="70"/>
        <v/>
      </c>
      <c r="AO617" s="39"/>
      <c r="AP617" s="40"/>
      <c r="AQ617" s="41"/>
      <c r="AR617" s="33"/>
      <c r="AS617" s="33"/>
      <c r="AT617" s="35"/>
      <c r="AU617" s="35"/>
      <c r="AV617" s="35"/>
      <c r="AW617" s="35"/>
      <c r="AX617" s="35"/>
      <c r="AY617" s="42"/>
      <c r="AZ617" s="35"/>
    </row>
    <row r="618" spans="1:52" x14ac:dyDescent="0.25">
      <c r="A618" s="66"/>
      <c r="B618" s="33"/>
      <c r="C618" s="85"/>
      <c r="D618" s="85"/>
      <c r="E618" s="34"/>
      <c r="F618" s="35"/>
      <c r="G618" s="35"/>
      <c r="H618" s="33"/>
      <c r="I618" s="35"/>
      <c r="J618" s="35"/>
      <c r="K618" s="49">
        <f t="shared" si="67"/>
        <v>0</v>
      </c>
      <c r="L618" s="67" t="str">
        <f t="shared" si="71"/>
        <v/>
      </c>
      <c r="M618" s="33"/>
      <c r="N618" s="35"/>
      <c r="O618" s="36">
        <v>100</v>
      </c>
      <c r="P618" s="36"/>
      <c r="Q618" s="36"/>
      <c r="R618" s="36"/>
      <c r="S618" s="33"/>
      <c r="T618" s="35"/>
      <c r="U618" s="36"/>
      <c r="V618" s="36"/>
      <c r="W618" s="36"/>
      <c r="X618" s="36"/>
      <c r="Y618" s="33"/>
      <c r="Z618" s="35"/>
      <c r="AA618" s="36"/>
      <c r="AB618" s="36"/>
      <c r="AC618" s="36"/>
      <c r="AD618" s="36"/>
      <c r="AE618" s="68">
        <f t="shared" si="66"/>
        <v>100</v>
      </c>
      <c r="AF618" s="37"/>
      <c r="AG618" s="37"/>
      <c r="AH618" s="37"/>
      <c r="AI618" s="38"/>
      <c r="AJ618" s="49" t="str">
        <f t="shared" si="65"/>
        <v/>
      </c>
      <c r="AK618" s="49" t="str">
        <f t="shared" si="68"/>
        <v/>
      </c>
      <c r="AL618" s="49" t="e">
        <f t="shared" si="69"/>
        <v>#VALUE!</v>
      </c>
      <c r="AM618" s="49"/>
      <c r="AN618" s="67" t="str">
        <f t="shared" si="70"/>
        <v/>
      </c>
      <c r="AO618" s="39"/>
      <c r="AP618" s="40"/>
      <c r="AQ618" s="41"/>
      <c r="AR618" s="33"/>
      <c r="AS618" s="33"/>
      <c r="AT618" s="35"/>
      <c r="AU618" s="35"/>
      <c r="AV618" s="35"/>
      <c r="AW618" s="35"/>
      <c r="AX618" s="35"/>
      <c r="AY618" s="42"/>
      <c r="AZ618" s="35"/>
    </row>
    <row r="619" spans="1:52" x14ac:dyDescent="0.25">
      <c r="A619" s="66"/>
      <c r="B619" s="33"/>
      <c r="C619" s="85"/>
      <c r="D619" s="85"/>
      <c r="E619" s="34"/>
      <c r="F619" s="35"/>
      <c r="G619" s="35"/>
      <c r="H619" s="33"/>
      <c r="I619" s="35"/>
      <c r="J619" s="35"/>
      <c r="K619" s="49">
        <f t="shared" si="67"/>
        <v>0</v>
      </c>
      <c r="L619" s="67" t="str">
        <f t="shared" si="71"/>
        <v/>
      </c>
      <c r="M619" s="33"/>
      <c r="N619" s="35"/>
      <c r="O619" s="36">
        <v>100</v>
      </c>
      <c r="P619" s="36"/>
      <c r="Q619" s="36"/>
      <c r="R619" s="36"/>
      <c r="S619" s="33"/>
      <c r="T619" s="35"/>
      <c r="U619" s="36"/>
      <c r="V619" s="36"/>
      <c r="W619" s="36"/>
      <c r="X619" s="36"/>
      <c r="Y619" s="33"/>
      <c r="Z619" s="35"/>
      <c r="AA619" s="36"/>
      <c r="AB619" s="36"/>
      <c r="AC619" s="36"/>
      <c r="AD619" s="36"/>
      <c r="AE619" s="68">
        <f t="shared" si="66"/>
        <v>100</v>
      </c>
      <c r="AF619" s="37"/>
      <c r="AG619" s="37"/>
      <c r="AH619" s="37"/>
      <c r="AI619" s="38"/>
      <c r="AJ619" s="49" t="str">
        <f t="shared" si="65"/>
        <v/>
      </c>
      <c r="AK619" s="49" t="str">
        <f t="shared" si="68"/>
        <v/>
      </c>
      <c r="AL619" s="49" t="e">
        <f t="shared" si="69"/>
        <v>#VALUE!</v>
      </c>
      <c r="AM619" s="49"/>
      <c r="AN619" s="67" t="str">
        <f t="shared" si="70"/>
        <v/>
      </c>
      <c r="AO619" s="39"/>
      <c r="AP619" s="40"/>
      <c r="AQ619" s="41"/>
      <c r="AR619" s="33"/>
      <c r="AS619" s="33"/>
      <c r="AT619" s="35"/>
      <c r="AU619" s="35"/>
      <c r="AV619" s="35"/>
      <c r="AW619" s="35"/>
      <c r="AX619" s="35"/>
      <c r="AY619" s="42"/>
      <c r="AZ619" s="35"/>
    </row>
    <row r="620" spans="1:52" x14ac:dyDescent="0.25">
      <c r="A620" s="66"/>
      <c r="B620" s="33"/>
      <c r="C620" s="85"/>
      <c r="D620" s="85"/>
      <c r="E620" s="34"/>
      <c r="F620" s="35"/>
      <c r="G620" s="35"/>
      <c r="H620" s="33"/>
      <c r="I620" s="35"/>
      <c r="J620" s="35"/>
      <c r="K620" s="49">
        <f t="shared" si="67"/>
        <v>0</v>
      </c>
      <c r="L620" s="67" t="str">
        <f t="shared" si="71"/>
        <v/>
      </c>
      <c r="M620" s="33"/>
      <c r="N620" s="35"/>
      <c r="O620" s="36">
        <v>100</v>
      </c>
      <c r="P620" s="36"/>
      <c r="Q620" s="36"/>
      <c r="R620" s="36"/>
      <c r="S620" s="33"/>
      <c r="T620" s="35"/>
      <c r="U620" s="36"/>
      <c r="V620" s="36"/>
      <c r="W620" s="36"/>
      <c r="X620" s="36"/>
      <c r="Y620" s="33"/>
      <c r="Z620" s="35"/>
      <c r="AA620" s="36"/>
      <c r="AB620" s="36"/>
      <c r="AC620" s="36"/>
      <c r="AD620" s="36"/>
      <c r="AE620" s="68">
        <f t="shared" si="66"/>
        <v>100</v>
      </c>
      <c r="AF620" s="37"/>
      <c r="AG620" s="37"/>
      <c r="AH620" s="37"/>
      <c r="AI620" s="38"/>
      <c r="AJ620" s="49" t="str">
        <f t="shared" si="65"/>
        <v/>
      </c>
      <c r="AK620" s="49" t="str">
        <f t="shared" si="68"/>
        <v/>
      </c>
      <c r="AL620" s="49" t="e">
        <f t="shared" si="69"/>
        <v>#VALUE!</v>
      </c>
      <c r="AM620" s="49"/>
      <c r="AN620" s="67" t="str">
        <f t="shared" si="70"/>
        <v/>
      </c>
      <c r="AO620" s="39"/>
      <c r="AP620" s="40"/>
      <c r="AQ620" s="41"/>
      <c r="AR620" s="33"/>
      <c r="AS620" s="33"/>
      <c r="AT620" s="35"/>
      <c r="AU620" s="35"/>
      <c r="AV620" s="35"/>
      <c r="AW620" s="35"/>
      <c r="AX620" s="35"/>
      <c r="AY620" s="42"/>
      <c r="AZ620" s="35"/>
    </row>
    <row r="621" spans="1:52" x14ac:dyDescent="0.25">
      <c r="A621" s="66"/>
      <c r="B621" s="33"/>
      <c r="C621" s="85"/>
      <c r="D621" s="85"/>
      <c r="E621" s="34"/>
      <c r="F621" s="35"/>
      <c r="G621" s="35"/>
      <c r="H621" s="33"/>
      <c r="I621" s="35"/>
      <c r="J621" s="35"/>
      <c r="K621" s="49">
        <f t="shared" si="67"/>
        <v>0</v>
      </c>
      <c r="L621" s="67" t="str">
        <f t="shared" si="71"/>
        <v/>
      </c>
      <c r="M621" s="33"/>
      <c r="N621" s="35"/>
      <c r="O621" s="36">
        <v>100</v>
      </c>
      <c r="P621" s="36"/>
      <c r="Q621" s="36"/>
      <c r="R621" s="36"/>
      <c r="S621" s="33"/>
      <c r="T621" s="35"/>
      <c r="U621" s="36"/>
      <c r="V621" s="36"/>
      <c r="W621" s="36"/>
      <c r="X621" s="36"/>
      <c r="Y621" s="33"/>
      <c r="Z621" s="35"/>
      <c r="AA621" s="36"/>
      <c r="AB621" s="36"/>
      <c r="AC621" s="36"/>
      <c r="AD621" s="36"/>
      <c r="AE621" s="68">
        <f t="shared" si="66"/>
        <v>100</v>
      </c>
      <c r="AF621" s="37"/>
      <c r="AG621" s="37"/>
      <c r="AH621" s="37"/>
      <c r="AI621" s="38"/>
      <c r="AJ621" s="49" t="str">
        <f t="shared" si="65"/>
        <v/>
      </c>
      <c r="AK621" s="49" t="str">
        <f t="shared" si="68"/>
        <v/>
      </c>
      <c r="AL621" s="49" t="e">
        <f t="shared" si="69"/>
        <v>#VALUE!</v>
      </c>
      <c r="AM621" s="49"/>
      <c r="AN621" s="67" t="str">
        <f t="shared" si="70"/>
        <v/>
      </c>
      <c r="AO621" s="39"/>
      <c r="AP621" s="40"/>
      <c r="AQ621" s="41"/>
      <c r="AR621" s="33"/>
      <c r="AS621" s="33"/>
      <c r="AT621" s="35"/>
      <c r="AU621" s="35"/>
      <c r="AV621" s="35"/>
      <c r="AW621" s="35"/>
      <c r="AX621" s="35"/>
      <c r="AY621" s="42"/>
      <c r="AZ621" s="35"/>
    </row>
    <row r="622" spans="1:52" x14ac:dyDescent="0.25">
      <c r="A622" s="66"/>
      <c r="B622" s="33"/>
      <c r="C622" s="85"/>
      <c r="D622" s="85"/>
      <c r="E622" s="34"/>
      <c r="F622" s="35"/>
      <c r="G622" s="35"/>
      <c r="H622" s="33"/>
      <c r="I622" s="35"/>
      <c r="J622" s="35"/>
      <c r="K622" s="49">
        <f t="shared" si="67"/>
        <v>0</v>
      </c>
      <c r="L622" s="67" t="str">
        <f t="shared" si="71"/>
        <v/>
      </c>
      <c r="M622" s="33"/>
      <c r="N622" s="35"/>
      <c r="O622" s="36">
        <v>100</v>
      </c>
      <c r="P622" s="36"/>
      <c r="Q622" s="36"/>
      <c r="R622" s="36"/>
      <c r="S622" s="33"/>
      <c r="T622" s="35"/>
      <c r="U622" s="36"/>
      <c r="V622" s="36"/>
      <c r="W622" s="36"/>
      <c r="X622" s="36"/>
      <c r="Y622" s="33"/>
      <c r="Z622" s="35"/>
      <c r="AA622" s="36"/>
      <c r="AB622" s="36"/>
      <c r="AC622" s="36"/>
      <c r="AD622" s="36"/>
      <c r="AE622" s="68">
        <f t="shared" si="66"/>
        <v>100</v>
      </c>
      <c r="AF622" s="37"/>
      <c r="AG622" s="37"/>
      <c r="AH622" s="37"/>
      <c r="AI622" s="38"/>
      <c r="AJ622" s="49" t="str">
        <f t="shared" si="65"/>
        <v/>
      </c>
      <c r="AK622" s="49" t="str">
        <f t="shared" si="68"/>
        <v/>
      </c>
      <c r="AL622" s="49" t="e">
        <f t="shared" si="69"/>
        <v>#VALUE!</v>
      </c>
      <c r="AM622" s="49"/>
      <c r="AN622" s="67" t="str">
        <f t="shared" si="70"/>
        <v/>
      </c>
      <c r="AO622" s="39"/>
      <c r="AP622" s="40"/>
      <c r="AQ622" s="41"/>
      <c r="AR622" s="33"/>
      <c r="AS622" s="33"/>
      <c r="AT622" s="35"/>
      <c r="AU622" s="35"/>
      <c r="AV622" s="35"/>
      <c r="AW622" s="35"/>
      <c r="AX622" s="35"/>
      <c r="AY622" s="42"/>
      <c r="AZ622" s="35"/>
    </row>
    <row r="623" spans="1:52" x14ac:dyDescent="0.25">
      <c r="A623" s="66"/>
      <c r="B623" s="33"/>
      <c r="C623" s="85"/>
      <c r="D623" s="85"/>
      <c r="E623" s="34"/>
      <c r="F623" s="35"/>
      <c r="G623" s="35"/>
      <c r="H623" s="33"/>
      <c r="I623" s="35"/>
      <c r="J623" s="35"/>
      <c r="K623" s="49">
        <f t="shared" si="67"/>
        <v>0</v>
      </c>
      <c r="L623" s="67" t="str">
        <f t="shared" si="71"/>
        <v/>
      </c>
      <c r="M623" s="33"/>
      <c r="N623" s="35"/>
      <c r="O623" s="36">
        <v>100</v>
      </c>
      <c r="P623" s="36"/>
      <c r="Q623" s="36"/>
      <c r="R623" s="36"/>
      <c r="S623" s="33"/>
      <c r="T623" s="35"/>
      <c r="U623" s="36"/>
      <c r="V623" s="36"/>
      <c r="W623" s="36"/>
      <c r="X623" s="36"/>
      <c r="Y623" s="33"/>
      <c r="Z623" s="35"/>
      <c r="AA623" s="36"/>
      <c r="AB623" s="36"/>
      <c r="AC623" s="36"/>
      <c r="AD623" s="36"/>
      <c r="AE623" s="68">
        <f t="shared" si="66"/>
        <v>100</v>
      </c>
      <c r="AF623" s="37"/>
      <c r="AG623" s="37"/>
      <c r="AH623" s="37"/>
      <c r="AI623" s="38"/>
      <c r="AJ623" s="49" t="str">
        <f t="shared" si="65"/>
        <v/>
      </c>
      <c r="AK623" s="49" t="str">
        <f t="shared" si="68"/>
        <v/>
      </c>
      <c r="AL623" s="49" t="e">
        <f t="shared" si="69"/>
        <v>#VALUE!</v>
      </c>
      <c r="AM623" s="49"/>
      <c r="AN623" s="67" t="str">
        <f t="shared" si="70"/>
        <v/>
      </c>
      <c r="AO623" s="39"/>
      <c r="AP623" s="40"/>
      <c r="AQ623" s="41"/>
      <c r="AR623" s="33"/>
      <c r="AS623" s="33"/>
      <c r="AT623" s="35"/>
      <c r="AU623" s="35"/>
      <c r="AV623" s="35"/>
      <c r="AW623" s="35"/>
      <c r="AX623" s="35"/>
      <c r="AY623" s="42"/>
      <c r="AZ623" s="35"/>
    </row>
    <row r="624" spans="1:52" x14ac:dyDescent="0.25">
      <c r="A624" s="66"/>
      <c r="B624" s="33"/>
      <c r="C624" s="85"/>
      <c r="D624" s="85"/>
      <c r="E624" s="34"/>
      <c r="F624" s="35"/>
      <c r="G624" s="35"/>
      <c r="H624" s="33"/>
      <c r="I624" s="35"/>
      <c r="J624" s="35"/>
      <c r="K624" s="49">
        <f t="shared" si="67"/>
        <v>0</v>
      </c>
      <c r="L624" s="67" t="str">
        <f t="shared" si="71"/>
        <v/>
      </c>
      <c r="M624" s="33"/>
      <c r="N624" s="35"/>
      <c r="O624" s="36">
        <v>100</v>
      </c>
      <c r="P624" s="36"/>
      <c r="Q624" s="36"/>
      <c r="R624" s="36"/>
      <c r="S624" s="33"/>
      <c r="T624" s="35"/>
      <c r="U624" s="36"/>
      <c r="V624" s="36"/>
      <c r="W624" s="36"/>
      <c r="X624" s="36"/>
      <c r="Y624" s="33"/>
      <c r="Z624" s="35"/>
      <c r="AA624" s="36"/>
      <c r="AB624" s="36"/>
      <c r="AC624" s="36"/>
      <c r="AD624" s="36"/>
      <c r="AE624" s="68">
        <f t="shared" si="66"/>
        <v>100</v>
      </c>
      <c r="AF624" s="37"/>
      <c r="AG624" s="37"/>
      <c r="AH624" s="37"/>
      <c r="AI624" s="38"/>
      <c r="AJ624" s="49" t="str">
        <f t="shared" si="65"/>
        <v/>
      </c>
      <c r="AK624" s="49" t="str">
        <f t="shared" si="68"/>
        <v/>
      </c>
      <c r="AL624" s="49" t="e">
        <f t="shared" si="69"/>
        <v>#VALUE!</v>
      </c>
      <c r="AM624" s="49"/>
      <c r="AN624" s="67" t="str">
        <f t="shared" si="70"/>
        <v/>
      </c>
      <c r="AO624" s="39"/>
      <c r="AP624" s="40"/>
      <c r="AQ624" s="41"/>
      <c r="AR624" s="33"/>
      <c r="AS624" s="33"/>
      <c r="AT624" s="35"/>
      <c r="AU624" s="35"/>
      <c r="AV624" s="35"/>
      <c r="AW624" s="35"/>
      <c r="AX624" s="35"/>
      <c r="AY624" s="42"/>
      <c r="AZ624" s="35"/>
    </row>
    <row r="625" spans="1:52" x14ac:dyDescent="0.25">
      <c r="A625" s="66"/>
      <c r="B625" s="33"/>
      <c r="C625" s="85"/>
      <c r="D625" s="85"/>
      <c r="E625" s="34"/>
      <c r="F625" s="35"/>
      <c r="G625" s="35"/>
      <c r="H625" s="33"/>
      <c r="I625" s="35"/>
      <c r="J625" s="35"/>
      <c r="K625" s="49">
        <f t="shared" si="67"/>
        <v>0</v>
      </c>
      <c r="L625" s="67" t="str">
        <f t="shared" si="71"/>
        <v/>
      </c>
      <c r="M625" s="33"/>
      <c r="N625" s="35"/>
      <c r="O625" s="36">
        <v>100</v>
      </c>
      <c r="P625" s="36"/>
      <c r="Q625" s="36"/>
      <c r="R625" s="36"/>
      <c r="S625" s="33"/>
      <c r="T625" s="35"/>
      <c r="U625" s="36"/>
      <c r="V625" s="36"/>
      <c r="W625" s="36"/>
      <c r="X625" s="36"/>
      <c r="Y625" s="33"/>
      <c r="Z625" s="35"/>
      <c r="AA625" s="36"/>
      <c r="AB625" s="36"/>
      <c r="AC625" s="36"/>
      <c r="AD625" s="36"/>
      <c r="AE625" s="68">
        <f t="shared" si="66"/>
        <v>100</v>
      </c>
      <c r="AF625" s="37"/>
      <c r="AG625" s="37"/>
      <c r="AH625" s="37"/>
      <c r="AI625" s="38"/>
      <c r="AJ625" s="49" t="str">
        <f t="shared" si="65"/>
        <v/>
      </c>
      <c r="AK625" s="49" t="str">
        <f t="shared" si="68"/>
        <v/>
      </c>
      <c r="AL625" s="49" t="e">
        <f t="shared" si="69"/>
        <v>#VALUE!</v>
      </c>
      <c r="AM625" s="49"/>
      <c r="AN625" s="67" t="str">
        <f t="shared" si="70"/>
        <v/>
      </c>
      <c r="AO625" s="39"/>
      <c r="AP625" s="40"/>
      <c r="AQ625" s="41"/>
      <c r="AR625" s="33"/>
      <c r="AS625" s="33"/>
      <c r="AT625" s="35"/>
      <c r="AU625" s="35"/>
      <c r="AV625" s="35"/>
      <c r="AW625" s="35"/>
      <c r="AX625" s="35"/>
      <c r="AY625" s="42"/>
      <c r="AZ625" s="35"/>
    </row>
    <row r="626" spans="1:52" x14ac:dyDescent="0.25">
      <c r="A626" s="66"/>
      <c r="B626" s="33"/>
      <c r="C626" s="85"/>
      <c r="D626" s="85"/>
      <c r="E626" s="34"/>
      <c r="F626" s="35"/>
      <c r="G626" s="35"/>
      <c r="H626" s="33"/>
      <c r="I626" s="35"/>
      <c r="J626" s="35"/>
      <c r="K626" s="49">
        <f t="shared" si="67"/>
        <v>0</v>
      </c>
      <c r="L626" s="67" t="str">
        <f t="shared" si="71"/>
        <v/>
      </c>
      <c r="M626" s="33"/>
      <c r="N626" s="35"/>
      <c r="O626" s="36">
        <v>100</v>
      </c>
      <c r="P626" s="36"/>
      <c r="Q626" s="36"/>
      <c r="R626" s="36"/>
      <c r="S626" s="33"/>
      <c r="T626" s="35"/>
      <c r="U626" s="36"/>
      <c r="V626" s="36"/>
      <c r="W626" s="36"/>
      <c r="X626" s="36"/>
      <c r="Y626" s="33"/>
      <c r="Z626" s="35"/>
      <c r="AA626" s="36"/>
      <c r="AB626" s="36"/>
      <c r="AC626" s="36"/>
      <c r="AD626" s="36"/>
      <c r="AE626" s="68">
        <f t="shared" si="66"/>
        <v>100</v>
      </c>
      <c r="AF626" s="37"/>
      <c r="AG626" s="37"/>
      <c r="AH626" s="37"/>
      <c r="AI626" s="38"/>
      <c r="AJ626" s="49" t="str">
        <f t="shared" si="65"/>
        <v/>
      </c>
      <c r="AK626" s="49" t="str">
        <f t="shared" si="68"/>
        <v/>
      </c>
      <c r="AL626" s="49" t="e">
        <f t="shared" si="69"/>
        <v>#VALUE!</v>
      </c>
      <c r="AM626" s="49"/>
      <c r="AN626" s="67" t="str">
        <f t="shared" si="70"/>
        <v/>
      </c>
      <c r="AO626" s="39"/>
      <c r="AP626" s="40"/>
      <c r="AQ626" s="41"/>
      <c r="AR626" s="33"/>
      <c r="AS626" s="33"/>
      <c r="AT626" s="35"/>
      <c r="AU626" s="35"/>
      <c r="AV626" s="35"/>
      <c r="AW626" s="35"/>
      <c r="AX626" s="35"/>
      <c r="AY626" s="42"/>
      <c r="AZ626" s="35"/>
    </row>
    <row r="627" spans="1:52" x14ac:dyDescent="0.25">
      <c r="A627" s="66"/>
      <c r="B627" s="33"/>
      <c r="C627" s="85"/>
      <c r="D627" s="85"/>
      <c r="E627" s="34"/>
      <c r="F627" s="35"/>
      <c r="G627" s="35"/>
      <c r="H627" s="33"/>
      <c r="I627" s="35"/>
      <c r="J627" s="35"/>
      <c r="K627" s="49">
        <f t="shared" si="67"/>
        <v>0</v>
      </c>
      <c r="L627" s="67" t="str">
        <f t="shared" si="71"/>
        <v/>
      </c>
      <c r="M627" s="33"/>
      <c r="N627" s="35"/>
      <c r="O627" s="36">
        <v>100</v>
      </c>
      <c r="P627" s="36"/>
      <c r="Q627" s="36"/>
      <c r="R627" s="36"/>
      <c r="S627" s="33"/>
      <c r="T627" s="35"/>
      <c r="U627" s="36"/>
      <c r="V627" s="36"/>
      <c r="W627" s="36"/>
      <c r="X627" s="36"/>
      <c r="Y627" s="33"/>
      <c r="Z627" s="35"/>
      <c r="AA627" s="36"/>
      <c r="AB627" s="36"/>
      <c r="AC627" s="36"/>
      <c r="AD627" s="36"/>
      <c r="AE627" s="68">
        <f t="shared" si="66"/>
        <v>100</v>
      </c>
      <c r="AF627" s="37"/>
      <c r="AG627" s="37"/>
      <c r="AH627" s="37"/>
      <c r="AI627" s="38"/>
      <c r="AJ627" s="49" t="str">
        <f t="shared" si="65"/>
        <v/>
      </c>
      <c r="AK627" s="49" t="str">
        <f t="shared" si="68"/>
        <v/>
      </c>
      <c r="AL627" s="49" t="e">
        <f t="shared" si="69"/>
        <v>#VALUE!</v>
      </c>
      <c r="AM627" s="49"/>
      <c r="AN627" s="67" t="str">
        <f t="shared" si="70"/>
        <v/>
      </c>
      <c r="AO627" s="39"/>
      <c r="AP627" s="40"/>
      <c r="AQ627" s="41"/>
      <c r="AR627" s="33"/>
      <c r="AS627" s="33"/>
      <c r="AT627" s="35"/>
      <c r="AU627" s="35"/>
      <c r="AV627" s="35"/>
      <c r="AW627" s="35"/>
      <c r="AX627" s="35"/>
      <c r="AY627" s="42"/>
      <c r="AZ627" s="35"/>
    </row>
    <row r="628" spans="1:52" x14ac:dyDescent="0.25">
      <c r="A628" s="66"/>
      <c r="B628" s="33"/>
      <c r="C628" s="85"/>
      <c r="D628" s="85"/>
      <c r="E628" s="34"/>
      <c r="F628" s="35"/>
      <c r="G628" s="35"/>
      <c r="H628" s="33"/>
      <c r="I628" s="35"/>
      <c r="J628" s="35"/>
      <c r="K628" s="49">
        <f t="shared" si="67"/>
        <v>0</v>
      </c>
      <c r="L628" s="67" t="str">
        <f t="shared" si="71"/>
        <v/>
      </c>
      <c r="M628" s="33"/>
      <c r="N628" s="35"/>
      <c r="O628" s="36">
        <v>100</v>
      </c>
      <c r="P628" s="36"/>
      <c r="Q628" s="36"/>
      <c r="R628" s="36"/>
      <c r="S628" s="33"/>
      <c r="T628" s="35"/>
      <c r="U628" s="36"/>
      <c r="V628" s="36"/>
      <c r="W628" s="36"/>
      <c r="X628" s="36"/>
      <c r="Y628" s="33"/>
      <c r="Z628" s="35"/>
      <c r="AA628" s="36"/>
      <c r="AB628" s="36"/>
      <c r="AC628" s="36"/>
      <c r="AD628" s="36"/>
      <c r="AE628" s="68">
        <f t="shared" si="66"/>
        <v>100</v>
      </c>
      <c r="AF628" s="37"/>
      <c r="AG628" s="37"/>
      <c r="AH628" s="37"/>
      <c r="AI628" s="38"/>
      <c r="AJ628" s="49" t="str">
        <f t="shared" si="65"/>
        <v/>
      </c>
      <c r="AK628" s="49" t="str">
        <f t="shared" si="68"/>
        <v/>
      </c>
      <c r="AL628" s="49" t="e">
        <f t="shared" si="69"/>
        <v>#VALUE!</v>
      </c>
      <c r="AM628" s="49"/>
      <c r="AN628" s="67" t="str">
        <f t="shared" si="70"/>
        <v/>
      </c>
      <c r="AO628" s="39"/>
      <c r="AP628" s="40"/>
      <c r="AQ628" s="41"/>
      <c r="AR628" s="33"/>
      <c r="AS628" s="33"/>
      <c r="AT628" s="35"/>
      <c r="AU628" s="35"/>
      <c r="AV628" s="35"/>
      <c r="AW628" s="35"/>
      <c r="AX628" s="35"/>
      <c r="AY628" s="42"/>
      <c r="AZ628" s="35"/>
    </row>
    <row r="629" spans="1:52" x14ac:dyDescent="0.25">
      <c r="A629" s="66"/>
      <c r="B629" s="33"/>
      <c r="C629" s="85"/>
      <c r="D629" s="85"/>
      <c r="E629" s="34"/>
      <c r="F629" s="35"/>
      <c r="G629" s="35"/>
      <c r="H629" s="33"/>
      <c r="I629" s="35"/>
      <c r="J629" s="35"/>
      <c r="K629" s="49">
        <f t="shared" si="67"/>
        <v>0</v>
      </c>
      <c r="L629" s="67" t="str">
        <f t="shared" si="71"/>
        <v/>
      </c>
      <c r="M629" s="33"/>
      <c r="N629" s="35"/>
      <c r="O629" s="36">
        <v>100</v>
      </c>
      <c r="P629" s="36"/>
      <c r="Q629" s="36"/>
      <c r="R629" s="36"/>
      <c r="S629" s="33"/>
      <c r="T629" s="35"/>
      <c r="U629" s="36"/>
      <c r="V629" s="36"/>
      <c r="W629" s="36"/>
      <c r="X629" s="36"/>
      <c r="Y629" s="33"/>
      <c r="Z629" s="35"/>
      <c r="AA629" s="36"/>
      <c r="AB629" s="36"/>
      <c r="AC629" s="36"/>
      <c r="AD629" s="36"/>
      <c r="AE629" s="68">
        <f t="shared" si="66"/>
        <v>100</v>
      </c>
      <c r="AF629" s="37"/>
      <c r="AG629" s="37"/>
      <c r="AH629" s="37"/>
      <c r="AI629" s="38"/>
      <c r="AJ629" s="49" t="str">
        <f t="shared" si="65"/>
        <v/>
      </c>
      <c r="AK629" s="49" t="str">
        <f t="shared" si="68"/>
        <v/>
      </c>
      <c r="AL629" s="49" t="e">
        <f t="shared" si="69"/>
        <v>#VALUE!</v>
      </c>
      <c r="AM629" s="49"/>
      <c r="AN629" s="67" t="str">
        <f t="shared" si="70"/>
        <v/>
      </c>
      <c r="AO629" s="39"/>
      <c r="AP629" s="40"/>
      <c r="AQ629" s="41"/>
      <c r="AR629" s="33"/>
      <c r="AS629" s="33"/>
      <c r="AT629" s="35"/>
      <c r="AU629" s="35"/>
      <c r="AV629" s="35"/>
      <c r="AW629" s="35"/>
      <c r="AX629" s="35"/>
      <c r="AY629" s="42"/>
      <c r="AZ629" s="35"/>
    </row>
    <row r="630" spans="1:52" x14ac:dyDescent="0.25">
      <c r="A630" s="66"/>
      <c r="B630" s="33"/>
      <c r="C630" s="85"/>
      <c r="D630" s="85"/>
      <c r="E630" s="34"/>
      <c r="F630" s="35"/>
      <c r="G630" s="35"/>
      <c r="H630" s="33"/>
      <c r="I630" s="35"/>
      <c r="J630" s="35"/>
      <c r="K630" s="49">
        <f t="shared" si="67"/>
        <v>0</v>
      </c>
      <c r="L630" s="67" t="str">
        <f t="shared" si="71"/>
        <v/>
      </c>
      <c r="M630" s="33"/>
      <c r="N630" s="35"/>
      <c r="O630" s="36">
        <v>100</v>
      </c>
      <c r="P630" s="36"/>
      <c r="Q630" s="36"/>
      <c r="R630" s="36"/>
      <c r="S630" s="33"/>
      <c r="T630" s="35"/>
      <c r="U630" s="36"/>
      <c r="V630" s="36"/>
      <c r="W630" s="36"/>
      <c r="X630" s="36"/>
      <c r="Y630" s="33"/>
      <c r="Z630" s="35"/>
      <c r="AA630" s="36"/>
      <c r="AB630" s="36"/>
      <c r="AC630" s="36"/>
      <c r="AD630" s="36"/>
      <c r="AE630" s="68">
        <f t="shared" si="66"/>
        <v>100</v>
      </c>
      <c r="AF630" s="37"/>
      <c r="AG630" s="37"/>
      <c r="AH630" s="37"/>
      <c r="AI630" s="38"/>
      <c r="AJ630" s="49" t="str">
        <f t="shared" si="65"/>
        <v/>
      </c>
      <c r="AK630" s="49" t="str">
        <f t="shared" si="68"/>
        <v/>
      </c>
      <c r="AL630" s="49" t="e">
        <f t="shared" si="69"/>
        <v>#VALUE!</v>
      </c>
      <c r="AM630" s="49"/>
      <c r="AN630" s="67" t="str">
        <f t="shared" si="70"/>
        <v/>
      </c>
      <c r="AO630" s="39"/>
      <c r="AP630" s="40"/>
      <c r="AQ630" s="41"/>
      <c r="AR630" s="33"/>
      <c r="AS630" s="33"/>
      <c r="AT630" s="35"/>
      <c r="AU630" s="35"/>
      <c r="AV630" s="35"/>
      <c r="AW630" s="35"/>
      <c r="AX630" s="35"/>
      <c r="AY630" s="42"/>
      <c r="AZ630" s="35"/>
    </row>
    <row r="631" spans="1:52" x14ac:dyDescent="0.25">
      <c r="A631" s="66"/>
      <c r="B631" s="33"/>
      <c r="C631" s="85"/>
      <c r="D631" s="85"/>
      <c r="E631" s="34"/>
      <c r="F631" s="35"/>
      <c r="G631" s="35"/>
      <c r="H631" s="33"/>
      <c r="I631" s="35"/>
      <c r="J631" s="35"/>
      <c r="K631" s="49">
        <f t="shared" si="67"/>
        <v>0</v>
      </c>
      <c r="L631" s="67" t="str">
        <f t="shared" si="71"/>
        <v/>
      </c>
      <c r="M631" s="33"/>
      <c r="N631" s="35"/>
      <c r="O631" s="36">
        <v>100</v>
      </c>
      <c r="P631" s="36"/>
      <c r="Q631" s="36"/>
      <c r="R631" s="36"/>
      <c r="S631" s="33"/>
      <c r="T631" s="35"/>
      <c r="U631" s="36"/>
      <c r="V631" s="36"/>
      <c r="W631" s="36"/>
      <c r="X631" s="36"/>
      <c r="Y631" s="33"/>
      <c r="Z631" s="35"/>
      <c r="AA631" s="36"/>
      <c r="AB631" s="36"/>
      <c r="AC631" s="36"/>
      <c r="AD631" s="36"/>
      <c r="AE631" s="68">
        <f t="shared" si="66"/>
        <v>100</v>
      </c>
      <c r="AF631" s="37"/>
      <c r="AG631" s="37"/>
      <c r="AH631" s="37"/>
      <c r="AI631" s="38"/>
      <c r="AJ631" s="49" t="str">
        <f t="shared" si="65"/>
        <v/>
      </c>
      <c r="AK631" s="49" t="str">
        <f t="shared" si="68"/>
        <v/>
      </c>
      <c r="AL631" s="49" t="e">
        <f t="shared" si="69"/>
        <v>#VALUE!</v>
      </c>
      <c r="AM631" s="49"/>
      <c r="AN631" s="67" t="str">
        <f t="shared" si="70"/>
        <v/>
      </c>
      <c r="AO631" s="39"/>
      <c r="AP631" s="40"/>
      <c r="AQ631" s="41"/>
      <c r="AR631" s="33"/>
      <c r="AS631" s="33"/>
      <c r="AT631" s="35"/>
      <c r="AU631" s="35"/>
      <c r="AV631" s="35"/>
      <c r="AW631" s="35"/>
      <c r="AX631" s="35"/>
      <c r="AY631" s="42"/>
      <c r="AZ631" s="35"/>
    </row>
    <row r="632" spans="1:52" x14ac:dyDescent="0.25">
      <c r="A632" s="66"/>
      <c r="B632" s="33"/>
      <c r="C632" s="85"/>
      <c r="D632" s="85"/>
      <c r="E632" s="34"/>
      <c r="F632" s="35"/>
      <c r="G632" s="35"/>
      <c r="H632" s="33"/>
      <c r="I632" s="35"/>
      <c r="J632" s="35"/>
      <c r="K632" s="49">
        <f t="shared" si="67"/>
        <v>0</v>
      </c>
      <c r="L632" s="67" t="str">
        <f t="shared" si="71"/>
        <v/>
      </c>
      <c r="M632" s="33"/>
      <c r="N632" s="35"/>
      <c r="O632" s="36">
        <v>100</v>
      </c>
      <c r="P632" s="36"/>
      <c r="Q632" s="36"/>
      <c r="R632" s="36"/>
      <c r="S632" s="33"/>
      <c r="T632" s="35"/>
      <c r="U632" s="36"/>
      <c r="V632" s="36"/>
      <c r="W632" s="36"/>
      <c r="X632" s="36"/>
      <c r="Y632" s="33"/>
      <c r="Z632" s="35"/>
      <c r="AA632" s="36"/>
      <c r="AB632" s="36"/>
      <c r="AC632" s="36"/>
      <c r="AD632" s="36"/>
      <c r="AE632" s="68">
        <f t="shared" si="66"/>
        <v>100</v>
      </c>
      <c r="AF632" s="37"/>
      <c r="AG632" s="37"/>
      <c r="AH632" s="37"/>
      <c r="AI632" s="38"/>
      <c r="AJ632" s="49" t="str">
        <f t="shared" si="65"/>
        <v/>
      </c>
      <c r="AK632" s="49" t="str">
        <f t="shared" si="68"/>
        <v/>
      </c>
      <c r="AL632" s="49" t="e">
        <f t="shared" si="69"/>
        <v>#VALUE!</v>
      </c>
      <c r="AM632" s="49"/>
      <c r="AN632" s="67" t="str">
        <f t="shared" si="70"/>
        <v/>
      </c>
      <c r="AO632" s="39"/>
      <c r="AP632" s="40"/>
      <c r="AQ632" s="41"/>
      <c r="AR632" s="33"/>
      <c r="AS632" s="33"/>
      <c r="AT632" s="35"/>
      <c r="AU632" s="35"/>
      <c r="AV632" s="35"/>
      <c r="AW632" s="35"/>
      <c r="AX632" s="35"/>
      <c r="AY632" s="42"/>
      <c r="AZ632" s="35"/>
    </row>
    <row r="633" spans="1:52" x14ac:dyDescent="0.25">
      <c r="A633" s="66"/>
      <c r="B633" s="33"/>
      <c r="C633" s="85"/>
      <c r="D633" s="85"/>
      <c r="E633" s="34"/>
      <c r="F633" s="35"/>
      <c r="G633" s="35"/>
      <c r="H633" s="33"/>
      <c r="I633" s="35"/>
      <c r="J633" s="35"/>
      <c r="K633" s="49">
        <f t="shared" si="67"/>
        <v>0</v>
      </c>
      <c r="L633" s="67" t="str">
        <f t="shared" si="71"/>
        <v/>
      </c>
      <c r="M633" s="33"/>
      <c r="N633" s="35"/>
      <c r="O633" s="36">
        <v>100</v>
      </c>
      <c r="P633" s="36"/>
      <c r="Q633" s="36"/>
      <c r="R633" s="36"/>
      <c r="S633" s="33"/>
      <c r="T633" s="35"/>
      <c r="U633" s="36"/>
      <c r="V633" s="36"/>
      <c r="W633" s="36"/>
      <c r="X633" s="36"/>
      <c r="Y633" s="33"/>
      <c r="Z633" s="35"/>
      <c r="AA633" s="36"/>
      <c r="AB633" s="36"/>
      <c r="AC633" s="36"/>
      <c r="AD633" s="36"/>
      <c r="AE633" s="68">
        <f t="shared" si="66"/>
        <v>100</v>
      </c>
      <c r="AF633" s="37"/>
      <c r="AG633" s="37"/>
      <c r="AH633" s="37"/>
      <c r="AI633" s="38"/>
      <c r="AJ633" s="49" t="str">
        <f t="shared" si="65"/>
        <v/>
      </c>
      <c r="AK633" s="49" t="str">
        <f t="shared" si="68"/>
        <v/>
      </c>
      <c r="AL633" s="49" t="e">
        <f t="shared" si="69"/>
        <v>#VALUE!</v>
      </c>
      <c r="AM633" s="49"/>
      <c r="AN633" s="67" t="str">
        <f t="shared" si="70"/>
        <v/>
      </c>
      <c r="AO633" s="39"/>
      <c r="AP633" s="40"/>
      <c r="AQ633" s="41"/>
      <c r="AR633" s="33"/>
      <c r="AS633" s="33"/>
      <c r="AT633" s="35"/>
      <c r="AU633" s="35"/>
      <c r="AV633" s="35"/>
      <c r="AW633" s="35"/>
      <c r="AX633" s="35"/>
      <c r="AY633" s="42"/>
      <c r="AZ633" s="35"/>
    </row>
    <row r="634" spans="1:52" x14ac:dyDescent="0.25">
      <c r="A634" s="66"/>
      <c r="B634" s="33"/>
      <c r="C634" s="85"/>
      <c r="D634" s="85"/>
      <c r="E634" s="34"/>
      <c r="F634" s="35"/>
      <c r="G634" s="35"/>
      <c r="H634" s="33"/>
      <c r="I634" s="35"/>
      <c r="J634" s="35"/>
      <c r="K634" s="49">
        <f t="shared" si="67"/>
        <v>0</v>
      </c>
      <c r="L634" s="67" t="str">
        <f t="shared" si="71"/>
        <v/>
      </c>
      <c r="M634" s="33"/>
      <c r="N634" s="35"/>
      <c r="O634" s="36">
        <v>100</v>
      </c>
      <c r="P634" s="36"/>
      <c r="Q634" s="36"/>
      <c r="R634" s="36"/>
      <c r="S634" s="33"/>
      <c r="T634" s="35"/>
      <c r="U634" s="36"/>
      <c r="V634" s="36"/>
      <c r="W634" s="36"/>
      <c r="X634" s="36"/>
      <c r="Y634" s="33"/>
      <c r="Z634" s="35"/>
      <c r="AA634" s="36"/>
      <c r="AB634" s="36"/>
      <c r="AC634" s="36"/>
      <c r="AD634" s="36"/>
      <c r="AE634" s="68">
        <f t="shared" si="66"/>
        <v>100</v>
      </c>
      <c r="AF634" s="37"/>
      <c r="AG634" s="37"/>
      <c r="AH634" s="37"/>
      <c r="AI634" s="38"/>
      <c r="AJ634" s="49" t="str">
        <f t="shared" si="65"/>
        <v/>
      </c>
      <c r="AK634" s="49" t="str">
        <f t="shared" si="68"/>
        <v/>
      </c>
      <c r="AL634" s="49" t="e">
        <f t="shared" si="69"/>
        <v>#VALUE!</v>
      </c>
      <c r="AM634" s="49"/>
      <c r="AN634" s="67" t="str">
        <f t="shared" si="70"/>
        <v/>
      </c>
      <c r="AO634" s="39"/>
      <c r="AP634" s="40"/>
      <c r="AQ634" s="41"/>
      <c r="AR634" s="33"/>
      <c r="AS634" s="33"/>
      <c r="AT634" s="35"/>
      <c r="AU634" s="35"/>
      <c r="AV634" s="35"/>
      <c r="AW634" s="35"/>
      <c r="AX634" s="35"/>
      <c r="AY634" s="42"/>
      <c r="AZ634" s="35"/>
    </row>
    <row r="635" spans="1:52" x14ac:dyDescent="0.25">
      <c r="A635" s="66"/>
      <c r="B635" s="33"/>
      <c r="C635" s="85"/>
      <c r="D635" s="85"/>
      <c r="E635" s="34"/>
      <c r="F635" s="35"/>
      <c r="G635" s="35"/>
      <c r="H635" s="33"/>
      <c r="I635" s="35"/>
      <c r="J635" s="35"/>
      <c r="K635" s="49">
        <f t="shared" si="67"/>
        <v>0</v>
      </c>
      <c r="L635" s="67" t="str">
        <f t="shared" si="71"/>
        <v/>
      </c>
      <c r="M635" s="33"/>
      <c r="N635" s="35"/>
      <c r="O635" s="36">
        <v>100</v>
      </c>
      <c r="P635" s="36"/>
      <c r="Q635" s="36"/>
      <c r="R635" s="36"/>
      <c r="S635" s="33"/>
      <c r="T635" s="35"/>
      <c r="U635" s="36"/>
      <c r="V635" s="36"/>
      <c r="W635" s="36"/>
      <c r="X635" s="36"/>
      <c r="Y635" s="33"/>
      <c r="Z635" s="35"/>
      <c r="AA635" s="36"/>
      <c r="AB635" s="36"/>
      <c r="AC635" s="36"/>
      <c r="AD635" s="36"/>
      <c r="AE635" s="68">
        <f t="shared" si="66"/>
        <v>100</v>
      </c>
      <c r="AF635" s="37"/>
      <c r="AG635" s="37"/>
      <c r="AH635" s="37"/>
      <c r="AI635" s="38"/>
      <c r="AJ635" s="49" t="str">
        <f t="shared" si="65"/>
        <v/>
      </c>
      <c r="AK635" s="49" t="str">
        <f t="shared" si="68"/>
        <v/>
      </c>
      <c r="AL635" s="49" t="e">
        <f t="shared" si="69"/>
        <v>#VALUE!</v>
      </c>
      <c r="AM635" s="49"/>
      <c r="AN635" s="67" t="str">
        <f t="shared" si="70"/>
        <v/>
      </c>
      <c r="AO635" s="39"/>
      <c r="AP635" s="40"/>
      <c r="AQ635" s="41"/>
      <c r="AR635" s="33"/>
      <c r="AS635" s="33"/>
      <c r="AT635" s="35"/>
      <c r="AU635" s="35"/>
      <c r="AV635" s="35"/>
      <c r="AW635" s="35"/>
      <c r="AX635" s="35"/>
      <c r="AY635" s="42"/>
      <c r="AZ635" s="35"/>
    </row>
    <row r="636" spans="1:52" x14ac:dyDescent="0.25">
      <c r="A636" s="66"/>
      <c r="B636" s="33"/>
      <c r="C636" s="85"/>
      <c r="D636" s="85"/>
      <c r="E636" s="34"/>
      <c r="F636" s="35"/>
      <c r="G636" s="35"/>
      <c r="H636" s="33"/>
      <c r="I636" s="35"/>
      <c r="J636" s="35"/>
      <c r="K636" s="49">
        <f t="shared" si="67"/>
        <v>0</v>
      </c>
      <c r="L636" s="67" t="str">
        <f t="shared" si="71"/>
        <v/>
      </c>
      <c r="M636" s="33"/>
      <c r="N636" s="35"/>
      <c r="O636" s="36">
        <v>100</v>
      </c>
      <c r="P636" s="36"/>
      <c r="Q636" s="36"/>
      <c r="R636" s="36"/>
      <c r="S636" s="33"/>
      <c r="T636" s="35"/>
      <c r="U636" s="36"/>
      <c r="V636" s="36"/>
      <c r="W636" s="36"/>
      <c r="X636" s="36"/>
      <c r="Y636" s="33"/>
      <c r="Z636" s="35"/>
      <c r="AA636" s="36"/>
      <c r="AB636" s="36"/>
      <c r="AC636" s="36"/>
      <c r="AD636" s="36"/>
      <c r="AE636" s="68">
        <f t="shared" si="66"/>
        <v>100</v>
      </c>
      <c r="AF636" s="37"/>
      <c r="AG636" s="37"/>
      <c r="AH636" s="37"/>
      <c r="AI636" s="38"/>
      <c r="AJ636" s="49" t="str">
        <f t="shared" si="65"/>
        <v/>
      </c>
      <c r="AK636" s="49" t="str">
        <f t="shared" si="68"/>
        <v/>
      </c>
      <c r="AL636" s="49" t="e">
        <f t="shared" si="69"/>
        <v>#VALUE!</v>
      </c>
      <c r="AM636" s="49"/>
      <c r="AN636" s="67" t="str">
        <f t="shared" si="70"/>
        <v/>
      </c>
      <c r="AO636" s="39"/>
      <c r="AP636" s="40"/>
      <c r="AQ636" s="41"/>
      <c r="AR636" s="33"/>
      <c r="AS636" s="33"/>
      <c r="AT636" s="35"/>
      <c r="AU636" s="35"/>
      <c r="AV636" s="35"/>
      <c r="AW636" s="35"/>
      <c r="AX636" s="35"/>
      <c r="AY636" s="42"/>
      <c r="AZ636" s="35"/>
    </row>
    <row r="637" spans="1:52" x14ac:dyDescent="0.25">
      <c r="A637" s="66"/>
      <c r="B637" s="33"/>
      <c r="C637" s="85"/>
      <c r="D637" s="85"/>
      <c r="E637" s="34"/>
      <c r="F637" s="35"/>
      <c r="G637" s="35"/>
      <c r="H637" s="33"/>
      <c r="I637" s="35"/>
      <c r="J637" s="35"/>
      <c r="K637" s="49">
        <f t="shared" si="67"/>
        <v>0</v>
      </c>
      <c r="L637" s="67" t="str">
        <f t="shared" si="71"/>
        <v/>
      </c>
      <c r="M637" s="33"/>
      <c r="N637" s="35"/>
      <c r="O637" s="36">
        <v>100</v>
      </c>
      <c r="P637" s="36"/>
      <c r="Q637" s="36"/>
      <c r="R637" s="36"/>
      <c r="S637" s="33"/>
      <c r="T637" s="35"/>
      <c r="U637" s="36"/>
      <c r="V637" s="36"/>
      <c r="W637" s="36"/>
      <c r="X637" s="36"/>
      <c r="Y637" s="33"/>
      <c r="Z637" s="35"/>
      <c r="AA637" s="36"/>
      <c r="AB637" s="36"/>
      <c r="AC637" s="36"/>
      <c r="AD637" s="36"/>
      <c r="AE637" s="68">
        <f t="shared" si="66"/>
        <v>100</v>
      </c>
      <c r="AF637" s="37"/>
      <c r="AG637" s="37"/>
      <c r="AH637" s="37"/>
      <c r="AI637" s="38"/>
      <c r="AJ637" s="49" t="str">
        <f t="shared" si="65"/>
        <v/>
      </c>
      <c r="AK637" s="49" t="str">
        <f t="shared" si="68"/>
        <v/>
      </c>
      <c r="AL637" s="49" t="e">
        <f t="shared" si="69"/>
        <v>#VALUE!</v>
      </c>
      <c r="AM637" s="49"/>
      <c r="AN637" s="67" t="str">
        <f t="shared" si="70"/>
        <v/>
      </c>
      <c r="AO637" s="39"/>
      <c r="AP637" s="40"/>
      <c r="AQ637" s="41"/>
      <c r="AR637" s="33"/>
      <c r="AS637" s="33"/>
      <c r="AT637" s="35"/>
      <c r="AU637" s="35"/>
      <c r="AV637" s="35"/>
      <c r="AW637" s="35"/>
      <c r="AX637" s="35"/>
      <c r="AY637" s="42"/>
      <c r="AZ637" s="35"/>
    </row>
    <row r="638" spans="1:52" x14ac:dyDescent="0.25">
      <c r="A638" s="66"/>
      <c r="B638" s="33"/>
      <c r="C638" s="85"/>
      <c r="D638" s="85"/>
      <c r="E638" s="34"/>
      <c r="F638" s="35"/>
      <c r="G638" s="35"/>
      <c r="H638" s="33"/>
      <c r="I638" s="35"/>
      <c r="J638" s="35"/>
      <c r="K638" s="49">
        <f t="shared" si="67"/>
        <v>0</v>
      </c>
      <c r="L638" s="67" t="str">
        <f t="shared" si="71"/>
        <v/>
      </c>
      <c r="M638" s="33"/>
      <c r="N638" s="35"/>
      <c r="O638" s="36">
        <v>100</v>
      </c>
      <c r="P638" s="36"/>
      <c r="Q638" s="36"/>
      <c r="R638" s="36"/>
      <c r="S638" s="33"/>
      <c r="T638" s="35"/>
      <c r="U638" s="36"/>
      <c r="V638" s="36"/>
      <c r="W638" s="36"/>
      <c r="X638" s="36"/>
      <c r="Y638" s="33"/>
      <c r="Z638" s="35"/>
      <c r="AA638" s="36"/>
      <c r="AB638" s="36"/>
      <c r="AC638" s="36"/>
      <c r="AD638" s="36"/>
      <c r="AE638" s="68">
        <f t="shared" si="66"/>
        <v>100</v>
      </c>
      <c r="AF638" s="37"/>
      <c r="AG638" s="37"/>
      <c r="AH638" s="37"/>
      <c r="AI638" s="38"/>
      <c r="AJ638" s="49" t="str">
        <f t="shared" si="65"/>
        <v/>
      </c>
      <c r="AK638" s="49" t="str">
        <f t="shared" si="68"/>
        <v/>
      </c>
      <c r="AL638" s="49" t="e">
        <f t="shared" si="69"/>
        <v>#VALUE!</v>
      </c>
      <c r="AM638" s="49"/>
      <c r="AN638" s="67" t="str">
        <f t="shared" si="70"/>
        <v/>
      </c>
      <c r="AO638" s="39"/>
      <c r="AP638" s="40"/>
      <c r="AQ638" s="41"/>
      <c r="AR638" s="33"/>
      <c r="AS638" s="33"/>
      <c r="AT638" s="35"/>
      <c r="AU638" s="35"/>
      <c r="AV638" s="35"/>
      <c r="AW638" s="35"/>
      <c r="AX638" s="35"/>
      <c r="AY638" s="42"/>
      <c r="AZ638" s="35"/>
    </row>
    <row r="639" spans="1:52" x14ac:dyDescent="0.25">
      <c r="A639" s="66"/>
      <c r="B639" s="33"/>
      <c r="C639" s="85"/>
      <c r="D639" s="85"/>
      <c r="E639" s="34"/>
      <c r="F639" s="35"/>
      <c r="G639" s="35"/>
      <c r="H639" s="33"/>
      <c r="I639" s="35"/>
      <c r="J639" s="35"/>
      <c r="K639" s="49">
        <f t="shared" si="67"/>
        <v>0</v>
      </c>
      <c r="L639" s="67" t="str">
        <f t="shared" si="71"/>
        <v/>
      </c>
      <c r="M639" s="33"/>
      <c r="N639" s="35"/>
      <c r="O639" s="36">
        <v>100</v>
      </c>
      <c r="P639" s="36"/>
      <c r="Q639" s="36"/>
      <c r="R639" s="36"/>
      <c r="S639" s="33"/>
      <c r="T639" s="35"/>
      <c r="U639" s="36"/>
      <c r="V639" s="36"/>
      <c r="W639" s="36"/>
      <c r="X639" s="36"/>
      <c r="Y639" s="33"/>
      <c r="Z639" s="35"/>
      <c r="AA639" s="36"/>
      <c r="AB639" s="36"/>
      <c r="AC639" s="36"/>
      <c r="AD639" s="36"/>
      <c r="AE639" s="68">
        <f t="shared" si="66"/>
        <v>100</v>
      </c>
      <c r="AF639" s="37"/>
      <c r="AG639" s="37"/>
      <c r="AH639" s="37"/>
      <c r="AI639" s="38"/>
      <c r="AJ639" s="49" t="str">
        <f t="shared" si="65"/>
        <v/>
      </c>
      <c r="AK639" s="49" t="str">
        <f t="shared" si="68"/>
        <v/>
      </c>
      <c r="AL639" s="49" t="e">
        <f t="shared" si="69"/>
        <v>#VALUE!</v>
      </c>
      <c r="AM639" s="49"/>
      <c r="AN639" s="67" t="str">
        <f t="shared" si="70"/>
        <v/>
      </c>
      <c r="AO639" s="39"/>
      <c r="AP639" s="40"/>
      <c r="AQ639" s="41"/>
      <c r="AR639" s="33"/>
      <c r="AS639" s="33"/>
      <c r="AT639" s="35"/>
      <c r="AU639" s="35"/>
      <c r="AV639" s="35"/>
      <c r="AW639" s="35"/>
      <c r="AX639" s="35"/>
      <c r="AY639" s="42"/>
      <c r="AZ639" s="35"/>
    </row>
    <row r="640" spans="1:52" x14ac:dyDescent="0.25">
      <c r="A640" s="66"/>
      <c r="B640" s="33"/>
      <c r="C640" s="85"/>
      <c r="D640" s="85"/>
      <c r="E640" s="34"/>
      <c r="F640" s="35"/>
      <c r="G640" s="35"/>
      <c r="H640" s="33"/>
      <c r="I640" s="35"/>
      <c r="J640" s="35"/>
      <c r="K640" s="49">
        <f t="shared" si="67"/>
        <v>0</v>
      </c>
      <c r="L640" s="67" t="str">
        <f t="shared" si="71"/>
        <v/>
      </c>
      <c r="M640" s="33"/>
      <c r="N640" s="35"/>
      <c r="O640" s="36">
        <v>100</v>
      </c>
      <c r="P640" s="36"/>
      <c r="Q640" s="36"/>
      <c r="R640" s="36"/>
      <c r="S640" s="33"/>
      <c r="T640" s="35"/>
      <c r="U640" s="36"/>
      <c r="V640" s="36"/>
      <c r="W640" s="36"/>
      <c r="X640" s="36"/>
      <c r="Y640" s="33"/>
      <c r="Z640" s="35"/>
      <c r="AA640" s="36"/>
      <c r="AB640" s="36"/>
      <c r="AC640" s="36"/>
      <c r="AD640" s="36"/>
      <c r="AE640" s="68">
        <f t="shared" si="66"/>
        <v>100</v>
      </c>
      <c r="AF640" s="37"/>
      <c r="AG640" s="37"/>
      <c r="AH640" s="37"/>
      <c r="AI640" s="38"/>
      <c r="AJ640" s="49" t="str">
        <f t="shared" si="65"/>
        <v/>
      </c>
      <c r="AK640" s="49" t="str">
        <f t="shared" si="68"/>
        <v/>
      </c>
      <c r="AL640" s="49" t="e">
        <f t="shared" si="69"/>
        <v>#VALUE!</v>
      </c>
      <c r="AM640" s="49"/>
      <c r="AN640" s="67" t="str">
        <f t="shared" si="70"/>
        <v/>
      </c>
      <c r="AO640" s="39"/>
      <c r="AP640" s="40"/>
      <c r="AQ640" s="41"/>
      <c r="AR640" s="33"/>
      <c r="AS640" s="33"/>
      <c r="AT640" s="35"/>
      <c r="AU640" s="35"/>
      <c r="AV640" s="35"/>
      <c r="AW640" s="35"/>
      <c r="AX640" s="35"/>
      <c r="AY640" s="42"/>
      <c r="AZ640" s="35"/>
    </row>
    <row r="641" spans="1:52" x14ac:dyDescent="0.25">
      <c r="A641" s="66"/>
      <c r="B641" s="33"/>
      <c r="C641" s="85"/>
      <c r="D641" s="85"/>
      <c r="E641" s="34"/>
      <c r="F641" s="35"/>
      <c r="G641" s="35"/>
      <c r="H641" s="33"/>
      <c r="I641" s="35"/>
      <c r="J641" s="35"/>
      <c r="K641" s="49">
        <f t="shared" si="67"/>
        <v>0</v>
      </c>
      <c r="L641" s="67" t="str">
        <f t="shared" si="71"/>
        <v/>
      </c>
      <c r="M641" s="33"/>
      <c r="N641" s="35"/>
      <c r="O641" s="36">
        <v>100</v>
      </c>
      <c r="P641" s="36"/>
      <c r="Q641" s="36"/>
      <c r="R641" s="36"/>
      <c r="S641" s="33"/>
      <c r="T641" s="35"/>
      <c r="U641" s="36"/>
      <c r="V641" s="36"/>
      <c r="W641" s="36"/>
      <c r="X641" s="36"/>
      <c r="Y641" s="33"/>
      <c r="Z641" s="35"/>
      <c r="AA641" s="36"/>
      <c r="AB641" s="36"/>
      <c r="AC641" s="36"/>
      <c r="AD641" s="36"/>
      <c r="AE641" s="68">
        <f t="shared" si="66"/>
        <v>100</v>
      </c>
      <c r="AF641" s="37"/>
      <c r="AG641" s="37"/>
      <c r="AH641" s="37"/>
      <c r="AI641" s="38"/>
      <c r="AJ641" s="49" t="str">
        <f t="shared" si="65"/>
        <v/>
      </c>
      <c r="AK641" s="49" t="str">
        <f t="shared" si="68"/>
        <v/>
      </c>
      <c r="AL641" s="49" t="e">
        <f t="shared" si="69"/>
        <v>#VALUE!</v>
      </c>
      <c r="AM641" s="49"/>
      <c r="AN641" s="67" t="str">
        <f t="shared" si="70"/>
        <v/>
      </c>
      <c r="AO641" s="39"/>
      <c r="AP641" s="40"/>
      <c r="AQ641" s="41"/>
      <c r="AR641" s="33"/>
      <c r="AS641" s="33"/>
      <c r="AT641" s="35"/>
      <c r="AU641" s="35"/>
      <c r="AV641" s="35"/>
      <c r="AW641" s="35"/>
      <c r="AX641" s="35"/>
      <c r="AY641" s="42"/>
      <c r="AZ641" s="35"/>
    </row>
    <row r="642" spans="1:52" x14ac:dyDescent="0.25">
      <c r="A642" s="66"/>
      <c r="B642" s="33"/>
      <c r="C642" s="85"/>
      <c r="D642" s="85"/>
      <c r="E642" s="34"/>
      <c r="F642" s="35"/>
      <c r="G642" s="35"/>
      <c r="H642" s="33"/>
      <c r="I642" s="35"/>
      <c r="J642" s="35"/>
      <c r="K642" s="49">
        <f t="shared" si="67"/>
        <v>0</v>
      </c>
      <c r="L642" s="67" t="str">
        <f t="shared" si="71"/>
        <v/>
      </c>
      <c r="M642" s="33"/>
      <c r="N642" s="35"/>
      <c r="O642" s="36">
        <v>100</v>
      </c>
      <c r="P642" s="36"/>
      <c r="Q642" s="36"/>
      <c r="R642" s="36"/>
      <c r="S642" s="33"/>
      <c r="T642" s="35"/>
      <c r="U642" s="36"/>
      <c r="V642" s="36"/>
      <c r="W642" s="36"/>
      <c r="X642" s="36"/>
      <c r="Y642" s="33"/>
      <c r="Z642" s="35"/>
      <c r="AA642" s="36"/>
      <c r="AB642" s="36"/>
      <c r="AC642" s="36"/>
      <c r="AD642" s="36"/>
      <c r="AE642" s="68">
        <f t="shared" si="66"/>
        <v>100</v>
      </c>
      <c r="AF642" s="37"/>
      <c r="AG642" s="37"/>
      <c r="AH642" s="37"/>
      <c r="AI642" s="38"/>
      <c r="AJ642" s="49" t="str">
        <f t="shared" si="65"/>
        <v/>
      </c>
      <c r="AK642" s="49" t="str">
        <f t="shared" si="68"/>
        <v/>
      </c>
      <c r="AL642" s="49" t="e">
        <f t="shared" si="69"/>
        <v>#VALUE!</v>
      </c>
      <c r="AM642" s="49"/>
      <c r="AN642" s="67" t="str">
        <f t="shared" si="70"/>
        <v/>
      </c>
      <c r="AO642" s="39"/>
      <c r="AP642" s="40"/>
      <c r="AQ642" s="41"/>
      <c r="AR642" s="33"/>
      <c r="AS642" s="33"/>
      <c r="AT642" s="35"/>
      <c r="AU642" s="35"/>
      <c r="AV642" s="35"/>
      <c r="AW642" s="35"/>
      <c r="AX642" s="35"/>
      <c r="AY642" s="42"/>
      <c r="AZ642" s="35"/>
    </row>
    <row r="643" spans="1:52" x14ac:dyDescent="0.25">
      <c r="A643" s="66"/>
      <c r="B643" s="33"/>
      <c r="C643" s="85"/>
      <c r="D643" s="85"/>
      <c r="E643" s="34"/>
      <c r="F643" s="35"/>
      <c r="G643" s="35"/>
      <c r="H643" s="33"/>
      <c r="I643" s="35"/>
      <c r="J643" s="35"/>
      <c r="K643" s="49">
        <f t="shared" si="67"/>
        <v>0</v>
      </c>
      <c r="L643" s="67" t="str">
        <f t="shared" si="71"/>
        <v/>
      </c>
      <c r="M643" s="33"/>
      <c r="N643" s="35"/>
      <c r="O643" s="36">
        <v>100</v>
      </c>
      <c r="P643" s="36"/>
      <c r="Q643" s="36"/>
      <c r="R643" s="36"/>
      <c r="S643" s="33"/>
      <c r="T643" s="35"/>
      <c r="U643" s="36"/>
      <c r="V643" s="36"/>
      <c r="W643" s="36"/>
      <c r="X643" s="36"/>
      <c r="Y643" s="33"/>
      <c r="Z643" s="35"/>
      <c r="AA643" s="36"/>
      <c r="AB643" s="36"/>
      <c r="AC643" s="36"/>
      <c r="AD643" s="36"/>
      <c r="AE643" s="68">
        <f t="shared" si="66"/>
        <v>100</v>
      </c>
      <c r="AF643" s="37"/>
      <c r="AG643" s="37"/>
      <c r="AH643" s="37"/>
      <c r="AI643" s="38"/>
      <c r="AJ643" s="49" t="str">
        <f t="shared" si="65"/>
        <v/>
      </c>
      <c r="AK643" s="49" t="str">
        <f t="shared" si="68"/>
        <v/>
      </c>
      <c r="AL643" s="49" t="e">
        <f t="shared" si="69"/>
        <v>#VALUE!</v>
      </c>
      <c r="AM643" s="49"/>
      <c r="AN643" s="67" t="str">
        <f t="shared" si="70"/>
        <v/>
      </c>
      <c r="AO643" s="39"/>
      <c r="AP643" s="40"/>
      <c r="AQ643" s="41"/>
      <c r="AR643" s="33"/>
      <c r="AS643" s="33"/>
      <c r="AT643" s="35"/>
      <c r="AU643" s="35"/>
      <c r="AV643" s="35"/>
      <c r="AW643" s="35"/>
      <c r="AX643" s="35"/>
      <c r="AY643" s="42"/>
      <c r="AZ643" s="35"/>
    </row>
    <row r="644" spans="1:52" x14ac:dyDescent="0.25">
      <c r="A644" s="66"/>
      <c r="B644" s="33"/>
      <c r="C644" s="85"/>
      <c r="D644" s="85"/>
      <c r="E644" s="34"/>
      <c r="F644" s="35"/>
      <c r="G644" s="35"/>
      <c r="H644" s="33"/>
      <c r="I644" s="35"/>
      <c r="J644" s="35"/>
      <c r="K644" s="49">
        <f t="shared" si="67"/>
        <v>0</v>
      </c>
      <c r="L644" s="67" t="str">
        <f t="shared" si="71"/>
        <v/>
      </c>
      <c r="M644" s="33"/>
      <c r="N644" s="35"/>
      <c r="O644" s="36">
        <v>100</v>
      </c>
      <c r="P644" s="36"/>
      <c r="Q644" s="36"/>
      <c r="R644" s="36"/>
      <c r="S644" s="33"/>
      <c r="T644" s="35"/>
      <c r="U644" s="36"/>
      <c r="V644" s="36"/>
      <c r="W644" s="36"/>
      <c r="X644" s="36"/>
      <c r="Y644" s="33"/>
      <c r="Z644" s="35"/>
      <c r="AA644" s="36"/>
      <c r="AB644" s="36"/>
      <c r="AC644" s="36"/>
      <c r="AD644" s="36"/>
      <c r="AE644" s="68">
        <f t="shared" si="66"/>
        <v>100</v>
      </c>
      <c r="AF644" s="37"/>
      <c r="AG644" s="37"/>
      <c r="AH644" s="37"/>
      <c r="AI644" s="38"/>
      <c r="AJ644" s="49" t="str">
        <f t="shared" si="65"/>
        <v/>
      </c>
      <c r="AK644" s="49" t="str">
        <f t="shared" si="68"/>
        <v/>
      </c>
      <c r="AL644" s="49" t="e">
        <f t="shared" si="69"/>
        <v>#VALUE!</v>
      </c>
      <c r="AM644" s="49"/>
      <c r="AN644" s="67" t="str">
        <f t="shared" si="70"/>
        <v/>
      </c>
      <c r="AO644" s="39"/>
      <c r="AP644" s="40"/>
      <c r="AQ644" s="41"/>
      <c r="AR644" s="33"/>
      <c r="AS644" s="33"/>
      <c r="AT644" s="35"/>
      <c r="AU644" s="35"/>
      <c r="AV644" s="35"/>
      <c r="AW644" s="35"/>
      <c r="AX644" s="35"/>
      <c r="AY644" s="42"/>
      <c r="AZ644" s="35"/>
    </row>
    <row r="645" spans="1:52" x14ac:dyDescent="0.25">
      <c r="A645" s="66"/>
      <c r="B645" s="33"/>
      <c r="C645" s="85"/>
      <c r="D645" s="85"/>
      <c r="E645" s="34"/>
      <c r="F645" s="35"/>
      <c r="G645" s="35"/>
      <c r="H645" s="33"/>
      <c r="I645" s="35"/>
      <c r="J645" s="35"/>
      <c r="K645" s="49">
        <f t="shared" si="67"/>
        <v>0</v>
      </c>
      <c r="L645" s="67" t="str">
        <f t="shared" si="71"/>
        <v/>
      </c>
      <c r="M645" s="33"/>
      <c r="N645" s="35"/>
      <c r="O645" s="36">
        <v>100</v>
      </c>
      <c r="P645" s="36"/>
      <c r="Q645" s="36"/>
      <c r="R645" s="36"/>
      <c r="S645" s="33"/>
      <c r="T645" s="35"/>
      <c r="U645" s="36"/>
      <c r="V645" s="36"/>
      <c r="W645" s="36"/>
      <c r="X645" s="36"/>
      <c r="Y645" s="33"/>
      <c r="Z645" s="35"/>
      <c r="AA645" s="36"/>
      <c r="AB645" s="36"/>
      <c r="AC645" s="36"/>
      <c r="AD645" s="36"/>
      <c r="AE645" s="68">
        <f t="shared" si="66"/>
        <v>100</v>
      </c>
      <c r="AF645" s="37"/>
      <c r="AG645" s="37"/>
      <c r="AH645" s="37"/>
      <c r="AI645" s="38"/>
      <c r="AJ645" s="49" t="str">
        <f t="shared" si="65"/>
        <v/>
      </c>
      <c r="AK645" s="49" t="str">
        <f t="shared" si="68"/>
        <v/>
      </c>
      <c r="AL645" s="49" t="e">
        <f t="shared" si="69"/>
        <v>#VALUE!</v>
      </c>
      <c r="AM645" s="49"/>
      <c r="AN645" s="67" t="str">
        <f t="shared" si="70"/>
        <v/>
      </c>
      <c r="AO645" s="39"/>
      <c r="AP645" s="40"/>
      <c r="AQ645" s="41"/>
      <c r="AR645" s="33"/>
      <c r="AS645" s="33"/>
      <c r="AT645" s="35"/>
      <c r="AU645" s="35"/>
      <c r="AV645" s="35"/>
      <c r="AW645" s="35"/>
      <c r="AX645" s="35"/>
      <c r="AY645" s="42"/>
      <c r="AZ645" s="35"/>
    </row>
    <row r="646" spans="1:52" x14ac:dyDescent="0.25">
      <c r="A646" s="66"/>
      <c r="B646" s="33"/>
      <c r="C646" s="85"/>
      <c r="D646" s="85"/>
      <c r="E646" s="34"/>
      <c r="F646" s="35"/>
      <c r="G646" s="35"/>
      <c r="H646" s="33"/>
      <c r="I646" s="35"/>
      <c r="J646" s="35"/>
      <c r="K646" s="49">
        <f t="shared" si="67"/>
        <v>0</v>
      </c>
      <c r="L646" s="67" t="str">
        <f t="shared" si="71"/>
        <v/>
      </c>
      <c r="M646" s="33"/>
      <c r="N646" s="35"/>
      <c r="O646" s="36">
        <v>100</v>
      </c>
      <c r="P646" s="36"/>
      <c r="Q646" s="36"/>
      <c r="R646" s="36"/>
      <c r="S646" s="33"/>
      <c r="T646" s="35"/>
      <c r="U646" s="36"/>
      <c r="V646" s="36"/>
      <c r="W646" s="36"/>
      <c r="X646" s="36"/>
      <c r="Y646" s="33"/>
      <c r="Z646" s="35"/>
      <c r="AA646" s="36"/>
      <c r="AB646" s="36"/>
      <c r="AC646" s="36"/>
      <c r="AD646" s="36"/>
      <c r="AE646" s="68">
        <f t="shared" si="66"/>
        <v>100</v>
      </c>
      <c r="AF646" s="37"/>
      <c r="AG646" s="37"/>
      <c r="AH646" s="37"/>
      <c r="AI646" s="38"/>
      <c r="AJ646" s="49" t="str">
        <f t="shared" ref="AJ646:AJ654" si="72">IF($G646="RIESGO",IF(AE646&lt;=50,I646,(IF(AND(AE646&gt;=51,AF646="IMPACTO"),I646,(IF(AND(AE646&gt;=51,AE646&lt;=75,AF646="PROBABILIDAD"),(IF(I646-1&lt;=0,1,I646-1)),(IF(AND(AE646&gt;=76,AE646&lt;=100,AF646="PROBABILIDAD"),(IF(I646-2&lt;=0,1,I646-2)),1))))))), IF($G646="RIESGO_CORRUPCIÓN",IF(AE646&lt;=50,I646,(IF(AND(AE646&gt;=51,AF646="IMPACTO"),I646,(IF(AND(AE646&gt;=51,AE646&lt;=75,AF646="PROBABILIDAD"),(IF(I646-1&lt;=0,1,I646-1)),(IF(AND(AE646&gt;=76,AE646&lt;=100,AF646="PROBABILIDAD"),(IF(I646-2&lt;=0,1,I646-2)),1))))))),IF($G646="OPORTUNIDAD",$I646,"")))</f>
        <v/>
      </c>
      <c r="AK646" s="49" t="str">
        <f t="shared" si="68"/>
        <v/>
      </c>
      <c r="AL646" s="49" t="e">
        <f t="shared" si="69"/>
        <v>#VALUE!</v>
      </c>
      <c r="AM646" s="49"/>
      <c r="AN646" s="67" t="str">
        <f t="shared" si="70"/>
        <v/>
      </c>
      <c r="AO646" s="39"/>
      <c r="AP646" s="40"/>
      <c r="AQ646" s="41"/>
      <c r="AR646" s="33"/>
      <c r="AS646" s="33"/>
      <c r="AT646" s="35"/>
      <c r="AU646" s="35"/>
      <c r="AV646" s="35"/>
      <c r="AW646" s="35"/>
      <c r="AX646" s="35"/>
      <c r="AY646" s="42"/>
      <c r="AZ646" s="35"/>
    </row>
    <row r="647" spans="1:52" x14ac:dyDescent="0.25">
      <c r="A647" s="66"/>
      <c r="B647" s="33"/>
      <c r="C647" s="85"/>
      <c r="D647" s="85"/>
      <c r="E647" s="34"/>
      <c r="F647" s="35"/>
      <c r="G647" s="35"/>
      <c r="H647" s="33"/>
      <c r="I647" s="35"/>
      <c r="J647" s="35"/>
      <c r="K647" s="49">
        <f t="shared" si="67"/>
        <v>0</v>
      </c>
      <c r="L647" s="67" t="str">
        <f t="shared" si="71"/>
        <v/>
      </c>
      <c r="M647" s="33"/>
      <c r="N647" s="35"/>
      <c r="O647" s="36">
        <v>100</v>
      </c>
      <c r="P647" s="36"/>
      <c r="Q647" s="36"/>
      <c r="R647" s="36"/>
      <c r="S647" s="33"/>
      <c r="T647" s="35"/>
      <c r="U647" s="36"/>
      <c r="V647" s="36"/>
      <c r="W647" s="36"/>
      <c r="X647" s="36"/>
      <c r="Y647" s="33"/>
      <c r="Z647" s="35"/>
      <c r="AA647" s="36"/>
      <c r="AB647" s="36"/>
      <c r="AC647" s="36"/>
      <c r="AD647" s="36"/>
      <c r="AE647" s="68">
        <f t="shared" si="66"/>
        <v>100</v>
      </c>
      <c r="AF647" s="37"/>
      <c r="AG647" s="37"/>
      <c r="AH647" s="37"/>
      <c r="AI647" s="38"/>
      <c r="AJ647" s="49" t="str">
        <f t="shared" si="72"/>
        <v/>
      </c>
      <c r="AK647" s="49" t="str">
        <f t="shared" si="68"/>
        <v/>
      </c>
      <c r="AL647" s="49" t="e">
        <f t="shared" si="69"/>
        <v>#VALUE!</v>
      </c>
      <c r="AM647" s="49"/>
      <c r="AN647" s="67" t="str">
        <f t="shared" si="70"/>
        <v/>
      </c>
      <c r="AO647" s="39"/>
      <c r="AP647" s="40"/>
      <c r="AQ647" s="41"/>
      <c r="AR647" s="33"/>
      <c r="AS647" s="33"/>
      <c r="AT647" s="35"/>
      <c r="AU647" s="35"/>
      <c r="AV647" s="35"/>
      <c r="AW647" s="35"/>
      <c r="AX647" s="35"/>
      <c r="AY647" s="42"/>
      <c r="AZ647" s="35"/>
    </row>
    <row r="648" spans="1:52" x14ac:dyDescent="0.25">
      <c r="A648" s="66"/>
      <c r="B648" s="33"/>
      <c r="C648" s="85"/>
      <c r="D648" s="85"/>
      <c r="E648" s="34"/>
      <c r="F648" s="35"/>
      <c r="G648" s="35"/>
      <c r="H648" s="33"/>
      <c r="I648" s="35"/>
      <c r="J648" s="35"/>
      <c r="K648" s="49">
        <f t="shared" si="67"/>
        <v>0</v>
      </c>
      <c r="L648" s="67" t="str">
        <f t="shared" si="71"/>
        <v/>
      </c>
      <c r="M648" s="33"/>
      <c r="N648" s="35"/>
      <c r="O648" s="36">
        <v>100</v>
      </c>
      <c r="P648" s="36"/>
      <c r="Q648" s="36"/>
      <c r="R648" s="36"/>
      <c r="S648" s="33"/>
      <c r="T648" s="35"/>
      <c r="U648" s="36"/>
      <c r="V648" s="36"/>
      <c r="W648" s="36"/>
      <c r="X648" s="36"/>
      <c r="Y648" s="33"/>
      <c r="Z648" s="35"/>
      <c r="AA648" s="36"/>
      <c r="AB648" s="36"/>
      <c r="AC648" s="36"/>
      <c r="AD648" s="36"/>
      <c r="AE648" s="68">
        <f t="shared" si="66"/>
        <v>100</v>
      </c>
      <c r="AF648" s="37"/>
      <c r="AG648" s="37"/>
      <c r="AH648" s="37"/>
      <c r="AI648" s="38"/>
      <c r="AJ648" s="49" t="str">
        <f t="shared" si="72"/>
        <v/>
      </c>
      <c r="AK648" s="49" t="str">
        <f t="shared" si="68"/>
        <v/>
      </c>
      <c r="AL648" s="49" t="e">
        <f t="shared" si="69"/>
        <v>#VALUE!</v>
      </c>
      <c r="AM648" s="49"/>
      <c r="AN648" s="67" t="str">
        <f t="shared" si="70"/>
        <v/>
      </c>
      <c r="AO648" s="39"/>
      <c r="AP648" s="40"/>
      <c r="AQ648" s="41"/>
      <c r="AR648" s="33"/>
      <c r="AS648" s="33"/>
      <c r="AT648" s="35"/>
      <c r="AU648" s="35"/>
      <c r="AV648" s="35"/>
      <c r="AW648" s="35"/>
      <c r="AX648" s="35"/>
      <c r="AY648" s="42"/>
      <c r="AZ648" s="35"/>
    </row>
    <row r="649" spans="1:52" x14ac:dyDescent="0.25">
      <c r="A649" s="66"/>
      <c r="B649" s="33"/>
      <c r="C649" s="85"/>
      <c r="D649" s="85"/>
      <c r="E649" s="34"/>
      <c r="F649" s="35"/>
      <c r="G649" s="35"/>
      <c r="H649" s="33"/>
      <c r="I649" s="35"/>
      <c r="J649" s="35"/>
      <c r="K649" s="49">
        <f t="shared" si="67"/>
        <v>0</v>
      </c>
      <c r="L649" s="67" t="str">
        <f t="shared" si="71"/>
        <v/>
      </c>
      <c r="M649" s="33"/>
      <c r="N649" s="35"/>
      <c r="O649" s="36">
        <v>100</v>
      </c>
      <c r="P649" s="36"/>
      <c r="Q649" s="36"/>
      <c r="R649" s="36"/>
      <c r="S649" s="33"/>
      <c r="T649" s="35"/>
      <c r="U649" s="36"/>
      <c r="V649" s="36"/>
      <c r="W649" s="36"/>
      <c r="X649" s="36"/>
      <c r="Y649" s="33"/>
      <c r="Z649" s="35"/>
      <c r="AA649" s="36"/>
      <c r="AB649" s="36"/>
      <c r="AC649" s="36"/>
      <c r="AD649" s="36"/>
      <c r="AE649" s="68">
        <f t="shared" si="66"/>
        <v>100</v>
      </c>
      <c r="AF649" s="37"/>
      <c r="AG649" s="37"/>
      <c r="AH649" s="37"/>
      <c r="AI649" s="38"/>
      <c r="AJ649" s="49" t="str">
        <f t="shared" si="72"/>
        <v/>
      </c>
      <c r="AK649" s="49" t="str">
        <f t="shared" si="68"/>
        <v/>
      </c>
      <c r="AL649" s="49" t="e">
        <f t="shared" si="69"/>
        <v>#VALUE!</v>
      </c>
      <c r="AM649" s="49"/>
      <c r="AN649" s="67" t="str">
        <f t="shared" si="70"/>
        <v/>
      </c>
      <c r="AO649" s="39"/>
      <c r="AP649" s="40"/>
      <c r="AQ649" s="41"/>
      <c r="AR649" s="33"/>
      <c r="AS649" s="33"/>
      <c r="AT649" s="35"/>
      <c r="AU649" s="35"/>
      <c r="AV649" s="35"/>
      <c r="AW649" s="35"/>
      <c r="AX649" s="35"/>
      <c r="AY649" s="42"/>
      <c r="AZ649" s="35"/>
    </row>
    <row r="650" spans="1:52" x14ac:dyDescent="0.25">
      <c r="A650" s="66"/>
      <c r="B650" s="33"/>
      <c r="C650" s="85"/>
      <c r="D650" s="85"/>
      <c r="E650" s="34"/>
      <c r="F650" s="35"/>
      <c r="G650" s="35"/>
      <c r="H650" s="33"/>
      <c r="I650" s="35"/>
      <c r="J650" s="35"/>
      <c r="K650" s="49">
        <f t="shared" si="67"/>
        <v>0</v>
      </c>
      <c r="L650" s="67" t="str">
        <f t="shared" si="71"/>
        <v/>
      </c>
      <c r="M650" s="33"/>
      <c r="N650" s="35"/>
      <c r="O650" s="36">
        <v>100</v>
      </c>
      <c r="P650" s="36"/>
      <c r="Q650" s="36"/>
      <c r="R650" s="36"/>
      <c r="S650" s="33"/>
      <c r="T650" s="35"/>
      <c r="U650" s="36"/>
      <c r="V650" s="36"/>
      <c r="W650" s="36"/>
      <c r="X650" s="36"/>
      <c r="Y650" s="33"/>
      <c r="Z650" s="35"/>
      <c r="AA650" s="36"/>
      <c r="AB650" s="36"/>
      <c r="AC650" s="36"/>
      <c r="AD650" s="36"/>
      <c r="AE650" s="68">
        <f>AVERAGE(AA650,U650,O650)</f>
        <v>100</v>
      </c>
      <c r="AF650" s="37"/>
      <c r="AG650" s="37"/>
      <c r="AH650" s="37"/>
      <c r="AI650" s="38"/>
      <c r="AJ650" s="49" t="str">
        <f t="shared" si="72"/>
        <v/>
      </c>
      <c r="AK650" s="49" t="str">
        <f t="shared" si="68"/>
        <v/>
      </c>
      <c r="AL650" s="49" t="e">
        <f t="shared" si="69"/>
        <v>#VALUE!</v>
      </c>
      <c r="AM650" s="49"/>
      <c r="AN650" s="67" t="str">
        <f t="shared" si="70"/>
        <v/>
      </c>
      <c r="AO650" s="39"/>
      <c r="AP650" s="40"/>
      <c r="AQ650" s="41"/>
      <c r="AR650" s="33"/>
      <c r="AS650" s="33"/>
      <c r="AT650" s="35"/>
      <c r="AU650" s="35"/>
      <c r="AV650" s="35"/>
      <c r="AW650" s="35"/>
      <c r="AX650" s="35"/>
      <c r="AY650" s="42"/>
      <c r="AZ650" s="35"/>
    </row>
    <row r="651" spans="1:52" x14ac:dyDescent="0.25">
      <c r="A651" s="66"/>
      <c r="B651" s="33"/>
      <c r="C651" s="85"/>
      <c r="D651" s="85"/>
      <c r="E651" s="34"/>
      <c r="F651" s="35"/>
      <c r="G651" s="35"/>
      <c r="H651" s="33"/>
      <c r="I651" s="35"/>
      <c r="J651" s="35"/>
      <c r="K651" s="49">
        <f>IF($G651="RIESGO_CORRUPCIÓN",$I651*$J651*4,$I651*$J651)</f>
        <v>0</v>
      </c>
      <c r="L651" s="67" t="str">
        <f t="shared" si="71"/>
        <v/>
      </c>
      <c r="M651" s="33"/>
      <c r="N651" s="35"/>
      <c r="O651" s="36">
        <v>100</v>
      </c>
      <c r="P651" s="36"/>
      <c r="Q651" s="36"/>
      <c r="R651" s="36"/>
      <c r="S651" s="33"/>
      <c r="T651" s="35"/>
      <c r="U651" s="36"/>
      <c r="V651" s="36"/>
      <c r="W651" s="36"/>
      <c r="X651" s="36"/>
      <c r="Y651" s="33"/>
      <c r="Z651" s="35"/>
      <c r="AA651" s="36"/>
      <c r="AB651" s="36"/>
      <c r="AC651" s="36"/>
      <c r="AD651" s="36"/>
      <c r="AE651" s="68">
        <f>AVERAGE(AA651,U651,O651)</f>
        <v>100</v>
      </c>
      <c r="AF651" s="37"/>
      <c r="AG651" s="37"/>
      <c r="AH651" s="37"/>
      <c r="AI651" s="38"/>
      <c r="AJ651" s="49" t="str">
        <f t="shared" si="72"/>
        <v/>
      </c>
      <c r="AK651" s="49" t="str">
        <f>IF($G651="RIESGO",IF(AE651&lt;=50,J651,(IF(AND(AE651&gt;=51,AF651="PROBABILIDAD"),J651,(IF(AND(AE651&gt;=51,AE651&lt;=85,AF651="IMPACTO"),(IF(J651-1&lt;=0,1,J651-1)),(IF(AND(AE651&gt;=86,AE651&lt;=100,AF651="PROBABILIDAD"),(IF(J651-2&lt;=0,1,J651-2)),1))))))),IF($G651="RIESGO_CORRUPCIÓN",IF(AE651&lt;=50,J651,(IF(AND(AE651&gt;=51,AF651="PROBABILIDAD"),J651,(IF(AND(AE651&gt;=51,AE651&lt;=85,AF651="IMPACTO"),(IF(J651-5&lt;=0,5,J651-5)),(IF(AND(AE651&gt;=86,AE651&lt;=100,AF651="IMPACTO"),(IF(J651-15&lt;=0,5,J651-15)),"#"))))))),IF($G651="OPORTUNIDAD",$J651,"")))</f>
        <v/>
      </c>
      <c r="AL651" s="49" t="e">
        <f>IF($G651="RIESGO_CORRUPCIÓN",$AJ651*$AK651*4,$AJ651*$AK651)</f>
        <v>#VALUE!</v>
      </c>
      <c r="AM651" s="49"/>
      <c r="AN651" s="67" t="str">
        <f t="shared" si="70"/>
        <v/>
      </c>
      <c r="AO651" s="39"/>
      <c r="AP651" s="40"/>
      <c r="AQ651" s="41"/>
      <c r="AR651" s="33"/>
      <c r="AS651" s="33"/>
      <c r="AT651" s="35"/>
      <c r="AU651" s="35"/>
      <c r="AV651" s="35"/>
      <c r="AW651" s="35"/>
      <c r="AX651" s="35"/>
      <c r="AY651" s="42"/>
      <c r="AZ651" s="35"/>
    </row>
    <row r="652" spans="1:52" x14ac:dyDescent="0.25">
      <c r="A652" s="66"/>
      <c r="B652" s="33"/>
      <c r="C652" s="85"/>
      <c r="D652" s="85"/>
      <c r="E652" s="34"/>
      <c r="F652" s="35"/>
      <c r="G652" s="35"/>
      <c r="H652" s="33"/>
      <c r="I652" s="35"/>
      <c r="J652" s="35"/>
      <c r="K652" s="49">
        <f>IF($G652="RIESGO_CORRUPCIÓN",$I652*$J652*4,$I652*$J652)</f>
        <v>0</v>
      </c>
      <c r="L652" s="67" t="str">
        <f t="shared" si="71"/>
        <v/>
      </c>
      <c r="M652" s="33"/>
      <c r="N652" s="35"/>
      <c r="O652" s="36">
        <v>100</v>
      </c>
      <c r="P652" s="36"/>
      <c r="Q652" s="36"/>
      <c r="R652" s="36"/>
      <c r="S652" s="33"/>
      <c r="T652" s="35"/>
      <c r="U652" s="36"/>
      <c r="V652" s="36"/>
      <c r="W652" s="36"/>
      <c r="X652" s="36"/>
      <c r="Y652" s="33"/>
      <c r="Z652" s="35"/>
      <c r="AA652" s="36"/>
      <c r="AB652" s="36"/>
      <c r="AC652" s="36"/>
      <c r="AD652" s="36"/>
      <c r="AE652" s="68">
        <f>AVERAGE(AA652,U652,O652)</f>
        <v>100</v>
      </c>
      <c r="AF652" s="37"/>
      <c r="AG652" s="37"/>
      <c r="AH652" s="37"/>
      <c r="AI652" s="38"/>
      <c r="AJ652" s="49" t="str">
        <f t="shared" si="72"/>
        <v/>
      </c>
      <c r="AK652" s="49" t="str">
        <f>IF($G652="RIESGO",IF(AE652&lt;=50,J652,(IF(AND(AE652&gt;=51,AF652="PROBABILIDAD"),J652,(IF(AND(AE652&gt;=51,AE652&lt;=85,AF652="IMPACTO"),(IF(J652-1&lt;=0,1,J652-1)),(IF(AND(AE652&gt;=86,AE652&lt;=100,AF652="PROBABILIDAD"),(IF(J652-2&lt;=0,1,J652-2)),1))))))),IF($G652="RIESGO_CORRUPCIÓN",IF(AE652&lt;=50,J652,(IF(AND(AE652&gt;=51,AF652="PROBABILIDAD"),J652,(IF(AND(AE652&gt;=51,AE652&lt;=85,AF652="IMPACTO"),(IF(J652-5&lt;=0,5,J652-5)),(IF(AND(AE652&gt;=86,AE652&lt;=100,AF652="IMPACTO"),(IF(J652-15&lt;=0,5,J652-15)),"#"))))))),IF($G652="OPORTUNIDAD",$J652,"")))</f>
        <v/>
      </c>
      <c r="AL652" s="49" t="e">
        <f>IF($G652="RIESGO_CORRUPCIÓN",$AJ652*$AK652*4,$AJ652*$AK652)</f>
        <v>#VALUE!</v>
      </c>
      <c r="AM652" s="49"/>
      <c r="AN652" s="67" t="str">
        <f>IF(G652="RIESGO",IF(OR(AND(AJ652=4,AK652=4),AND(AJ652=4,AK652=5),AND(AL652&gt;=16,AL652&lt;=25)),"ZONA RIESGO EXTREMA",IF(OR(AND(AJ652=5,AK652=3),AND(AJ652=4,AK652=3),AND(AJ652=3,AK652=4),AND(AJ652=3,AK652=5),AND(AL652&gt;=12,AL652&lt;=15)),"ZONA RIESGO ALTA",IF(OR(AND(AJ652=3,AK652=3),AND(AJ652=2,AK652=3),AND(AJ652=3,AK652=2),AND(AJ652=4,AK652=2)),"ZONA RIESGO MODERADA",IF(AND(AL652&gt;=1,AL652&lt;=5),"ZONA RIESGO BAJA"," ")))),IF(G652="OPORTUNIDAD",IF(OR(AND(AJ652=3,AK652=4),AND(AJ652=2,AK652=5),AND(AL652&gt;=52,AL652&lt;=100)),"ZONA OPORTUNIDAD EXTREMA",IF(OR(AND(AJ652=5,AK652=2),AND(AJ652=4,AK652=3),AND(AJ652=1,AK652=4),AND(AL652=20),AND(AL652&gt;=28,AL652&lt;=48)),"ZONA OPORTUNIDAD ALTA",IF(OR(AND(AJ652=1,AK652=3),AND(AJ652=4,AK652=1),AND(AL652=24)),"ZONA OPORTUNIDAD MODERADA",IF(AND(AL652&gt;=4,AL652&lt;=16),"ZONA OPORTUNIDAD BAJA"," ")))),IF(G652="RIESGO_CORRUPCIÓN",IF(OR(AND(AL652&gt;=60,AL652&lt;=100)),"ZONA RIESGO EXTREMA",IF(OR(AND(AL652&gt;=30,AL652&lt;=50)),"ZONA RIESGO ALTA",IF(OR(AND(AL652&gt;=15,AL652&lt;=25)),"ZONA RIESGO MODERADA",IF(AND(AL652&gt;=4,AL652&lt;=10),"ZONA RIESGO BAJA"," ")))),"")))</f>
        <v/>
      </c>
      <c r="AO652" s="39"/>
      <c r="AP652" s="40"/>
      <c r="AQ652" s="41"/>
      <c r="AR652" s="33"/>
      <c r="AS652" s="33"/>
      <c r="AT652" s="35"/>
      <c r="AU652" s="35"/>
      <c r="AV652" s="35"/>
      <c r="AW652" s="35"/>
      <c r="AX652" s="35"/>
      <c r="AY652" s="42"/>
      <c r="AZ652" s="35"/>
    </row>
    <row r="653" spans="1:52" x14ac:dyDescent="0.25">
      <c r="A653" s="66"/>
      <c r="B653" s="33"/>
      <c r="C653" s="85"/>
      <c r="D653" s="85"/>
      <c r="E653" s="34"/>
      <c r="F653" s="35"/>
      <c r="G653" s="35"/>
      <c r="H653" s="33"/>
      <c r="I653" s="35"/>
      <c r="J653" s="35"/>
      <c r="K653" s="49">
        <f>IF($G653="RIESGO_CORRUPCIÓN",$I653*$J653*4,$I653*$J653)</f>
        <v>0</v>
      </c>
      <c r="L653" s="67" t="str">
        <f t="shared" ref="L653:L654" si="73">IF(G653="RIESGO",IF(OR(AND(I653=4,J653=4),AND(I653=4,J653=5),AND(K653&gt;=16,K653&lt;=25)),"ZONA RIESGO EXTREMA",IF(OR(AND(I653=5,J653=3),AND(I653=4,J653=3),AND(I653=3,J653=4),AND(I653=3,J653=5),AND(K653&gt;=12,K653&lt;=15)),"ZONA RIESGO ALTA",IF(OR(AND(I653=3,J653=3),AND(I653=2,J653=3),AND(I653=3,J653=2),AND(I653=4,J653=2)),"ZONA RIESGO MODERADA",IF(AND(K653&gt;=1,K653&lt;=5),"ZONA RIESGO BAJA"," ")))),IF(G653="OPORTUNIDAD",IF(OR(AND(I653=3,J653=4),AND(I653=2,J653=5),AND(K653&gt;=52,K653&lt;=100)),"ZONA OPORTUNIDAD EXTREMA",IF(OR(AND(I653=5,J653=2),AND(I653=4,J653=3),AND(I653=1,J653=4),AND(K653=20),AND(K653&gt;=28,K653&lt;=48)),"ZONA OPORTUNIDAD ALTA",IF(OR(AND(I653=1,J653=3),AND(I653=4,J653=1),AND(K653=24)),"ZONA OPORTUNIDAD MODERADA",IF(AND(K653&gt;=4,K653&lt;=16),"ZONA OPORTUNIDAD BAJA"," ")))),IF(G653="RIESGO_CORRUPCIÓN",IF(OR(AND(K653&gt;=60,K653&lt;=120)),"ZONA RIESGO EXTREMA",IF(OR(AND(K653&gt;=30,K653&lt;=50)),"ZONA RIESGO ALTA",IF(OR(AND(K653&gt;=15,K653&lt;=25)),"ZONA RIESGO MODERADA",IF(AND(K653&gt;=4,K653&lt;=10),"ZONA RIESGO BAJA"," ")))),"")))</f>
        <v/>
      </c>
      <c r="M653" s="33"/>
      <c r="N653" s="35"/>
      <c r="O653" s="36">
        <v>100</v>
      </c>
      <c r="P653" s="36"/>
      <c r="Q653" s="36"/>
      <c r="R653" s="36"/>
      <c r="S653" s="33"/>
      <c r="T653" s="35"/>
      <c r="U653" s="36"/>
      <c r="V653" s="36"/>
      <c r="W653" s="36"/>
      <c r="X653" s="36"/>
      <c r="Y653" s="33"/>
      <c r="Z653" s="35"/>
      <c r="AA653" s="36"/>
      <c r="AB653" s="36"/>
      <c r="AC653" s="36"/>
      <c r="AD653" s="36"/>
      <c r="AE653" s="68">
        <f>AVERAGE(AA653,U653,O653)</f>
        <v>100</v>
      </c>
      <c r="AF653" s="37"/>
      <c r="AG653" s="37"/>
      <c r="AH653" s="37"/>
      <c r="AI653" s="38"/>
      <c r="AJ653" s="49" t="str">
        <f t="shared" si="72"/>
        <v/>
      </c>
      <c r="AK653" s="49" t="str">
        <f>IF($G653="RIESGO",IF(AE653&lt;=50,J653,(IF(AND(AE653&gt;=51,AF653="PROBABILIDAD"),J653,(IF(AND(AE653&gt;=51,AE653&lt;=85,AF653="IMPACTO"),(IF(J653-1&lt;=0,1,J653-1)),(IF(AND(AE653&gt;=86,AE653&lt;=100,AF653="PROBABILIDAD"),(IF(J653-2&lt;=0,1,J653-2)),1))))))),IF($G653="RIESGO_CORRUPCIÓN",IF(AE653&lt;=50,J653,(IF(AND(AE653&gt;=51,AF653="PROBABILIDAD"),J653,(IF(AND(AE653&gt;=51,AE653&lt;=85,AF653="IMPACTO"),(IF(J653-5&lt;=0,5,J653-5)),(IF(AND(AE653&gt;=86,AE653&lt;=100,AF653="IMPACTO"),(IF(J653-15&lt;=0,5,J653-15)),"#"))))))),IF($G653="OPORTUNIDAD",$J653,"")))</f>
        <v/>
      </c>
      <c r="AL653" s="49" t="e">
        <f>IF($G653="RIESGO_CORRUPCIÓN",$AJ653*$AK653*4,$AJ653*$AK653)</f>
        <v>#VALUE!</v>
      </c>
      <c r="AM653" s="49"/>
      <c r="AN653" s="67" t="str">
        <f>IF(G653="RIESGO",IF(OR(AND(AJ653=4,AK653=4),AND(AJ653=4,AK653=5),AND(AL653&gt;=16,AL653&lt;=25)),"ZONA RIESGO EXTREMA",IF(OR(AND(AJ653=5,AK653=3),AND(AJ653=4,AK653=3),AND(AJ653=3,AK653=4),AND(AJ653=3,AK653=5),AND(AL653&gt;=12,AL653&lt;=15)),"ZONA RIESGO ALTA",IF(OR(AND(AJ653=3,AK653=3),AND(AJ653=2,AK653=3),AND(AJ653=3,AK653=2),AND(AJ653=4,AK653=2)),"ZONA RIESGO MODERADA",IF(AND(AL653&gt;=1,AL653&lt;=5),"ZONA RIESGO BAJA"," ")))),IF(G653="OPORTUNIDAD",IF(OR(AND(AJ653=3,AK653=4),AND(AJ653=2,AK653=5),AND(AL653&gt;=52,AL653&lt;=100)),"ZONA OPORTUNIDAD EXTREMA",IF(OR(AND(AJ653=5,AK653=2),AND(AJ653=4,AK653=3),AND(AJ653=1,AK653=4),AND(AL653=20),AND(AL653&gt;=28,AL653&lt;=48)),"ZONA OPORTUNIDAD ALTA",IF(OR(AND(AJ653=1,AK653=3),AND(AJ653=4,AK653=1),AND(AL653=24)),"ZONA OPORTUNIDAD MODERADA",IF(AND(AL653&gt;=4,AL653&lt;=16),"ZONA OPORTUNIDAD BAJA"," ")))),IF(G653="RIESGO_CORRUPCIÓN",IF(OR(AND(AL653&gt;=60,AL653&lt;=100)),"ZONA RIESGO EXTREMA",IF(OR(AND(AL653&gt;=30,AL653&lt;=50)),"ZONA RIESGO ALTA",IF(OR(AND(AL653&gt;=15,AL653&lt;=25)),"ZONA RIESGO MODERADA",IF(AND(AL653&gt;=4,AL653&lt;=10),"ZONA RIESGO BAJA"," ")))),"")))</f>
        <v/>
      </c>
      <c r="AO653" s="39"/>
      <c r="AP653" s="40"/>
      <c r="AQ653" s="41"/>
      <c r="AR653" s="33"/>
      <c r="AS653" s="33"/>
      <c r="AT653" s="35"/>
      <c r="AU653" s="35"/>
      <c r="AV653" s="35"/>
      <c r="AW653" s="35"/>
      <c r="AX653" s="35"/>
      <c r="AY653" s="42"/>
      <c r="AZ653" s="35"/>
    </row>
    <row r="654" spans="1:52" x14ac:dyDescent="0.25">
      <c r="A654" s="66"/>
      <c r="B654" s="33"/>
      <c r="C654" s="85"/>
      <c r="D654" s="85"/>
      <c r="E654" s="34"/>
      <c r="F654" s="35"/>
      <c r="G654" s="35"/>
      <c r="H654" s="33"/>
      <c r="I654" s="35"/>
      <c r="J654" s="35"/>
      <c r="K654" s="49">
        <f>IF($G654="RIESGO_CORRUPCIÓN",$I654*$J654*4,$I654*$J654)</f>
        <v>0</v>
      </c>
      <c r="L654" s="67" t="str">
        <f t="shared" si="73"/>
        <v/>
      </c>
      <c r="M654" s="33"/>
      <c r="N654" s="35"/>
      <c r="O654" s="36">
        <v>100</v>
      </c>
      <c r="P654" s="36"/>
      <c r="Q654" s="36"/>
      <c r="R654" s="36"/>
      <c r="S654" s="33"/>
      <c r="T654" s="35"/>
      <c r="U654" s="36"/>
      <c r="V654" s="36"/>
      <c r="W654" s="36"/>
      <c r="X654" s="36"/>
      <c r="Y654" s="33"/>
      <c r="Z654" s="35"/>
      <c r="AA654" s="36"/>
      <c r="AB654" s="36"/>
      <c r="AC654" s="36"/>
      <c r="AD654" s="36"/>
      <c r="AE654" s="68">
        <f>AVERAGE(AA654,U654,O654)</f>
        <v>100</v>
      </c>
      <c r="AF654" s="37"/>
      <c r="AG654" s="37"/>
      <c r="AH654" s="37"/>
      <c r="AI654" s="38"/>
      <c r="AJ654" s="49" t="str">
        <f t="shared" si="72"/>
        <v/>
      </c>
      <c r="AK654" s="49" t="str">
        <f>IF($G654="RIESGO",IF(AE654&lt;=50,J654,(IF(AND(AE654&gt;=51,AF654="PROBABILIDAD"),J654,(IF(AND(AE654&gt;=51,AE654&lt;=85,AF654="IMPACTO"),(IF(J654-1&lt;=0,1,J654-1)),(IF(AND(AE654&gt;=86,AE654&lt;=100,AF654="PROBABILIDAD"),(IF(J654-2&lt;=0,1,J654-2)),1))))))),IF($G654="RIESGO_CORRUPCIÓN",IF(AE654&lt;=50,J654,(IF(AND(AE654&gt;=51,AF654="PROBABILIDAD"),J654,(IF(AND(AE654&gt;=51,AE654&lt;=85,AF654="IMPACTO"),(IF(J654-5&lt;=0,5,J654-5)),(IF(AND(AE654&gt;=86,AE654&lt;=100,AF654="IMPACTO"),(IF(J654-15&lt;=0,5,J654-15)),"#"))))))),IF($G654="OPORTUNIDAD",$J654,"")))</f>
        <v/>
      </c>
      <c r="AL654" s="49" t="e">
        <f>IF($G654="RIESGO_CORRUPCIÓN",$AJ654*$AK654*4,$AJ654*$AK654)</f>
        <v>#VALUE!</v>
      </c>
      <c r="AM654" s="49"/>
      <c r="AN654" s="67" t="str">
        <f>IF(G654="RIESGO",IF(OR(AND(AJ654=4,AK654=4),AND(AJ654=4,AK654=5),AND(AL654&gt;=16,AL654&lt;=25)),"ZONA RIESGO EXTREMA",IF(OR(AND(AJ654=5,AK654=3),AND(AJ654=4,AK654=3),AND(AJ654=3,AK654=4),AND(AJ654=3,AK654=5),AND(AL654&gt;=12,AL654&lt;=15)),"ZONA RIESGO ALTA",IF(OR(AND(AJ654=3,AK654=3),AND(AJ654=2,AK654=3),AND(AJ654=3,AK654=2),AND(AJ654=4,AK654=2)),"ZONA RIESGO MODERADA",IF(AND(AL654&gt;=1,AL654&lt;=5),"ZONA RIESGO BAJA"," ")))),IF(G654="OPORTUNIDAD",IF(OR(AND(AJ654=3,AK654=4),AND(AJ654=2,AK654=5),AND(AL654&gt;=52,AL654&lt;=100)),"ZONA OPORTUNIDAD EXTREMA",IF(OR(AND(AJ654=5,AK654=2),AND(AJ654=4,AK654=3),AND(AJ654=1,AK654=4),AND(AL654=20),AND(AL654&gt;=28,AL654&lt;=48)),"ZONA OPORTUNIDAD ALTA",IF(OR(AND(AJ654=1,AK654=3),AND(AJ654=4,AK654=1),AND(AL654=24)),"ZONA OPORTUNIDAD MODERADA",IF(AND(AL654&gt;=4,AL654&lt;=16),"ZONA OPORTUNIDAD BAJA"," ")))),IF(G654="RIESGO_CORRUPCIÓN",IF(OR(AND(AL654&gt;=60,AL654&lt;=100)),"ZONA RIESGO EXTREMA",IF(OR(AND(AL654&gt;=30,AL654&lt;=50)),"ZONA RIESGO ALTA",IF(OR(AND(AL654&gt;=15,AL654&lt;=25)),"ZONA RIESGO MODERADA",IF(AND(AL654&gt;=4,AL654&lt;=10),"ZONA RIESGO BAJA"," ")))),"")))</f>
        <v/>
      </c>
      <c r="AO654" s="39"/>
      <c r="AP654" s="40"/>
      <c r="AQ654" s="41"/>
      <c r="AR654" s="33"/>
      <c r="AS654" s="33"/>
      <c r="AT654" s="35"/>
      <c r="AU654" s="35"/>
      <c r="AV654" s="35"/>
      <c r="AW654" s="35"/>
      <c r="AX654" s="35"/>
      <c r="AY654" s="42"/>
      <c r="AZ654" s="35"/>
    </row>
    <row r="655" spans="1:52" s="50" customFormat="1" x14ac:dyDescent="0.25">
      <c r="A655" s="54" t="s">
        <v>44</v>
      </c>
      <c r="B655" s="55" t="s">
        <v>44</v>
      </c>
      <c r="C655" s="55" t="s">
        <v>44</v>
      </c>
      <c r="D655" s="55" t="s">
        <v>44</v>
      </c>
      <c r="E655" s="55"/>
      <c r="F655" s="55" t="s">
        <v>44</v>
      </c>
      <c r="G655" s="55"/>
      <c r="H655" s="55"/>
      <c r="I655" s="56"/>
      <c r="J655" s="55"/>
      <c r="K655" s="57"/>
      <c r="L655" s="55"/>
      <c r="M655" s="55" t="s">
        <v>44</v>
      </c>
      <c r="N655" s="55"/>
      <c r="O655" s="36">
        <v>100</v>
      </c>
      <c r="P655" s="58"/>
      <c r="Q655" s="58"/>
      <c r="R655" s="58"/>
      <c r="S655" s="55" t="s">
        <v>44</v>
      </c>
      <c r="T655" s="55"/>
      <c r="U655" s="59"/>
      <c r="V655" s="59"/>
      <c r="W655" s="59"/>
      <c r="X655" s="59"/>
      <c r="Y655" s="55" t="s">
        <v>44</v>
      </c>
      <c r="Z655" s="55"/>
      <c r="AA655" s="58"/>
      <c r="AB655" s="58"/>
      <c r="AC655" s="58"/>
      <c r="AD655" s="58"/>
      <c r="AE655" s="55"/>
      <c r="AF655" s="55"/>
      <c r="AG655" s="55"/>
      <c r="AH655" s="55"/>
      <c r="AI655" s="55"/>
      <c r="AJ655" s="56"/>
      <c r="AK655" s="55"/>
      <c r="AL655" s="57"/>
      <c r="AM655" s="57"/>
      <c r="AN655" s="55"/>
      <c r="AO655" s="60" t="s">
        <v>44</v>
      </c>
      <c r="AP655" s="61"/>
      <c r="AQ655" s="61"/>
      <c r="AR655" s="61"/>
      <c r="AS655" s="61"/>
      <c r="AT655" s="61" t="s">
        <v>44</v>
      </c>
      <c r="AU655" s="61" t="s">
        <v>44</v>
      </c>
      <c r="AV655" s="61" t="s">
        <v>44</v>
      </c>
      <c r="AW655" s="61" t="s">
        <v>44</v>
      </c>
      <c r="AX655" s="61" t="s">
        <v>44</v>
      </c>
      <c r="AY655" s="61" t="s">
        <v>44</v>
      </c>
      <c r="AZ655" s="62"/>
    </row>
    <row r="656" spans="1:52" s="50" customFormat="1" ht="15.75" thickBot="1" x14ac:dyDescent="0.3">
      <c r="A656" s="54"/>
      <c r="B656" s="55"/>
      <c r="C656" s="55"/>
      <c r="D656" s="55"/>
      <c r="E656" s="55"/>
      <c r="F656" s="55"/>
      <c r="G656" s="55"/>
      <c r="H656" s="55"/>
      <c r="I656" s="56"/>
      <c r="J656" s="55"/>
      <c r="K656" s="57"/>
      <c r="L656" s="55"/>
      <c r="M656" s="55"/>
      <c r="N656" s="55"/>
      <c r="O656" s="36">
        <v>100</v>
      </c>
      <c r="P656" s="58"/>
      <c r="Q656" s="58"/>
      <c r="R656" s="58"/>
      <c r="S656" s="55"/>
      <c r="T656" s="55"/>
      <c r="U656" s="59"/>
      <c r="V656" s="59"/>
      <c r="W656" s="59"/>
      <c r="X656" s="59"/>
      <c r="Y656" s="55"/>
      <c r="Z656" s="55"/>
      <c r="AA656" s="58"/>
      <c r="AB656" s="58"/>
      <c r="AC656" s="58"/>
      <c r="AD656" s="58"/>
      <c r="AE656" s="55"/>
      <c r="AF656" s="55"/>
      <c r="AG656" s="55"/>
      <c r="AH656" s="55"/>
      <c r="AI656" s="55"/>
      <c r="AJ656" s="56"/>
      <c r="AK656" s="55"/>
      <c r="AL656" s="57"/>
      <c r="AM656" s="57"/>
      <c r="AN656" s="55"/>
      <c r="AO656" s="63"/>
      <c r="AP656" s="64"/>
      <c r="AQ656" s="64"/>
      <c r="AR656" s="64"/>
      <c r="AS656" s="64"/>
      <c r="AT656" s="64"/>
      <c r="AU656" s="64"/>
      <c r="AV656" s="64"/>
      <c r="AW656" s="64"/>
      <c r="AX656" s="64"/>
      <c r="AY656" s="64"/>
      <c r="AZ656" s="65"/>
    </row>
    <row r="657" spans="1:52" x14ac:dyDescent="0.25">
      <c r="I657" s="44"/>
      <c r="O657" s="36">
        <v>100</v>
      </c>
      <c r="AJ657" s="44"/>
    </row>
    <row r="658" spans="1:52" x14ac:dyDescent="0.25">
      <c r="I658" s="44"/>
      <c r="O658" s="36">
        <v>100</v>
      </c>
      <c r="AJ658" s="44"/>
    </row>
    <row r="659" spans="1:52" x14ac:dyDescent="0.25">
      <c r="I659" s="44"/>
      <c r="O659" s="36">
        <v>100</v>
      </c>
      <c r="AJ659" s="44"/>
    </row>
    <row r="660" spans="1:52" x14ac:dyDescent="0.25">
      <c r="I660" s="44"/>
      <c r="O660" s="36">
        <v>100</v>
      </c>
      <c r="AJ660" s="44"/>
    </row>
    <row r="661" spans="1:52" s="50" customFormat="1" ht="60" x14ac:dyDescent="0.25">
      <c r="A661" s="153" t="s">
        <v>91</v>
      </c>
      <c r="B661" s="149" t="s">
        <v>260</v>
      </c>
      <c r="C661" s="149" t="s">
        <v>261</v>
      </c>
      <c r="D661" s="149" t="s">
        <v>262</v>
      </c>
      <c r="G661" s="50" t="s">
        <v>0</v>
      </c>
      <c r="H661" s="50" t="s">
        <v>108</v>
      </c>
      <c r="I661" s="51">
        <v>1</v>
      </c>
      <c r="J661" s="51">
        <v>1</v>
      </c>
      <c r="K661" s="51"/>
      <c r="N661" s="50" t="s">
        <v>16</v>
      </c>
      <c r="O661" s="36">
        <v>100</v>
      </c>
      <c r="P661" s="52"/>
      <c r="Q661" s="52"/>
      <c r="R661" s="52"/>
      <c r="U661" s="53"/>
      <c r="V661" s="53"/>
      <c r="W661" s="53"/>
      <c r="X661" s="53"/>
      <c r="AA661" s="52"/>
      <c r="AB661" s="52"/>
      <c r="AC661" s="52"/>
      <c r="AD661" s="52"/>
      <c r="AF661" s="50" t="s">
        <v>10</v>
      </c>
      <c r="AI661" s="50" t="s">
        <v>13</v>
      </c>
      <c r="AJ661" s="51">
        <v>1</v>
      </c>
      <c r="AK661" s="51">
        <v>1</v>
      </c>
      <c r="AL661" s="51"/>
      <c r="AM661" s="51"/>
      <c r="AZ661" s="51" t="s">
        <v>37</v>
      </c>
    </row>
    <row r="662" spans="1:52" s="50" customFormat="1" ht="30" x14ac:dyDescent="0.25">
      <c r="A662" s="153" t="s">
        <v>92</v>
      </c>
      <c r="B662" s="149" t="s">
        <v>325</v>
      </c>
      <c r="C662" s="149" t="s">
        <v>263</v>
      </c>
      <c r="D662" s="149" t="s">
        <v>264</v>
      </c>
      <c r="G662" s="50" t="s">
        <v>14</v>
      </c>
      <c r="H662" s="50" t="s">
        <v>109</v>
      </c>
      <c r="I662" s="51">
        <v>2</v>
      </c>
      <c r="J662" s="51">
        <v>2</v>
      </c>
      <c r="K662" s="51"/>
      <c r="N662" s="50" t="s">
        <v>17</v>
      </c>
      <c r="O662" s="36">
        <v>100</v>
      </c>
      <c r="P662" s="52"/>
      <c r="Q662" s="52"/>
      <c r="R662" s="52"/>
      <c r="U662" s="53"/>
      <c r="V662" s="53"/>
      <c r="W662" s="53"/>
      <c r="X662" s="53"/>
      <c r="AA662" s="52"/>
      <c r="AB662" s="52"/>
      <c r="AC662" s="52"/>
      <c r="AD662" s="52"/>
      <c r="AF662" s="50" t="s">
        <v>11</v>
      </c>
      <c r="AI662" s="50" t="s">
        <v>12</v>
      </c>
      <c r="AJ662" s="51">
        <v>2</v>
      </c>
      <c r="AK662" s="51">
        <v>2</v>
      </c>
      <c r="AL662" s="51"/>
      <c r="AM662" s="51"/>
      <c r="AZ662" s="51" t="s">
        <v>38</v>
      </c>
    </row>
    <row r="663" spans="1:52" s="50" customFormat="1" ht="30" x14ac:dyDescent="0.25">
      <c r="A663" s="153" t="s">
        <v>93</v>
      </c>
      <c r="B663" s="149" t="s">
        <v>524</v>
      </c>
      <c r="C663" s="149" t="s">
        <v>265</v>
      </c>
      <c r="D663" s="149" t="s">
        <v>266</v>
      </c>
      <c r="G663" s="50" t="s">
        <v>15</v>
      </c>
      <c r="H663" s="50" t="s">
        <v>110</v>
      </c>
      <c r="I663" s="51">
        <v>3</v>
      </c>
      <c r="J663" s="51">
        <v>3</v>
      </c>
      <c r="K663" s="51"/>
      <c r="O663" s="36">
        <v>100</v>
      </c>
      <c r="P663" s="52"/>
      <c r="Q663" s="52"/>
      <c r="R663" s="52"/>
      <c r="U663" s="53"/>
      <c r="V663" s="53"/>
      <c r="W663" s="53"/>
      <c r="X663" s="53"/>
      <c r="AA663" s="52"/>
      <c r="AB663" s="52"/>
      <c r="AC663" s="52"/>
      <c r="AD663" s="52"/>
      <c r="AI663" s="50" t="s">
        <v>43</v>
      </c>
      <c r="AJ663" s="51"/>
      <c r="AK663" s="51"/>
      <c r="AL663" s="51"/>
      <c r="AM663" s="51"/>
      <c r="AZ663" s="51"/>
    </row>
    <row r="664" spans="1:52" s="50" customFormat="1" ht="45" x14ac:dyDescent="0.25">
      <c r="A664" s="153" t="s">
        <v>94</v>
      </c>
      <c r="B664" s="149" t="s">
        <v>326</v>
      </c>
      <c r="C664" s="149" t="s">
        <v>267</v>
      </c>
      <c r="D664" s="149" t="s">
        <v>268</v>
      </c>
      <c r="G664" s="50" t="s">
        <v>137</v>
      </c>
      <c r="H664" s="50" t="s">
        <v>111</v>
      </c>
      <c r="I664" s="51">
        <v>4</v>
      </c>
      <c r="J664" s="51">
        <v>4</v>
      </c>
      <c r="K664" s="51"/>
      <c r="N664" s="50" t="s">
        <v>18</v>
      </c>
      <c r="O664" s="36">
        <v>100</v>
      </c>
      <c r="P664" s="52"/>
      <c r="Q664" s="52"/>
      <c r="R664" s="52"/>
      <c r="U664" s="53"/>
      <c r="V664" s="53"/>
      <c r="W664" s="53"/>
      <c r="X664" s="53"/>
      <c r="AA664" s="52"/>
      <c r="AB664" s="52"/>
      <c r="AC664" s="52"/>
      <c r="AD664" s="52"/>
      <c r="AJ664" s="51">
        <v>3</v>
      </c>
      <c r="AK664" s="51">
        <v>3</v>
      </c>
      <c r="AL664" s="51"/>
      <c r="AM664" s="51"/>
      <c r="AZ664" s="51"/>
    </row>
    <row r="665" spans="1:52" s="50" customFormat="1" ht="45" x14ac:dyDescent="0.25">
      <c r="A665" s="153" t="s">
        <v>95</v>
      </c>
      <c r="B665" s="149" t="s">
        <v>327</v>
      </c>
      <c r="C665" s="149" t="s">
        <v>269</v>
      </c>
      <c r="D665" s="149" t="s">
        <v>270</v>
      </c>
      <c r="H665" s="50" t="s">
        <v>112</v>
      </c>
      <c r="I665" s="51">
        <v>5</v>
      </c>
      <c r="J665" s="51">
        <v>5</v>
      </c>
      <c r="K665" s="51"/>
      <c r="N665" s="50" t="s">
        <v>19</v>
      </c>
      <c r="O665" s="36">
        <v>100</v>
      </c>
      <c r="P665" s="52"/>
      <c r="Q665" s="52"/>
      <c r="R665" s="52"/>
      <c r="U665" s="53"/>
      <c r="V665" s="53"/>
      <c r="W665" s="53"/>
      <c r="X665" s="53"/>
      <c r="AA665" s="52"/>
      <c r="AB665" s="52"/>
      <c r="AC665" s="52"/>
      <c r="AD665" s="52"/>
      <c r="AJ665" s="51">
        <v>4</v>
      </c>
      <c r="AK665" s="51">
        <v>4</v>
      </c>
      <c r="AL665" s="51"/>
      <c r="AM665" s="51"/>
      <c r="AZ665" s="51"/>
    </row>
    <row r="666" spans="1:52" s="50" customFormat="1" ht="117" customHeight="1" x14ac:dyDescent="0.25">
      <c r="A666" s="153" t="s">
        <v>96</v>
      </c>
      <c r="B666" s="149" t="s">
        <v>328</v>
      </c>
      <c r="C666" s="149" t="s">
        <v>271</v>
      </c>
      <c r="D666" s="149" t="s">
        <v>272</v>
      </c>
      <c r="H666" s="50" t="s">
        <v>113</v>
      </c>
      <c r="J666" s="51">
        <v>5</v>
      </c>
      <c r="K666" s="51"/>
      <c r="O666" s="36">
        <v>100</v>
      </c>
      <c r="P666" s="52"/>
      <c r="Q666" s="52"/>
      <c r="R666" s="52"/>
      <c r="U666" s="53"/>
      <c r="V666" s="53"/>
      <c r="W666" s="53"/>
      <c r="X666" s="53"/>
      <c r="AA666" s="52"/>
      <c r="AB666" s="52"/>
      <c r="AC666" s="52"/>
      <c r="AD666" s="52"/>
      <c r="AJ666" s="51">
        <v>5</v>
      </c>
      <c r="AK666" s="51">
        <v>5</v>
      </c>
      <c r="AL666" s="51"/>
      <c r="AM666" s="51"/>
      <c r="AZ666" s="51"/>
    </row>
    <row r="667" spans="1:52" s="50" customFormat="1" ht="45" x14ac:dyDescent="0.25">
      <c r="A667" s="153" t="s">
        <v>97</v>
      </c>
      <c r="B667" s="149" t="s">
        <v>329</v>
      </c>
      <c r="C667" s="149" t="s">
        <v>616</v>
      </c>
      <c r="D667" s="149" t="s">
        <v>274</v>
      </c>
      <c r="H667" s="50" t="s">
        <v>114</v>
      </c>
      <c r="J667" s="51">
        <v>10</v>
      </c>
      <c r="K667" s="51"/>
      <c r="O667" s="36">
        <v>100</v>
      </c>
      <c r="P667" s="52"/>
      <c r="Q667" s="52"/>
      <c r="R667" s="52"/>
      <c r="U667" s="53"/>
      <c r="V667" s="53"/>
      <c r="W667" s="53"/>
      <c r="X667" s="53"/>
      <c r="AA667" s="52"/>
      <c r="AB667" s="52"/>
      <c r="AC667" s="52"/>
      <c r="AD667" s="52"/>
      <c r="AK667" s="51">
        <v>5</v>
      </c>
      <c r="AL667" s="51"/>
      <c r="AM667" s="51"/>
      <c r="AZ667" s="51"/>
    </row>
    <row r="668" spans="1:52" s="50" customFormat="1" ht="60" x14ac:dyDescent="0.25">
      <c r="A668" s="153" t="s">
        <v>98</v>
      </c>
      <c r="B668" s="149" t="s">
        <v>330</v>
      </c>
      <c r="C668" s="149" t="s">
        <v>273</v>
      </c>
      <c r="D668" s="149" t="s">
        <v>276</v>
      </c>
      <c r="H668" s="50" t="s">
        <v>42</v>
      </c>
      <c r="J668" s="51">
        <v>20</v>
      </c>
      <c r="K668" s="51"/>
      <c r="O668" s="36">
        <v>100</v>
      </c>
      <c r="P668" s="52"/>
      <c r="Q668" s="52"/>
      <c r="R668" s="52"/>
      <c r="U668" s="53"/>
      <c r="V668" s="53"/>
      <c r="W668" s="53"/>
      <c r="X668" s="53"/>
      <c r="AA668" s="52"/>
      <c r="AB668" s="52"/>
      <c r="AC668" s="52"/>
      <c r="AD668" s="52"/>
      <c r="AK668" s="51">
        <v>10</v>
      </c>
      <c r="AL668" s="51"/>
      <c r="AM668" s="51"/>
      <c r="AZ668" s="51"/>
    </row>
    <row r="669" spans="1:52" s="50" customFormat="1" ht="56.25" customHeight="1" x14ac:dyDescent="0.25">
      <c r="A669" s="153" t="s">
        <v>99</v>
      </c>
      <c r="B669" s="149" t="s">
        <v>331</v>
      </c>
      <c r="C669" s="50" t="s">
        <v>275</v>
      </c>
      <c r="D669" s="149"/>
      <c r="H669" s="50" t="s">
        <v>116</v>
      </c>
      <c r="K669" s="51"/>
      <c r="O669" s="36">
        <v>100</v>
      </c>
      <c r="P669" s="52"/>
      <c r="Q669" s="52"/>
      <c r="R669" s="52"/>
      <c r="U669" s="53"/>
      <c r="V669" s="53"/>
      <c r="W669" s="53"/>
      <c r="X669" s="53"/>
      <c r="AA669" s="52"/>
      <c r="AB669" s="52"/>
      <c r="AC669" s="52"/>
      <c r="AD669" s="52"/>
      <c r="AK669" s="51">
        <v>20</v>
      </c>
      <c r="AL669" s="51"/>
      <c r="AM669" s="51"/>
      <c r="AZ669" s="51"/>
    </row>
    <row r="670" spans="1:52" s="50" customFormat="1" ht="30" x14ac:dyDescent="0.25">
      <c r="A670" s="153" t="s">
        <v>100</v>
      </c>
      <c r="B670" s="149"/>
      <c r="D670" s="149" t="s">
        <v>277</v>
      </c>
      <c r="H670" s="50" t="s">
        <v>138</v>
      </c>
      <c r="J670" s="51"/>
      <c r="K670" s="51"/>
      <c r="O670" s="36">
        <v>100</v>
      </c>
      <c r="P670" s="52"/>
      <c r="Q670" s="52"/>
      <c r="R670" s="52"/>
      <c r="U670" s="53"/>
      <c r="V670" s="53"/>
      <c r="W670" s="53"/>
      <c r="X670" s="53"/>
      <c r="AA670" s="52"/>
      <c r="AB670" s="52"/>
      <c r="AC670" s="52"/>
      <c r="AD670" s="52"/>
      <c r="AK670" s="51"/>
      <c r="AL670" s="51"/>
      <c r="AM670" s="51"/>
      <c r="AZ670" s="51"/>
    </row>
    <row r="671" spans="1:52" s="50" customFormat="1" ht="30" x14ac:dyDescent="0.25">
      <c r="A671" s="153" t="s">
        <v>101</v>
      </c>
      <c r="B671" s="149" t="s">
        <v>332</v>
      </c>
      <c r="D671" s="149" t="s">
        <v>278</v>
      </c>
      <c r="H671" s="50" t="s">
        <v>139</v>
      </c>
      <c r="K671" s="51"/>
      <c r="O671" s="36">
        <v>100</v>
      </c>
      <c r="P671" s="52"/>
      <c r="Q671" s="52"/>
      <c r="R671" s="52"/>
      <c r="U671" s="53"/>
      <c r="V671" s="53"/>
      <c r="W671" s="53"/>
      <c r="X671" s="53"/>
      <c r="AA671" s="52"/>
      <c r="AB671" s="52"/>
      <c r="AC671" s="52"/>
      <c r="AD671" s="52"/>
      <c r="AL671" s="51"/>
      <c r="AM671" s="51"/>
      <c r="AZ671" s="51"/>
    </row>
    <row r="672" spans="1:52" s="50" customFormat="1" ht="60" x14ac:dyDescent="0.25">
      <c r="A672" s="153" t="s">
        <v>102</v>
      </c>
      <c r="B672" s="149" t="s">
        <v>333</v>
      </c>
      <c r="D672" s="149" t="s">
        <v>280</v>
      </c>
      <c r="H672" s="50" t="s">
        <v>140</v>
      </c>
      <c r="K672" s="51"/>
      <c r="O672" s="36">
        <v>100</v>
      </c>
      <c r="P672" s="52"/>
      <c r="Q672" s="52"/>
      <c r="R672" s="52"/>
      <c r="U672" s="53"/>
      <c r="V672" s="53"/>
      <c r="W672" s="53"/>
      <c r="X672" s="53"/>
      <c r="AA672" s="52"/>
      <c r="AB672" s="52"/>
      <c r="AC672" s="52"/>
      <c r="AD672" s="52"/>
      <c r="AL672" s="51"/>
      <c r="AM672" s="51"/>
      <c r="AZ672" s="51"/>
    </row>
    <row r="673" spans="1:52" s="50" customFormat="1" ht="45" x14ac:dyDescent="0.25">
      <c r="A673" s="153" t="s">
        <v>103</v>
      </c>
      <c r="B673" s="149" t="s">
        <v>279</v>
      </c>
      <c r="D673" s="149" t="s">
        <v>282</v>
      </c>
      <c r="K673" s="51"/>
      <c r="O673" s="36">
        <v>100</v>
      </c>
      <c r="P673" s="52"/>
      <c r="Q673" s="52"/>
      <c r="R673" s="52"/>
      <c r="U673" s="53"/>
      <c r="V673" s="53"/>
      <c r="W673" s="53"/>
      <c r="X673" s="53"/>
      <c r="AA673" s="52"/>
      <c r="AB673" s="52"/>
      <c r="AC673" s="52"/>
      <c r="AD673" s="52"/>
      <c r="AL673" s="51"/>
      <c r="AM673" s="51"/>
      <c r="AZ673" s="51"/>
    </row>
    <row r="674" spans="1:52" s="50" customFormat="1" ht="30" x14ac:dyDescent="0.25">
      <c r="A674" s="153" t="s">
        <v>104</v>
      </c>
      <c r="B674" s="149" t="s">
        <v>281</v>
      </c>
      <c r="D674" s="149" t="s">
        <v>284</v>
      </c>
      <c r="K674" s="51"/>
      <c r="O674" s="36">
        <v>100</v>
      </c>
      <c r="P674" s="52"/>
      <c r="Q674" s="52"/>
      <c r="R674" s="52"/>
      <c r="U674" s="53"/>
      <c r="V674" s="53"/>
      <c r="W674" s="53"/>
      <c r="X674" s="53"/>
      <c r="AA674" s="52"/>
      <c r="AB674" s="52"/>
      <c r="AC674" s="52"/>
      <c r="AD674" s="52"/>
      <c r="AL674" s="51"/>
      <c r="AM674" s="51"/>
      <c r="AZ674" s="51"/>
    </row>
    <row r="675" spans="1:52" s="50" customFormat="1" ht="30" x14ac:dyDescent="0.25">
      <c r="A675" s="153" t="s">
        <v>105</v>
      </c>
      <c r="B675" s="149" t="s">
        <v>283</v>
      </c>
      <c r="D675" s="149" t="s">
        <v>286</v>
      </c>
      <c r="H675" s="50" t="s">
        <v>20</v>
      </c>
      <c r="K675" s="51"/>
      <c r="O675" s="36">
        <v>100</v>
      </c>
      <c r="P675" s="52"/>
      <c r="Q675" s="52"/>
      <c r="R675" s="52"/>
      <c r="U675" s="53"/>
      <c r="V675" s="53"/>
      <c r="W675" s="53"/>
      <c r="X675" s="53"/>
      <c r="AA675" s="52"/>
      <c r="AB675" s="52"/>
      <c r="AC675" s="52"/>
      <c r="AD675" s="52"/>
      <c r="AL675" s="51"/>
      <c r="AM675" s="51"/>
      <c r="AZ675" s="51"/>
    </row>
    <row r="676" spans="1:52" s="50" customFormat="1" ht="45" x14ac:dyDescent="0.25">
      <c r="A676" s="153" t="s">
        <v>106</v>
      </c>
      <c r="B676" s="149" t="s">
        <v>285</v>
      </c>
      <c r="D676" s="149" t="s">
        <v>288</v>
      </c>
      <c r="H676" s="50" t="s">
        <v>21</v>
      </c>
      <c r="K676" s="51"/>
      <c r="O676" s="36">
        <v>100</v>
      </c>
      <c r="P676" s="52"/>
      <c r="Q676" s="52"/>
      <c r="R676" s="52"/>
      <c r="U676" s="53"/>
      <c r="V676" s="53"/>
      <c r="W676" s="53"/>
      <c r="X676" s="53"/>
      <c r="AA676" s="52"/>
      <c r="AB676" s="52"/>
      <c r="AC676" s="52"/>
      <c r="AD676" s="52"/>
      <c r="AL676" s="51"/>
      <c r="AM676" s="51"/>
      <c r="AZ676" s="51"/>
    </row>
    <row r="677" spans="1:52" s="50" customFormat="1" ht="30" x14ac:dyDescent="0.25">
      <c r="A677" s="154" t="s">
        <v>107</v>
      </c>
      <c r="B677" s="149" t="s">
        <v>287</v>
      </c>
      <c r="D677" s="149" t="s">
        <v>290</v>
      </c>
      <c r="H677" s="50" t="s">
        <v>22</v>
      </c>
      <c r="K677" s="51"/>
      <c r="O677" s="36">
        <v>100</v>
      </c>
      <c r="P677" s="52"/>
      <c r="Q677" s="52"/>
      <c r="R677" s="52"/>
      <c r="U677" s="53"/>
      <c r="V677" s="53"/>
      <c r="W677" s="53"/>
      <c r="X677" s="53"/>
      <c r="AA677" s="52"/>
      <c r="AB677" s="52"/>
      <c r="AC677" s="52"/>
      <c r="AD677" s="52"/>
      <c r="AL677" s="51"/>
      <c r="AM677" s="51"/>
      <c r="AZ677" s="51"/>
    </row>
    <row r="678" spans="1:52" s="50" customFormat="1" ht="45" x14ac:dyDescent="0.25">
      <c r="B678" s="149" t="s">
        <v>289</v>
      </c>
      <c r="D678" s="149" t="s">
        <v>292</v>
      </c>
      <c r="K678" s="51"/>
      <c r="O678" s="36">
        <v>100</v>
      </c>
      <c r="P678" s="52"/>
      <c r="Q678" s="52"/>
      <c r="R678" s="52"/>
      <c r="U678" s="53"/>
      <c r="V678" s="53"/>
      <c r="W678" s="53"/>
      <c r="X678" s="53"/>
      <c r="AA678" s="52"/>
      <c r="AB678" s="52"/>
      <c r="AC678" s="52"/>
      <c r="AD678" s="52"/>
      <c r="AL678" s="51"/>
      <c r="AM678" s="51"/>
      <c r="AZ678" s="51"/>
    </row>
    <row r="679" spans="1:52" s="50" customFormat="1" ht="30" x14ac:dyDescent="0.25">
      <c r="B679" s="149" t="s">
        <v>291</v>
      </c>
      <c r="D679" s="150" t="s">
        <v>294</v>
      </c>
      <c r="K679" s="51"/>
      <c r="O679" s="36">
        <v>100</v>
      </c>
      <c r="P679" s="52"/>
      <c r="Q679" s="52"/>
      <c r="R679" s="52"/>
      <c r="U679" s="53"/>
      <c r="V679" s="53"/>
      <c r="W679" s="53"/>
      <c r="X679" s="53"/>
      <c r="AA679" s="52"/>
      <c r="AB679" s="52"/>
      <c r="AC679" s="52"/>
      <c r="AD679" s="52"/>
      <c r="AL679" s="51"/>
      <c r="AM679" s="51"/>
      <c r="AZ679" s="51"/>
    </row>
    <row r="680" spans="1:52" x14ac:dyDescent="0.25">
      <c r="B680" s="153" t="s">
        <v>293</v>
      </c>
      <c r="D680" s="32" t="s">
        <v>296</v>
      </c>
      <c r="O680" s="36">
        <v>100</v>
      </c>
    </row>
    <row r="681" spans="1:52" x14ac:dyDescent="0.25">
      <c r="B681" s="154" t="s">
        <v>295</v>
      </c>
      <c r="O681" s="36">
        <v>100</v>
      </c>
    </row>
    <row r="682" spans="1:52" x14ac:dyDescent="0.25">
      <c r="B682" s="154" t="s">
        <v>297</v>
      </c>
      <c r="O682" s="36">
        <v>100</v>
      </c>
    </row>
    <row r="683" spans="1:52" ht="26.25" customHeight="1" x14ac:dyDescent="0.25">
      <c r="B683" s="150" t="s">
        <v>298</v>
      </c>
      <c r="K683" s="32"/>
      <c r="O683" s="36">
        <v>100</v>
      </c>
      <c r="AL683" s="32"/>
      <c r="AM683" s="32"/>
    </row>
    <row r="684" spans="1:52" ht="30" customHeight="1" x14ac:dyDescent="0.25">
      <c r="B684" s="150" t="s">
        <v>299</v>
      </c>
      <c r="K684" s="32"/>
      <c r="O684" s="36">
        <v>100</v>
      </c>
      <c r="AL684" s="32"/>
      <c r="AM684" s="32"/>
    </row>
    <row r="685" spans="1:52" x14ac:dyDescent="0.25">
      <c r="B685" s="150" t="s">
        <v>300</v>
      </c>
      <c r="K685" s="32"/>
      <c r="O685" s="36">
        <v>100</v>
      </c>
      <c r="AL685" s="32"/>
      <c r="AM685" s="32"/>
    </row>
    <row r="686" spans="1:52" ht="37.5" customHeight="1" x14ac:dyDescent="0.25">
      <c r="B686" s="150" t="s">
        <v>301</v>
      </c>
      <c r="K686" s="32"/>
      <c r="O686" s="36">
        <v>100</v>
      </c>
      <c r="AL686" s="32"/>
      <c r="AM686" s="32"/>
    </row>
    <row r="687" spans="1:52" x14ac:dyDescent="0.25">
      <c r="B687" s="150" t="s">
        <v>302</v>
      </c>
      <c r="K687" s="32"/>
      <c r="O687" s="36">
        <v>100</v>
      </c>
      <c r="AL687" s="32"/>
      <c r="AM687" s="32"/>
    </row>
    <row r="688" spans="1:52" x14ac:dyDescent="0.25">
      <c r="B688" s="150" t="s">
        <v>303</v>
      </c>
      <c r="K688" s="32"/>
      <c r="O688" s="36">
        <v>100</v>
      </c>
      <c r="AL688" s="32"/>
      <c r="AM688" s="32"/>
    </row>
    <row r="689" spans="2:39" ht="45" x14ac:dyDescent="0.25">
      <c r="B689" s="150" t="s">
        <v>304</v>
      </c>
      <c r="K689" s="32"/>
      <c r="O689" s="36">
        <v>100</v>
      </c>
      <c r="AL689" s="32"/>
      <c r="AM689" s="32"/>
    </row>
    <row r="690" spans="2:39" x14ac:dyDescent="0.25">
      <c r="B690" s="150" t="s">
        <v>305</v>
      </c>
      <c r="K690" s="32"/>
      <c r="O690" s="36">
        <v>100</v>
      </c>
      <c r="AL690" s="32"/>
      <c r="AM690" s="32"/>
    </row>
    <row r="691" spans="2:39" x14ac:dyDescent="0.25">
      <c r="B691" s="150" t="s">
        <v>306</v>
      </c>
      <c r="K691" s="32"/>
      <c r="O691" s="36">
        <v>100</v>
      </c>
      <c r="AL691" s="32"/>
      <c r="AM691" s="32"/>
    </row>
    <row r="692" spans="2:39" x14ac:dyDescent="0.25">
      <c r="K692" s="32"/>
      <c r="O692" s="36">
        <v>100</v>
      </c>
      <c r="AL692" s="32"/>
      <c r="AM692" s="32"/>
    </row>
    <row r="693" spans="2:39" x14ac:dyDescent="0.25">
      <c r="K693" s="32"/>
      <c r="O693" s="36">
        <v>100</v>
      </c>
      <c r="AL693" s="32"/>
      <c r="AM693" s="32"/>
    </row>
    <row r="694" spans="2:39" x14ac:dyDescent="0.25">
      <c r="K694" s="32"/>
      <c r="O694" s="36">
        <v>100</v>
      </c>
      <c r="AL694" s="32"/>
      <c r="AM694" s="32"/>
    </row>
    <row r="695" spans="2:39" x14ac:dyDescent="0.25">
      <c r="K695" s="32"/>
      <c r="O695" s="36">
        <v>100</v>
      </c>
      <c r="AL695" s="32"/>
      <c r="AM695" s="32"/>
    </row>
    <row r="696" spans="2:39" x14ac:dyDescent="0.25">
      <c r="K696" s="32"/>
      <c r="AL696" s="32"/>
      <c r="AM696" s="32"/>
    </row>
    <row r="697" spans="2:39" x14ac:dyDescent="0.25">
      <c r="K697" s="32"/>
      <c r="AL697" s="32"/>
      <c r="AM697" s="32"/>
    </row>
    <row r="698" spans="2:39" x14ac:dyDescent="0.25">
      <c r="K698" s="32"/>
      <c r="AL698" s="32"/>
      <c r="AM698" s="32"/>
    </row>
    <row r="699" spans="2:39" x14ac:dyDescent="0.25">
      <c r="K699" s="32"/>
      <c r="AL699" s="32"/>
      <c r="AM699" s="32"/>
    </row>
    <row r="700" spans="2:39" x14ac:dyDescent="0.25">
      <c r="K700" s="32"/>
      <c r="AL700" s="32"/>
      <c r="AM700" s="32"/>
    </row>
    <row r="701" spans="2:39" x14ac:dyDescent="0.25">
      <c r="K701" s="32"/>
      <c r="AL701" s="32"/>
      <c r="AM701" s="32"/>
    </row>
    <row r="702" spans="2:39" x14ac:dyDescent="0.25">
      <c r="K702" s="32"/>
      <c r="AL702" s="32"/>
      <c r="AM702" s="32"/>
    </row>
    <row r="703" spans="2:39" x14ac:dyDescent="0.25">
      <c r="K703" s="32"/>
      <c r="AL703" s="32"/>
      <c r="AM703" s="32"/>
    </row>
    <row r="704" spans="2:39" x14ac:dyDescent="0.25">
      <c r="K704" s="32"/>
      <c r="AL704" s="32"/>
      <c r="AM704" s="32"/>
    </row>
    <row r="705" spans="11:39" x14ac:dyDescent="0.25">
      <c r="K705" s="32"/>
      <c r="AL705" s="32"/>
      <c r="AM705" s="32"/>
    </row>
    <row r="706" spans="11:39" x14ac:dyDescent="0.25">
      <c r="K706" s="32"/>
      <c r="AL706" s="32"/>
      <c r="AM706" s="32"/>
    </row>
    <row r="707" spans="11:39" x14ac:dyDescent="0.25"/>
    <row r="708" spans="11:39" x14ac:dyDescent="0.25"/>
    <row r="709" spans="11:39" x14ac:dyDescent="0.25"/>
    <row r="710" spans="11:39" x14ac:dyDescent="0.25"/>
    <row r="711" spans="11:39" x14ac:dyDescent="0.25"/>
    <row r="712" spans="11:39" x14ac:dyDescent="0.25"/>
    <row r="713" spans="11:39" x14ac:dyDescent="0.25"/>
    <row r="714" spans="11:39" x14ac:dyDescent="0.25"/>
    <row r="715" spans="11:39" x14ac:dyDescent="0.25"/>
    <row r="716" spans="11:39" x14ac:dyDescent="0.25"/>
  </sheetData>
  <sheetProtection formatCells="0" formatColumns="0" formatRows="0" sort="0" autoFilter="0" pivotTables="0"/>
  <autoFilter ref="A7:U695">
    <filterColumn colId="1" showButton="0"/>
  </autoFilter>
  <sortState ref="AR673:AT687">
    <sortCondition ref="AT673:AT687"/>
  </sortState>
  <dataConsolidate/>
  <mergeCells count="57">
    <mergeCell ref="AE7:AE8"/>
    <mergeCell ref="AF7:AF8"/>
    <mergeCell ref="A2:A4"/>
    <mergeCell ref="I7:I8"/>
    <mergeCell ref="AY2:AZ2"/>
    <mergeCell ref="AY3:AZ3"/>
    <mergeCell ref="AY4:AZ4"/>
    <mergeCell ref="B2:AW4"/>
    <mergeCell ref="X7:X8"/>
    <mergeCell ref="D6:H6"/>
    <mergeCell ref="A6:C6"/>
    <mergeCell ref="M6:AI6"/>
    <mergeCell ref="M7:M8"/>
    <mergeCell ref="N7:N8"/>
    <mergeCell ref="O7:O8"/>
    <mergeCell ref="S7:S8"/>
    <mergeCell ref="AB7:AB8"/>
    <mergeCell ref="AC7:AC8"/>
    <mergeCell ref="AD7:AD8"/>
    <mergeCell ref="Y7:Y8"/>
    <mergeCell ref="Z7:Z8"/>
    <mergeCell ref="AA7:AA8"/>
    <mergeCell ref="P7:P8"/>
    <mergeCell ref="Q7:Q8"/>
    <mergeCell ref="R7:R8"/>
    <mergeCell ref="V7:V8"/>
    <mergeCell ref="W7:W8"/>
    <mergeCell ref="T7:T8"/>
    <mergeCell ref="U7:U8"/>
    <mergeCell ref="A7:A8"/>
    <mergeCell ref="G7:G8"/>
    <mergeCell ref="H7:H8"/>
    <mergeCell ref="F7:F8"/>
    <mergeCell ref="E7:E8"/>
    <mergeCell ref="B7:C7"/>
    <mergeCell ref="I6:L6"/>
    <mergeCell ref="AT7:AV7"/>
    <mergeCell ref="AW7:AY7"/>
    <mergeCell ref="AQ7:AQ8"/>
    <mergeCell ref="AR7:AR8"/>
    <mergeCell ref="AJ6:AN6"/>
    <mergeCell ref="AO6:AZ6"/>
    <mergeCell ref="AK7:AK8"/>
    <mergeCell ref="AL7:AL8"/>
    <mergeCell ref="AN7:AN8"/>
    <mergeCell ref="AO7:AO8"/>
    <mergeCell ref="AP7:AP8"/>
    <mergeCell ref="AZ7:AZ8"/>
    <mergeCell ref="L7:L8"/>
    <mergeCell ref="K7:K8"/>
    <mergeCell ref="J7:J8"/>
    <mergeCell ref="AM7:AM8"/>
    <mergeCell ref="AS7:AS8"/>
    <mergeCell ref="AJ7:AJ8"/>
    <mergeCell ref="AG7:AG8"/>
    <mergeCell ref="AH7:AH8"/>
    <mergeCell ref="AI7:AI8"/>
  </mergeCells>
  <conditionalFormatting sqref="AN9:AN14 AN16:AN40 L9:L654 AN42:AN654">
    <cfRule type="containsText" dxfId="39" priority="53" operator="containsText" text="ZONA RIESGO EXTREMA">
      <formula>NOT(ISERROR(SEARCH("ZONA RIESGO EXTREMA",L9)))</formula>
    </cfRule>
    <cfRule type="containsText" dxfId="38" priority="54" operator="containsText" text="ZONA RIESGO ALTA">
      <formula>NOT(ISERROR(SEARCH("ZONA RIESGO ALTA",L9)))</formula>
    </cfRule>
    <cfRule type="containsText" dxfId="37" priority="55" operator="containsText" text="ZONA RIESGO MODERADA">
      <formula>NOT(ISERROR(SEARCH("ZONA RIESGO MODERADA",L9)))</formula>
    </cfRule>
    <cfRule type="containsText" dxfId="36" priority="56" operator="containsText" text="ZONA RIESGO BAJA">
      <formula>NOT(ISERROR(SEARCH("ZONA RIESGO BAJA",L9)))</formula>
    </cfRule>
  </conditionalFormatting>
  <conditionalFormatting sqref="AN9:AN14 AN16:AN40 L9:L654 AN42:AN654">
    <cfRule type="containsText" dxfId="35" priority="52" operator="containsText" text="ZONA OPORTUNIDAD BAJA">
      <formula>NOT(ISERROR(SEARCH("ZONA OPORTUNIDAD BAJA",L9)))</formula>
    </cfRule>
  </conditionalFormatting>
  <conditionalFormatting sqref="AN9:AN14 AN16:AN40 L9:L654 AN42:AN654">
    <cfRule type="containsText" dxfId="34" priority="51" operator="containsText" text="ZONA OPORTUNIDAD MODERADA">
      <formula>NOT(ISERROR(SEARCH("ZONA OPORTUNIDAD MODERADA",L9)))</formula>
    </cfRule>
  </conditionalFormatting>
  <conditionalFormatting sqref="AN9:AN14 AN16:AN40 L9:L654 AN42:AN654">
    <cfRule type="containsText" dxfId="33" priority="50" operator="containsText" text="ZONA OPORTUNIDAD ALTA">
      <formula>NOT(ISERROR(SEARCH("ZONA OPORTUNIDAD ALTA",L9)))</formula>
    </cfRule>
  </conditionalFormatting>
  <conditionalFormatting sqref="AN9:AN14 AN16:AN40 L9:L654 AN42:AN654">
    <cfRule type="containsText" dxfId="32" priority="49" operator="containsText" text="ZONA OPORTUNIDAD EXTREMA">
      <formula>NOT(ISERROR(SEARCH("ZONA OPORTUNIDAD EXTREMA",L9)))</formula>
    </cfRule>
  </conditionalFormatting>
  <conditionalFormatting sqref="AN15">
    <cfRule type="containsText" dxfId="31" priority="29" operator="containsText" text="ZONA RIESGO EXTREMA">
      <formula>NOT(ISERROR(SEARCH("ZONA RIESGO EXTREMA",AN15)))</formula>
    </cfRule>
    <cfRule type="containsText" dxfId="30" priority="30" operator="containsText" text="ZONA RIESGO ALTA">
      <formula>NOT(ISERROR(SEARCH("ZONA RIESGO ALTA",AN15)))</formula>
    </cfRule>
    <cfRule type="containsText" dxfId="29" priority="31" operator="containsText" text="ZONA RIESGO MODERADA">
      <formula>NOT(ISERROR(SEARCH("ZONA RIESGO MODERADA",AN15)))</formula>
    </cfRule>
    <cfRule type="containsText" dxfId="28" priority="32" operator="containsText" text="ZONA RIESGO BAJA">
      <formula>NOT(ISERROR(SEARCH("ZONA RIESGO BAJA",AN15)))</formula>
    </cfRule>
  </conditionalFormatting>
  <conditionalFormatting sqref="AN15">
    <cfRule type="containsText" dxfId="27" priority="28" operator="containsText" text="ZONA OPORTUNIDAD BAJA">
      <formula>NOT(ISERROR(SEARCH("ZONA OPORTUNIDAD BAJA",AN15)))</formula>
    </cfRule>
  </conditionalFormatting>
  <conditionalFormatting sqref="AN15">
    <cfRule type="containsText" dxfId="26" priority="27" operator="containsText" text="ZONA OPORTUNIDAD MODERADA">
      <formula>NOT(ISERROR(SEARCH("ZONA OPORTUNIDAD MODERADA",AN15)))</formula>
    </cfRule>
  </conditionalFormatting>
  <conditionalFormatting sqref="AN15">
    <cfRule type="containsText" dxfId="25" priority="26" operator="containsText" text="ZONA OPORTUNIDAD ALTA">
      <formula>NOT(ISERROR(SEARCH("ZONA OPORTUNIDAD ALTA",AN15)))</formula>
    </cfRule>
  </conditionalFormatting>
  <conditionalFormatting sqref="AN15">
    <cfRule type="containsText" dxfId="24" priority="25" operator="containsText" text="ZONA OPORTUNIDAD EXTREMA">
      <formula>NOT(ISERROR(SEARCH("ZONA OPORTUNIDAD EXTREMA",AN15)))</formula>
    </cfRule>
  </conditionalFormatting>
  <conditionalFormatting sqref="AN41">
    <cfRule type="containsText" dxfId="23" priority="21" operator="containsText" text="ZONA RIESGO EXTREMA">
      <formula>NOT(ISERROR(SEARCH("ZONA RIESGO EXTREMA",AN41)))</formula>
    </cfRule>
    <cfRule type="containsText" dxfId="22" priority="22" operator="containsText" text="ZONA RIESGO ALTA">
      <formula>NOT(ISERROR(SEARCH("ZONA RIESGO ALTA",AN41)))</formula>
    </cfRule>
    <cfRule type="containsText" dxfId="21" priority="23" operator="containsText" text="ZONA RIESGO MODERADA">
      <formula>NOT(ISERROR(SEARCH("ZONA RIESGO MODERADA",AN41)))</formula>
    </cfRule>
    <cfRule type="containsText" dxfId="20" priority="24" operator="containsText" text="ZONA RIESGO BAJA">
      <formula>NOT(ISERROR(SEARCH("ZONA RIESGO BAJA",AN41)))</formula>
    </cfRule>
  </conditionalFormatting>
  <conditionalFormatting sqref="AN41">
    <cfRule type="containsText" dxfId="19" priority="20" operator="containsText" text="ZONA OPORTUNIDAD BAJA">
      <formula>NOT(ISERROR(SEARCH("ZONA OPORTUNIDAD BAJA",AN41)))</formula>
    </cfRule>
  </conditionalFormatting>
  <conditionalFormatting sqref="AN41">
    <cfRule type="containsText" dxfId="18" priority="19" operator="containsText" text="ZONA OPORTUNIDAD MODERADA">
      <formula>NOT(ISERROR(SEARCH("ZONA OPORTUNIDAD MODERADA",AN41)))</formula>
    </cfRule>
  </conditionalFormatting>
  <conditionalFormatting sqref="AN41">
    <cfRule type="containsText" dxfId="17" priority="18" operator="containsText" text="ZONA OPORTUNIDAD ALTA">
      <formula>NOT(ISERROR(SEARCH("ZONA OPORTUNIDAD ALTA",AN41)))</formula>
    </cfRule>
  </conditionalFormatting>
  <conditionalFormatting sqref="AN41">
    <cfRule type="containsText" dxfId="16" priority="17" operator="containsText" text="ZONA OPORTUNIDAD EXTREMA">
      <formula>NOT(ISERROR(SEARCH("ZONA OPORTUNIDAD EXTREMA",AN41)))</formula>
    </cfRule>
  </conditionalFormatting>
  <dataValidations count="57">
    <dataValidation type="date" operator="greaterThan" allowBlank="1" showInputMessage="1" showErrorMessage="1" sqref="AQ9:AQ12 AQ14:AQ26 AQ33:AQ65 AQ86:AQ654 AQ68:AQ76 AQ78:AQ83">
      <formula1>TODAY()</formula1>
    </dataValidation>
    <dataValidation type="custom" allowBlank="1" showInputMessage="1" showErrorMessage="1" errorTitle="Mensaje de Advertencia" error="Usted ha seleccionado &quot;OPORTUNIDAD&quot; en Tipo por lo que no es necesario valorar controles." sqref="AO57:AO60 AO70:AO73 M51:M74 M34:M49 M10:M32 AO65 AO11:AO12 M77:M654">
      <formula1>$G10&lt;&gt;"OPORTUNIDAD"</formula1>
    </dataValidation>
    <dataValidation type="date" operator="greaterThanOrEqual" allowBlank="1" showInputMessage="1" showErrorMessage="1" errorTitle="Formato de Fecha" error="Ingrese un formato de fecha válido de la forma DD/MM/AAAA" sqref="AQ13 AQ28:AQ29 AQ31:AQ32 AQ66:AQ67 AP86:AP654 AQ77 AP9:AP26 AP28:AP83">
      <formula1>TODAY()</formula1>
    </dataValidation>
    <dataValidation type="custom" errorStyle="warning" allowBlank="1" showInputMessage="1" showErrorMessage="1" errorTitle="Mensaje de Advertencia" error="Usted ha seleccionado &quot;OPORTUNIDAD&quot; en Tipo por lo que no es necesario valorar controles." sqref="M33">
      <formula1>$G33&lt;&gt;"OPORTUNIDAD"</formula1>
    </dataValidation>
    <dataValidation type="custom" allowBlank="1" showInputMessage="1" showErrorMessage="1" errorTitle="Mensaje de Advertencia" error="Usted ha seleccionado &quot;OPORTUNIDAD&quot; en Tipo" sqref="AA10:AD654 O10:S44 U10:X654 Y40:Y654 O45:O695 P46:S654 Q45:S45 M75 Y10:Y38">
      <formula1>$G10&lt;&gt;"OPORTUNIDAD"</formula1>
    </dataValidation>
    <dataValidation type="list" allowBlank="1" showInputMessage="1" showErrorMessage="1" sqref="AR9:AS9 AR92:AS654 AR81">
      <formula1>$AT$661:$AT$678</formula1>
    </dataValidation>
    <dataValidation type="list" allowBlank="1" showInputMessage="1" showErrorMessage="1" sqref="G10:G654">
      <formula1>$G$661:$G$664</formula1>
    </dataValidation>
    <dataValidation type="list" allowBlank="1" showInputMessage="1" showErrorMessage="1" sqref="J74 J77:J79 J88:J654 J81:J85">
      <formula1>IF($G74="RIESGO_CORRUPCIÓN",$J$666:$J$668,$J$661:$J$665)</formula1>
    </dataValidation>
    <dataValidation type="list" allowBlank="1" showInputMessage="1" showErrorMessage="1" sqref="D10:D654">
      <formula1>$D$661:$D$680</formula1>
    </dataValidation>
    <dataValidation type="list" allowBlank="1" showInputMessage="1" showErrorMessage="1" sqref="H10:H654">
      <formula1>$H$661:$H$672</formula1>
    </dataValidation>
    <dataValidation type="custom" allowBlank="1" showInputMessage="1" showErrorMessage="1" errorTitle="Mensaje de Advertencia" error="Usted ha seleccionado &quot;OPORTUNIDAD&quot; en Tipo" sqref="O9:S9 AA9:AD9 U9:Y9">
      <formula1>#REF!&lt;&gt;"OPORTUNIDAD"</formula1>
    </dataValidation>
    <dataValidation type="list" allowBlank="1" showInputMessage="1" showErrorMessage="1" sqref="Z33:Z654 N13:N21 T85:T654 T10:T24 T26 Z10:Z29 N33:N45 T33:T45 N54:N56 N10:N11 T54:T73 T75 N88:N654 N78:N83 T78:T83">
      <formula1>IF(OR($G10="RIESGO_CORRUPCIÓN",$G10="RIESGO"),$N$661:$N$664,$N$665)</formula1>
    </dataValidation>
    <dataValidation type="list" allowBlank="1" showInputMessage="1" showErrorMessage="1" sqref="J54:J56 J11 J13:J27 J29:J46">
      <formula1>IF($G11="RIESGO_CORRUPCIÓN",,$J$661:$J$665)</formula1>
    </dataValidation>
    <dataValidation type="list" allowBlank="1" showInputMessage="1" showErrorMessage="1" sqref="AZ9:AZ654">
      <formula1>$AZ$661:$AZ$662</formula1>
    </dataValidation>
    <dataValidation type="list" allowBlank="1" showInputMessage="1" showErrorMessage="1" sqref="A90:A654 A10:A87">
      <formula1>$A$661:$A$677</formula1>
    </dataValidation>
    <dataValidation type="list" allowBlank="1" showInputMessage="1" showErrorMessage="1" sqref="I9:I654">
      <formula1>$I$661:$I$665</formula1>
    </dataValidation>
    <dataValidation type="custom" allowBlank="1" showInputMessage="1" showErrorMessage="1" errorTitle="Mensaje de Advertencia" error="Usted ha seleccionado &quot;OPORTUNIDAD&quot; en Tipo por lo que no es necesario valorar controles." sqref="M9">
      <formula1>#REF!&lt;&gt;"OPORTUNIDAD"</formula1>
    </dataValidation>
    <dataValidation type="list" allowBlank="1" showInputMessage="1" showErrorMessage="1" errorTitle="ERROR" error="Las oportunidades no requieren clasificar los controles" sqref="AF9:AH9">
      <formula1>IF(#REF!="OPORTUNIDAD",,$AF$661:$AF$662)</formula1>
    </dataValidation>
    <dataValidation type="list" allowBlank="1" showInputMessage="1" showErrorMessage="1" sqref="Z9 T9 N9">
      <formula1>IF(OR(#REF!="RIESGO_CORRUPCIÓN",#REF!="RIESGO"),$N$661:$N$664,$N$665)</formula1>
    </dataValidation>
    <dataValidation type="list" allowBlank="1" showInputMessage="1" showErrorMessage="1" sqref="J9:J10">
      <formula1>IF(#REF!="RIESGO_CORRUPCIÓN",,$J$661:$J$665)</formula1>
    </dataValidation>
    <dataValidation type="list" allowBlank="1" showInputMessage="1" showErrorMessage="1" errorTitle="ERROR" error="Las oportunidades no requieren de medida de mitigación" sqref="AI9">
      <formula1>IF(#REF!="OPORTUNIDAD",,$AI$661:$AI$666)</formula1>
    </dataValidation>
    <dataValidation type="list" allowBlank="1" showInputMessage="1" showErrorMessage="1" sqref="C10:C13 C15:C654">
      <formula1>$C$661:$C$669</formula1>
    </dataValidation>
    <dataValidation type="list" allowBlank="1" showInputMessage="1" showErrorMessage="1" sqref="N22:N25 T25 T27">
      <formula1>IF(OR($G22="RIESGO_CORRUPCIÓN",$G22="RIESGO"),$N$657:$N$660,$N$661)</formula1>
    </dataValidation>
    <dataValidation type="list" allowBlank="1" showInputMessage="1" showErrorMessage="1" sqref="N26 T76 T28:T30 N12 N72:N76 T74 N28">
      <formula1>IF(OR($G12="RIESGO_CORRUPCIÓN",$G12="RIESGO"),$N$659:$N$662,$N$663)</formula1>
    </dataValidation>
    <dataValidation type="list" allowBlank="1" showInputMessage="1" showErrorMessage="1" sqref="N31:N32 T31:T32 Z30:Z32">
      <formula1>IF(OR($G30="RIESGO_CORRUPCIÓN",$G30="RIESGO"),$N$42:$N$45,$N$46)</formula1>
    </dataValidation>
    <dataValidation type="list" allowBlank="1" showInputMessage="1" showErrorMessage="1" errorTitle="ERROR" error="Las oportunidades no requieren clasificar los controles" sqref="AG31:AH32">
      <formula1>IF($G31="OPORTUNIDAD",,$AF$42:$AF$43)</formula1>
    </dataValidation>
    <dataValidation type="list" allowBlank="1" showInputMessage="1" showErrorMessage="1" errorTitle="ERROR" error="Las oportunidades no requieren clasificar los controles" sqref="AG57:AG59 AG77:AG654 AH33:AH59 AH65:AH69 AH72:AH654 AG33:AG54 AG10:AH21">
      <formula1>IF($G10="OPORTUNIDAD",,$AF$661:$AF$662)</formula1>
    </dataValidation>
    <dataValidation type="list" allowBlank="1" showInputMessage="1" showErrorMessage="1" errorTitle="ERROR" error="Las oportunidades no requieren de medida de mitigación" sqref="AG55:AG56">
      <formula1>IF($G55="OPORTUNIDAD",,$AI$661:$AI$664)</formula1>
    </dataValidation>
    <dataValidation type="list" allowBlank="1" showInputMessage="1" showErrorMessage="1" errorTitle="ERROR" error="Las oportunidades no requieren clasificar los controles" sqref="AG22:AH30">
      <formula1>IF($G22="OPORTUNIDAD",,$AF$657:$AF$658)</formula1>
    </dataValidation>
    <dataValidation type="list" allowBlank="1" showInputMessage="1" showErrorMessage="1" errorTitle="ERROR" error="Las oportunidades no requieren de medida de mitigación" sqref="AG72:AG76">
      <formula1>IF($G72="OPORTUNIDAD",,$AI$659:$AI$662)</formula1>
    </dataValidation>
    <dataValidation type="list" allowBlank="1" showInputMessage="1" showErrorMessage="1" sqref="N46:N53 T46:T53">
      <formula1>IF(OR($G46="RIESGO_CORRUPCIÓN",$G46="RIESGO"),$N$24:$N$27,$N$28)</formula1>
    </dataValidation>
    <dataValidation type="list" allowBlank="1" showInputMessage="1" showErrorMessage="1" sqref="J47:J53">
      <formula1>IF($G47="RIESGO_CORRUPCIÓN",,$J$24:$J$28)</formula1>
    </dataValidation>
    <dataValidation type="list" allowBlank="1" showInputMessage="1" showErrorMessage="1" sqref="J57:J59 J65:J69">
      <formula1>IF($G57="RIESGO_CORRUPCIÓN",,$J$660:$J$664)</formula1>
    </dataValidation>
    <dataValidation type="list" allowBlank="1" showInputMessage="1" showErrorMessage="1" sqref="N57:N59 N65:N69">
      <formula1>IF(OR($G57="RIESGO_CORRUPCIÓN",$G57="RIESGO"),$N$660:$N$663,$N$664)</formula1>
    </dataValidation>
    <dataValidation type="list" allowBlank="1" showInputMessage="1" showErrorMessage="1" sqref="J64">
      <formula1>IF($G64="RIESGO_CORRUPCIÓN",,$J$658:$J$662)</formula1>
    </dataValidation>
    <dataValidation type="list" allowBlank="1" showInputMessage="1" showErrorMessage="1" sqref="J60:J63">
      <formula1>IF($G60="RIESGO_CORRUPCIÓN",,$J$639:$J$643)</formula1>
    </dataValidation>
    <dataValidation type="list" allowBlank="1" showInputMessage="1" showErrorMessage="1" sqref="N64">
      <formula1>IF(OR($G64="RIESGO_CORRUPCIÓN",$G64="RIESGO"),$N$658:$N$661,$N$662)</formula1>
    </dataValidation>
    <dataValidation type="list" allowBlank="1" showInputMessage="1" showErrorMessage="1" sqref="N60:N63">
      <formula1>IF(OR($G60="RIESGO_CORRUPCIÓN",$G60="RIESGO"),$N$639:$N$642,$N$643)</formula1>
    </dataValidation>
    <dataValidation type="list" allowBlank="1" showInputMessage="1" showErrorMessage="1" errorTitle="ERROR" error="Las oportunidades no requieren clasificar los controles" sqref="AG64:AH64">
      <formula1>IF($G64="OPORTUNIDAD",,$AF$658:$AF$659)</formula1>
    </dataValidation>
    <dataValidation type="list" allowBlank="1" showInputMessage="1" showErrorMessage="1" errorTitle="ERROR" error="Las oportunidades no requieren clasificar los controles" sqref="AG60:AH63">
      <formula1>IF($G60="OPORTUNIDAD",,$AF$639:$AF$640)</formula1>
    </dataValidation>
    <dataValidation type="list" allowBlank="1" showInputMessage="1" showErrorMessage="1" errorTitle="ERROR" error="Las oportunidades no requieren de medida de mitigación" sqref="AG65:AG69">
      <formula1>IF($G65="OPORTUNIDAD",,$AI$660:$AI$663)</formula1>
    </dataValidation>
    <dataValidation type="list" allowBlank="1" showInputMessage="1" showErrorMessage="1" sqref="J70:J71">
      <formula1>IF($G70="RIESGO_CORRUPCIÓN",,$J$631:$J$635)</formula1>
    </dataValidation>
    <dataValidation type="list" allowBlank="1" showInputMessage="1" showErrorMessage="1" sqref="N70:N71">
      <formula1>IF(OR($G70="RIESGO_CORRUPCIÓN",$G70="RIESGO"),$N$631:$N$634,$N$635)</formula1>
    </dataValidation>
    <dataValidation type="list" allowBlank="1" showInputMessage="1" showErrorMessage="1" errorTitle="ERROR" error="Las oportunidades no requieren clasificar los controles" sqref="AG70:AH71">
      <formula1>IF($G70="OPORTUNIDAD",,$AF$631:$AF$632)</formula1>
    </dataValidation>
    <dataValidation type="list" allowBlank="1" showInputMessage="1" showErrorMessage="1" sqref="J12 J72:J73 J75:J76">
      <formula1>IF($G12="RIESGO_CORRUPCIÓN",,$J$659:$J$663)</formula1>
    </dataValidation>
    <dataValidation type="custom" allowBlank="1" showInputMessage="1" showErrorMessage="1" errorTitle="Mensaje de Advertencia" error="Usted ha seleccionado &quot;OPORTUNIDAD&quot; en Tipo por lo que no es necesario valorar controles." sqref="AO74">
      <formula1>$G73&lt;&gt;"OPORTUNIDAD"</formula1>
    </dataValidation>
    <dataValidation type="list" allowBlank="1" showInputMessage="1" showErrorMessage="1" sqref="J28 J80">
      <formula1>IF($G28="RIESGO_CORRUPCIÓN",,#REF!)</formula1>
    </dataValidation>
    <dataValidation type="list" allowBlank="1" showInputMessage="1" showErrorMessage="1" sqref="A88:A89">
      <formula1>#REF!</formula1>
    </dataValidation>
    <dataValidation type="list" allowBlank="1" showInputMessage="1" showErrorMessage="1" sqref="J86:J87">
      <formula1>IF($G86="RIESGO_CORRUPCIÓN",,#REF!)</formula1>
    </dataValidation>
    <dataValidation type="list" allowBlank="1" showInputMessage="1" showErrorMessage="1" sqref="N86:N87">
      <formula1>IF(OR($G86="RIESGO_CORRUPCIÓN",$G86="RIESGO"),#REF!,#REF!)</formula1>
    </dataValidation>
    <dataValidation type="list" allowBlank="1" showInputMessage="1" showErrorMessage="1" sqref="N30 N84:N85 T84">
      <formula1>IF(OR($G30="RIESGO_CORRUPCIÓN",$G30="RIESGO"),$N$668:$N$671,$N$672)</formula1>
    </dataValidation>
    <dataValidation type="list" allowBlank="1" showInputMessage="1" showErrorMessage="1" sqref="N29 N77 T77">
      <formula1>IF(OR($G29="RIESGO_CORRUPCIÓN",$G29="RIESGO"),#REF!,#REF!)</formula1>
    </dataValidation>
    <dataValidation type="list" allowBlank="1" showInputMessage="1" showErrorMessage="1" sqref="N27">
      <formula1>IF(OR($G27="RIESGO_CORRUPCIÓN",$G27="RIESGO"),#REF!,#REF!)</formula1>
    </dataValidation>
    <dataValidation type="list" allowBlank="1" showInputMessage="1" showErrorMessage="1" sqref="B10:B13 B15:B654">
      <formula1>$B$661:$B$691</formula1>
    </dataValidation>
    <dataValidation type="list" allowBlank="1" showInputMessage="1" showErrorMessage="1" sqref="AF10:AF654">
      <formula1>$AF$661:$AF$662</formula1>
    </dataValidation>
    <dataValidation type="list" allowBlank="1" showInputMessage="1" showErrorMessage="1" sqref="AI10:AI654">
      <formula1>$AI$661:$AI$664</formula1>
    </dataValidation>
    <dataValidation type="list" allowBlank="1" showInputMessage="1" showErrorMessage="1" error="Debe seleccionar uno de los procesos de la lista" sqref="B14:C14">
      <formula1>$B$661:$B$691</formula1>
    </dataValidation>
  </dataValidations>
  <pageMargins left="0.7" right="0.7" top="0.75" bottom="0.75" header="0.3" footer="0.3"/>
  <pageSetup paperSize="9" orientation="portrait" r:id="rId1"/>
  <ignoredErrors>
    <ignoredError sqref="AA655"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Impacto"/>
  <dimension ref="B1:Y488"/>
  <sheetViews>
    <sheetView zoomScale="70" zoomScaleNormal="70" workbookViewId="0">
      <selection activeCell="D4" sqref="D4"/>
    </sheetView>
  </sheetViews>
  <sheetFormatPr baseColWidth="10" defaultRowHeight="15" x14ac:dyDescent="0.25"/>
  <cols>
    <col min="1" max="1" width="2.5703125" style="18" customWidth="1"/>
    <col min="2" max="2" width="27.42578125" style="17" bestFit="1" customWidth="1"/>
    <col min="3" max="3" width="22.140625" style="17" bestFit="1" customWidth="1"/>
    <col min="4" max="4" width="49.7109375" style="18" customWidth="1"/>
    <col min="5" max="5" width="43.85546875" style="19" customWidth="1"/>
    <col min="6" max="6" width="32.7109375" style="19" customWidth="1"/>
    <col min="7" max="7" width="16.7109375" style="19" bestFit="1" customWidth="1"/>
    <col min="8" max="13" width="12" style="19" bestFit="1" customWidth="1"/>
    <col min="14" max="22" width="13" style="19" bestFit="1" customWidth="1"/>
    <col min="23" max="23" width="6.5703125" style="18" bestFit="1" customWidth="1"/>
    <col min="24" max="24" width="12.85546875" style="18" bestFit="1" customWidth="1"/>
    <col min="25" max="25" width="13.42578125" style="73" bestFit="1" customWidth="1"/>
    <col min="26" max="16384" width="11.42578125" style="18"/>
  </cols>
  <sheetData>
    <row r="1" spans="2:25" s="20" customFormat="1" x14ac:dyDescent="0.25">
      <c r="B1" s="79"/>
      <c r="C1" s="79"/>
      <c r="E1" s="80"/>
      <c r="F1" s="80"/>
      <c r="G1" s="80"/>
      <c r="H1" s="80"/>
      <c r="I1" s="80"/>
      <c r="J1" s="80"/>
      <c r="K1" s="80"/>
      <c r="L1" s="80"/>
      <c r="M1" s="80"/>
      <c r="N1" s="80"/>
      <c r="O1" s="80"/>
      <c r="P1" s="80"/>
      <c r="Q1" s="80"/>
      <c r="R1" s="80"/>
      <c r="S1" s="80"/>
      <c r="T1" s="80"/>
      <c r="U1" s="80"/>
      <c r="V1" s="80"/>
      <c r="Y1" s="30"/>
    </row>
    <row r="2" spans="2:25" s="20" customFormat="1" ht="15.75" thickBot="1" x14ac:dyDescent="0.3">
      <c r="B2" s="79"/>
      <c r="C2" s="79"/>
      <c r="E2" s="80"/>
      <c r="F2" s="80"/>
      <c r="G2" s="80"/>
      <c r="H2" s="80"/>
      <c r="I2" s="80"/>
      <c r="J2" s="80"/>
      <c r="K2" s="80"/>
      <c r="L2" s="80"/>
      <c r="M2" s="80"/>
      <c r="N2" s="80"/>
      <c r="O2" s="80"/>
      <c r="P2" s="80"/>
      <c r="Q2" s="80"/>
      <c r="R2" s="80"/>
      <c r="S2" s="80"/>
      <c r="T2" s="80"/>
      <c r="U2" s="80"/>
      <c r="V2" s="80"/>
      <c r="Y2" s="30"/>
    </row>
    <row r="3" spans="2:25" s="20" customFormat="1" x14ac:dyDescent="0.25">
      <c r="B3" s="81" t="s">
        <v>41</v>
      </c>
      <c r="C3" s="21" t="s">
        <v>23</v>
      </c>
      <c r="D3" s="21" t="s">
        <v>0</v>
      </c>
      <c r="E3" s="82" t="s">
        <v>2</v>
      </c>
      <c r="F3" s="82" t="s">
        <v>3</v>
      </c>
      <c r="G3" s="82" t="s">
        <v>4</v>
      </c>
      <c r="H3" s="82" t="s">
        <v>5</v>
      </c>
      <c r="I3" s="82" t="s">
        <v>6</v>
      </c>
      <c r="J3" s="82" t="s">
        <v>7</v>
      </c>
      <c r="K3" s="82" t="s">
        <v>8</v>
      </c>
      <c r="L3" s="82" t="s">
        <v>24</v>
      </c>
      <c r="M3" s="82" t="s">
        <v>25</v>
      </c>
      <c r="N3" s="82" t="s">
        <v>26</v>
      </c>
      <c r="O3" s="82" t="s">
        <v>27</v>
      </c>
      <c r="P3" s="82" t="s">
        <v>28</v>
      </c>
      <c r="Q3" s="82" t="s">
        <v>29</v>
      </c>
      <c r="R3" s="82" t="s">
        <v>30</v>
      </c>
      <c r="S3" s="82" t="s">
        <v>31</v>
      </c>
      <c r="T3" s="82" t="s">
        <v>32</v>
      </c>
      <c r="U3" s="82" t="s">
        <v>33</v>
      </c>
      <c r="V3" s="82" t="s">
        <v>34</v>
      </c>
      <c r="W3" s="21" t="s">
        <v>9</v>
      </c>
      <c r="X3" s="21" t="s">
        <v>35</v>
      </c>
      <c r="Y3" s="31" t="s">
        <v>36</v>
      </c>
    </row>
    <row r="4" spans="2:25" x14ac:dyDescent="0.25">
      <c r="B4" s="23" t="s">
        <v>477</v>
      </c>
      <c r="C4" s="24" t="s">
        <v>104</v>
      </c>
      <c r="D4" s="25" t="s">
        <v>136</v>
      </c>
      <c r="E4" s="22" t="b">
        <v>0</v>
      </c>
      <c r="F4" s="22" t="b">
        <v>0</v>
      </c>
      <c r="G4" s="22" t="b">
        <v>0</v>
      </c>
      <c r="H4" s="22" t="b">
        <v>0</v>
      </c>
      <c r="I4" s="22" t="b">
        <v>0</v>
      </c>
      <c r="J4" s="22" t="b">
        <v>0</v>
      </c>
      <c r="K4" s="22" t="b">
        <v>0</v>
      </c>
      <c r="L4" s="22" t="b">
        <v>0</v>
      </c>
      <c r="M4" s="22" t="b">
        <v>0</v>
      </c>
      <c r="N4" s="22" t="b">
        <v>0</v>
      </c>
      <c r="O4" s="22" t="b">
        <v>0</v>
      </c>
      <c r="P4" s="22" t="b">
        <v>0</v>
      </c>
      <c r="Q4" s="22" t="b">
        <v>0</v>
      </c>
      <c r="R4" s="22" t="b">
        <v>0</v>
      </c>
      <c r="S4" s="22" t="b">
        <v>0</v>
      </c>
      <c r="T4" s="22" t="b">
        <v>0</v>
      </c>
      <c r="U4" s="22" t="b">
        <v>0</v>
      </c>
      <c r="V4" s="22" t="b">
        <v>0</v>
      </c>
      <c r="W4" s="74">
        <v>12</v>
      </c>
      <c r="X4" s="74" t="s">
        <v>456</v>
      </c>
      <c r="Y4" s="75" t="s">
        <v>478</v>
      </c>
    </row>
    <row r="5" spans="2:25" x14ac:dyDescent="0.25">
      <c r="B5" s="23" t="s">
        <v>526</v>
      </c>
      <c r="C5" s="24" t="s">
        <v>91</v>
      </c>
      <c r="D5" s="25" t="s">
        <v>525</v>
      </c>
      <c r="E5" s="22" t="b">
        <v>1</v>
      </c>
      <c r="F5" s="22" t="b">
        <v>1</v>
      </c>
      <c r="G5" s="22" t="b">
        <v>1</v>
      </c>
      <c r="H5" s="22" t="b">
        <v>0</v>
      </c>
      <c r="I5" s="22" t="b">
        <v>1</v>
      </c>
      <c r="J5" s="22" t="b">
        <v>1</v>
      </c>
      <c r="K5" s="22" t="b">
        <v>1</v>
      </c>
      <c r="L5" s="22" t="b">
        <v>0</v>
      </c>
      <c r="M5" s="22" t="b">
        <v>0</v>
      </c>
      <c r="N5" s="22" t="b">
        <v>1</v>
      </c>
      <c r="O5" s="22" t="b">
        <v>1</v>
      </c>
      <c r="P5" s="22" t="b">
        <v>1</v>
      </c>
      <c r="Q5" s="22" t="b">
        <v>1</v>
      </c>
      <c r="R5" s="22" t="b">
        <v>1</v>
      </c>
      <c r="S5" s="22" t="b">
        <v>0</v>
      </c>
      <c r="T5" s="22" t="b">
        <v>0</v>
      </c>
      <c r="U5" s="22" t="b">
        <v>0</v>
      </c>
      <c r="V5" s="22" t="b">
        <v>0</v>
      </c>
      <c r="W5" s="74">
        <v>11</v>
      </c>
      <c r="X5" s="74" t="s">
        <v>455</v>
      </c>
      <c r="Y5" s="76" t="s">
        <v>529</v>
      </c>
    </row>
    <row r="6" spans="2:25" x14ac:dyDescent="0.25">
      <c r="B6" s="23" t="s">
        <v>565</v>
      </c>
      <c r="C6" s="24" t="s">
        <v>93</v>
      </c>
      <c r="D6" s="25" t="s">
        <v>564</v>
      </c>
      <c r="E6" s="22" t="b">
        <v>0</v>
      </c>
      <c r="F6" s="22" t="b">
        <v>0</v>
      </c>
      <c r="G6" s="22" t="b">
        <v>0</v>
      </c>
      <c r="H6" s="22" t="b">
        <v>0</v>
      </c>
      <c r="I6" s="22" t="b">
        <v>1</v>
      </c>
      <c r="J6" s="22" t="b">
        <v>0</v>
      </c>
      <c r="K6" s="22" t="b">
        <v>0</v>
      </c>
      <c r="L6" s="22" t="b">
        <v>0</v>
      </c>
      <c r="M6" s="22" t="b">
        <v>1</v>
      </c>
      <c r="N6" s="22" t="b">
        <v>1</v>
      </c>
      <c r="O6" s="22" t="b">
        <v>1</v>
      </c>
      <c r="P6" s="22" t="b">
        <v>1</v>
      </c>
      <c r="Q6" s="22" t="b">
        <v>0</v>
      </c>
      <c r="R6" s="22" t="b">
        <v>0</v>
      </c>
      <c r="S6" s="22" t="b">
        <v>0</v>
      </c>
      <c r="T6" s="22" t="b">
        <v>0</v>
      </c>
      <c r="U6" s="22" t="b">
        <v>0</v>
      </c>
      <c r="V6" s="22" t="b">
        <v>0</v>
      </c>
      <c r="W6" s="74">
        <v>11</v>
      </c>
      <c r="X6" s="74" t="s">
        <v>455</v>
      </c>
      <c r="Y6" s="75" t="s">
        <v>529</v>
      </c>
    </row>
    <row r="7" spans="2:25" x14ac:dyDescent="0.25">
      <c r="B7" s="23" t="s">
        <v>612</v>
      </c>
      <c r="C7" s="24" t="s">
        <v>107</v>
      </c>
      <c r="D7" s="25" t="s">
        <v>609</v>
      </c>
      <c r="E7" s="22" t="b">
        <v>0</v>
      </c>
      <c r="F7" s="22" t="b">
        <v>0</v>
      </c>
      <c r="G7" s="22" t="b">
        <v>1</v>
      </c>
      <c r="H7" s="22" t="b">
        <v>0</v>
      </c>
      <c r="I7" s="22" t="b">
        <v>1</v>
      </c>
      <c r="J7" s="22" t="b">
        <v>0</v>
      </c>
      <c r="K7" s="22" t="b">
        <v>0</v>
      </c>
      <c r="L7" s="22" t="b">
        <v>0</v>
      </c>
      <c r="M7" s="22" t="b">
        <v>0</v>
      </c>
      <c r="N7" s="22" t="b">
        <v>1</v>
      </c>
      <c r="O7" s="22" t="b">
        <v>0</v>
      </c>
      <c r="P7" s="22" t="b">
        <v>0</v>
      </c>
      <c r="Q7" s="22" t="b">
        <v>1</v>
      </c>
      <c r="R7" s="22" t="b">
        <v>1</v>
      </c>
      <c r="S7" s="22" t="b">
        <v>1</v>
      </c>
      <c r="T7" s="22" t="b">
        <v>0</v>
      </c>
      <c r="U7" s="22" t="b">
        <v>0</v>
      </c>
      <c r="V7" s="22" t="b">
        <v>0</v>
      </c>
      <c r="W7" s="74">
        <v>12</v>
      </c>
      <c r="X7" s="74" t="s">
        <v>456</v>
      </c>
      <c r="Y7" s="75" t="s">
        <v>478</v>
      </c>
    </row>
    <row r="8" spans="2:25" x14ac:dyDescent="0.25">
      <c r="B8" s="23" t="s">
        <v>617</v>
      </c>
      <c r="C8" s="24" t="s">
        <v>100</v>
      </c>
      <c r="D8" s="25" t="s">
        <v>614</v>
      </c>
      <c r="E8" s="22" t="s">
        <v>527</v>
      </c>
      <c r="F8" s="22" t="s">
        <v>528</v>
      </c>
      <c r="G8" s="22" t="s">
        <v>527</v>
      </c>
      <c r="H8" s="22" t="s">
        <v>527</v>
      </c>
      <c r="I8" s="22" t="s">
        <v>527</v>
      </c>
      <c r="J8" s="22" t="s">
        <v>527</v>
      </c>
      <c r="K8" s="22" t="s">
        <v>528</v>
      </c>
      <c r="L8" s="22" t="s">
        <v>528</v>
      </c>
      <c r="M8" s="22" t="s">
        <v>528</v>
      </c>
      <c r="N8" s="22" t="s">
        <v>527</v>
      </c>
      <c r="O8" s="22" t="s">
        <v>527</v>
      </c>
      <c r="P8" s="22" t="s">
        <v>527</v>
      </c>
      <c r="Q8" s="22" t="s">
        <v>527</v>
      </c>
      <c r="R8" s="22" t="s">
        <v>528</v>
      </c>
      <c r="S8" s="22" t="s">
        <v>527</v>
      </c>
      <c r="T8" s="22" t="s">
        <v>528</v>
      </c>
      <c r="U8" s="22" t="s">
        <v>528</v>
      </c>
      <c r="V8" s="22" t="s">
        <v>527</v>
      </c>
      <c r="W8" s="74">
        <v>11</v>
      </c>
      <c r="X8" s="74" t="s">
        <v>455</v>
      </c>
      <c r="Y8" s="75" t="s">
        <v>529</v>
      </c>
    </row>
    <row r="9" spans="2:25" x14ac:dyDescent="0.25">
      <c r="B9" s="23" t="s">
        <v>639</v>
      </c>
      <c r="C9" s="24" t="s">
        <v>96</v>
      </c>
      <c r="D9" s="25" t="s">
        <v>636</v>
      </c>
      <c r="E9" s="22" t="s">
        <v>527</v>
      </c>
      <c r="F9" s="22" t="s">
        <v>527</v>
      </c>
      <c r="G9" s="22" t="s">
        <v>527</v>
      </c>
      <c r="H9" s="22" t="s">
        <v>528</v>
      </c>
      <c r="I9" s="22" t="s">
        <v>527</v>
      </c>
      <c r="J9" s="22" t="s">
        <v>528</v>
      </c>
      <c r="K9" s="22" t="s">
        <v>527</v>
      </c>
      <c r="L9" s="22" t="s">
        <v>528</v>
      </c>
      <c r="M9" s="22" t="s">
        <v>528</v>
      </c>
      <c r="N9" s="22" t="s">
        <v>527</v>
      </c>
      <c r="O9" s="22" t="s">
        <v>527</v>
      </c>
      <c r="P9" s="22" t="s">
        <v>527</v>
      </c>
      <c r="Q9" s="22" t="s">
        <v>527</v>
      </c>
      <c r="R9" s="22" t="s">
        <v>527</v>
      </c>
      <c r="S9" s="22" t="s">
        <v>527</v>
      </c>
      <c r="T9" s="22" t="s">
        <v>528</v>
      </c>
      <c r="U9" s="22" t="s">
        <v>528</v>
      </c>
      <c r="V9" s="22" t="s">
        <v>528</v>
      </c>
      <c r="W9" s="74">
        <v>11</v>
      </c>
      <c r="X9" s="74" t="s">
        <v>455</v>
      </c>
      <c r="Y9" s="75" t="s">
        <v>529</v>
      </c>
    </row>
    <row r="10" spans="2:25" x14ac:dyDescent="0.25">
      <c r="B10" s="23" t="s">
        <v>646</v>
      </c>
      <c r="C10" s="24" t="s">
        <v>96</v>
      </c>
      <c r="D10" s="25" t="s">
        <v>645</v>
      </c>
      <c r="E10" s="22" t="s">
        <v>527</v>
      </c>
      <c r="F10" s="22" t="s">
        <v>527</v>
      </c>
      <c r="G10" s="22" t="s">
        <v>527</v>
      </c>
      <c r="H10" s="22" t="s">
        <v>528</v>
      </c>
      <c r="I10" s="22" t="s">
        <v>527</v>
      </c>
      <c r="J10" s="22" t="s">
        <v>527</v>
      </c>
      <c r="K10" s="22" t="s">
        <v>527</v>
      </c>
      <c r="L10" s="22" t="s">
        <v>527</v>
      </c>
      <c r="M10" s="22" t="s">
        <v>528</v>
      </c>
      <c r="N10" s="22" t="s">
        <v>527</v>
      </c>
      <c r="O10" s="22" t="s">
        <v>527</v>
      </c>
      <c r="P10" s="22" t="s">
        <v>527</v>
      </c>
      <c r="Q10" s="22" t="s">
        <v>527</v>
      </c>
      <c r="R10" s="22" t="s">
        <v>527</v>
      </c>
      <c r="S10" s="22" t="s">
        <v>527</v>
      </c>
      <c r="T10" s="22" t="s">
        <v>528</v>
      </c>
      <c r="U10" s="22" t="s">
        <v>528</v>
      </c>
      <c r="V10" s="22" t="s">
        <v>528</v>
      </c>
      <c r="W10" s="74">
        <v>13</v>
      </c>
      <c r="X10" s="74" t="s">
        <v>456</v>
      </c>
      <c r="Y10" s="75" t="s">
        <v>478</v>
      </c>
    </row>
    <row r="11" spans="2:25" x14ac:dyDescent="0.25">
      <c r="B11" s="23" t="s">
        <v>671</v>
      </c>
      <c r="C11" s="24" t="s">
        <v>96</v>
      </c>
      <c r="D11" s="25" t="s">
        <v>668</v>
      </c>
      <c r="E11" s="22" t="s">
        <v>527</v>
      </c>
      <c r="F11" s="22" t="s">
        <v>527</v>
      </c>
      <c r="G11" s="22" t="s">
        <v>527</v>
      </c>
      <c r="H11" s="22" t="s">
        <v>528</v>
      </c>
      <c r="I11" s="22" t="s">
        <v>528</v>
      </c>
      <c r="J11" s="22" t="s">
        <v>528</v>
      </c>
      <c r="K11" s="22" t="s">
        <v>528</v>
      </c>
      <c r="L11" s="22" t="s">
        <v>528</v>
      </c>
      <c r="M11" s="22" t="s">
        <v>528</v>
      </c>
      <c r="N11" s="22" t="s">
        <v>527</v>
      </c>
      <c r="O11" s="22" t="s">
        <v>528</v>
      </c>
      <c r="P11" s="22" t="s">
        <v>528</v>
      </c>
      <c r="Q11" s="22" t="s">
        <v>528</v>
      </c>
      <c r="R11" s="22" t="s">
        <v>528</v>
      </c>
      <c r="S11" s="22" t="s">
        <v>527</v>
      </c>
      <c r="T11" s="22" t="s">
        <v>528</v>
      </c>
      <c r="U11" s="22" t="s">
        <v>528</v>
      </c>
      <c r="V11" s="22" t="s">
        <v>528</v>
      </c>
      <c r="W11" s="74">
        <v>5</v>
      </c>
      <c r="X11" s="74" t="s">
        <v>49</v>
      </c>
      <c r="Y11" s="75" t="s">
        <v>672</v>
      </c>
    </row>
    <row r="12" spans="2:25" x14ac:dyDescent="0.25">
      <c r="B12" s="23" t="s">
        <v>679</v>
      </c>
      <c r="C12" s="24" t="s">
        <v>96</v>
      </c>
      <c r="D12" s="25" t="s">
        <v>677</v>
      </c>
      <c r="E12" s="22" t="s">
        <v>528</v>
      </c>
      <c r="F12" s="22" t="s">
        <v>528</v>
      </c>
      <c r="G12" s="22" t="s">
        <v>528</v>
      </c>
      <c r="H12" s="22" t="s">
        <v>528</v>
      </c>
      <c r="I12" s="22" t="s">
        <v>527</v>
      </c>
      <c r="J12" s="22" t="s">
        <v>528</v>
      </c>
      <c r="K12" s="22" t="s">
        <v>528</v>
      </c>
      <c r="L12" s="22" t="s">
        <v>528</v>
      </c>
      <c r="M12" s="22" t="s">
        <v>528</v>
      </c>
      <c r="N12" s="22" t="s">
        <v>527</v>
      </c>
      <c r="O12" s="22" t="s">
        <v>527</v>
      </c>
      <c r="P12" s="22" t="s">
        <v>527</v>
      </c>
      <c r="Q12" s="22" t="s">
        <v>527</v>
      </c>
      <c r="R12" s="22" t="s">
        <v>528</v>
      </c>
      <c r="S12" s="22" t="s">
        <v>528</v>
      </c>
      <c r="T12" s="22" t="s">
        <v>528</v>
      </c>
      <c r="U12" s="22" t="s">
        <v>528</v>
      </c>
      <c r="V12" s="22" t="s">
        <v>528</v>
      </c>
      <c r="W12" s="74">
        <v>5</v>
      </c>
      <c r="X12" s="74" t="s">
        <v>49</v>
      </c>
      <c r="Y12" s="75" t="s">
        <v>672</v>
      </c>
    </row>
    <row r="13" spans="2:25" x14ac:dyDescent="0.25">
      <c r="B13" s="23" t="s">
        <v>685</v>
      </c>
      <c r="C13" s="24" t="s">
        <v>96</v>
      </c>
      <c r="D13" s="25" t="s">
        <v>683</v>
      </c>
      <c r="E13" s="22" t="s">
        <v>528</v>
      </c>
      <c r="F13" s="22" t="s">
        <v>527</v>
      </c>
      <c r="G13" s="22" t="s">
        <v>527</v>
      </c>
      <c r="H13" s="22" t="s">
        <v>527</v>
      </c>
      <c r="I13" s="22" t="s">
        <v>527</v>
      </c>
      <c r="J13" s="22" t="s">
        <v>528</v>
      </c>
      <c r="K13" s="22" t="s">
        <v>527</v>
      </c>
      <c r="L13" s="22" t="s">
        <v>527</v>
      </c>
      <c r="M13" s="22" t="s">
        <v>528</v>
      </c>
      <c r="N13" s="22" t="s">
        <v>527</v>
      </c>
      <c r="O13" s="22" t="s">
        <v>527</v>
      </c>
      <c r="P13" s="22" t="s">
        <v>527</v>
      </c>
      <c r="Q13" s="22" t="s">
        <v>527</v>
      </c>
      <c r="R13" s="22" t="s">
        <v>527</v>
      </c>
      <c r="S13" s="22" t="s">
        <v>527</v>
      </c>
      <c r="T13" s="22" t="s">
        <v>528</v>
      </c>
      <c r="U13" s="22" t="s">
        <v>528</v>
      </c>
      <c r="V13" s="22" t="s">
        <v>528</v>
      </c>
      <c r="W13" s="74">
        <v>12</v>
      </c>
      <c r="X13" s="74" t="s">
        <v>456</v>
      </c>
      <c r="Y13" s="75" t="s">
        <v>478</v>
      </c>
    </row>
    <row r="14" spans="2:25" x14ac:dyDescent="0.25">
      <c r="B14" s="23" t="s">
        <v>686</v>
      </c>
      <c r="C14" s="24" t="s">
        <v>96</v>
      </c>
      <c r="D14" s="25" t="s">
        <v>684</v>
      </c>
      <c r="E14" s="22" t="b">
        <v>1</v>
      </c>
      <c r="F14" s="22" t="b">
        <v>1</v>
      </c>
      <c r="G14" s="22" t="b">
        <v>1</v>
      </c>
      <c r="H14" s="22" t="b">
        <v>0</v>
      </c>
      <c r="I14" s="22" t="b">
        <v>0</v>
      </c>
      <c r="J14" s="22" t="b">
        <v>0</v>
      </c>
      <c r="K14" s="22" t="b">
        <v>0</v>
      </c>
      <c r="L14" s="22" t="b">
        <v>0</v>
      </c>
      <c r="M14" s="22" t="b">
        <v>1</v>
      </c>
      <c r="N14" s="22" t="b">
        <v>1</v>
      </c>
      <c r="O14" s="22" t="b">
        <v>0</v>
      </c>
      <c r="P14" s="22" t="b">
        <v>0</v>
      </c>
      <c r="Q14" s="22" t="b">
        <v>0</v>
      </c>
      <c r="R14" s="22" t="b">
        <v>0</v>
      </c>
      <c r="S14" s="22" t="b">
        <v>1</v>
      </c>
      <c r="T14" s="22" t="b">
        <v>0</v>
      </c>
      <c r="U14" s="22" t="b">
        <v>0</v>
      </c>
      <c r="V14" s="22" t="b">
        <v>0</v>
      </c>
      <c r="W14" s="74">
        <v>11</v>
      </c>
      <c r="X14" s="74" t="s">
        <v>455</v>
      </c>
      <c r="Y14" s="75" t="s">
        <v>529</v>
      </c>
    </row>
    <row r="15" spans="2:25" x14ac:dyDescent="0.25">
      <c r="B15" s="23" t="s">
        <v>697</v>
      </c>
      <c r="C15" s="24" t="s">
        <v>96</v>
      </c>
      <c r="D15" s="25" t="s">
        <v>694</v>
      </c>
      <c r="E15" s="22" t="b">
        <v>1</v>
      </c>
      <c r="F15" s="22" t="b">
        <v>1</v>
      </c>
      <c r="G15" s="22" t="b">
        <v>1</v>
      </c>
      <c r="H15" s="22" t="b">
        <v>0</v>
      </c>
      <c r="I15" s="22" t="b">
        <v>1</v>
      </c>
      <c r="J15" s="22" t="b">
        <v>1</v>
      </c>
      <c r="K15" s="22" t="b">
        <v>1</v>
      </c>
      <c r="L15" s="22" t="b">
        <v>0</v>
      </c>
      <c r="M15" s="22" t="b">
        <v>0</v>
      </c>
      <c r="N15" s="22" t="b">
        <v>1</v>
      </c>
      <c r="O15" s="22" t="b">
        <v>1</v>
      </c>
      <c r="P15" s="22" t="b">
        <v>1</v>
      </c>
      <c r="Q15" s="22" t="b">
        <v>1</v>
      </c>
      <c r="R15" s="22" t="b">
        <v>1</v>
      </c>
      <c r="S15" s="22" t="b">
        <v>1</v>
      </c>
      <c r="T15" s="22" t="b">
        <v>0</v>
      </c>
      <c r="U15" s="22" t="b">
        <v>0</v>
      </c>
      <c r="V15" s="22" t="b">
        <v>0</v>
      </c>
      <c r="W15" s="74">
        <v>10</v>
      </c>
      <c r="X15" s="74" t="s">
        <v>455</v>
      </c>
      <c r="Y15" s="75" t="s">
        <v>529</v>
      </c>
    </row>
    <row r="16" spans="2:25" x14ac:dyDescent="0.25">
      <c r="B16" s="23" t="s">
        <v>698</v>
      </c>
      <c r="C16" s="24" t="s">
        <v>96</v>
      </c>
      <c r="D16" s="25" t="s">
        <v>692</v>
      </c>
      <c r="E16" s="22" t="s">
        <v>528</v>
      </c>
      <c r="F16" s="22" t="s">
        <v>527</v>
      </c>
      <c r="G16" s="22" t="s">
        <v>527</v>
      </c>
      <c r="H16" s="22" t="s">
        <v>527</v>
      </c>
      <c r="I16" s="22" t="s">
        <v>527</v>
      </c>
      <c r="J16" s="22" t="s">
        <v>527</v>
      </c>
      <c r="K16" s="22" t="s">
        <v>527</v>
      </c>
      <c r="L16" s="22" t="s">
        <v>527</v>
      </c>
      <c r="M16" s="22" t="s">
        <v>528</v>
      </c>
      <c r="N16" s="22" t="s">
        <v>527</v>
      </c>
      <c r="O16" s="22" t="s">
        <v>527</v>
      </c>
      <c r="P16" s="22" t="s">
        <v>527</v>
      </c>
      <c r="Q16" s="22" t="s">
        <v>527</v>
      </c>
      <c r="R16" s="22" t="s">
        <v>527</v>
      </c>
      <c r="S16" s="22" t="s">
        <v>527</v>
      </c>
      <c r="T16" s="22" t="s">
        <v>528</v>
      </c>
      <c r="U16" s="22" t="s">
        <v>528</v>
      </c>
      <c r="V16" s="22" t="s">
        <v>528</v>
      </c>
      <c r="W16" s="74">
        <v>13</v>
      </c>
      <c r="X16" s="74" t="s">
        <v>456</v>
      </c>
      <c r="Y16" s="75" t="s">
        <v>478</v>
      </c>
    </row>
    <row r="17" spans="2:25" x14ac:dyDescent="0.25">
      <c r="B17" s="23" t="s">
        <v>699</v>
      </c>
      <c r="C17" s="24" t="s">
        <v>96</v>
      </c>
      <c r="D17" s="25" t="s">
        <v>693</v>
      </c>
      <c r="E17" s="22" t="s">
        <v>528</v>
      </c>
      <c r="F17" s="22" t="s">
        <v>527</v>
      </c>
      <c r="G17" s="22" t="s">
        <v>527</v>
      </c>
      <c r="H17" s="22" t="s">
        <v>527</v>
      </c>
      <c r="I17" s="22" t="s">
        <v>527</v>
      </c>
      <c r="J17" s="22" t="s">
        <v>527</v>
      </c>
      <c r="K17" s="22" t="s">
        <v>527</v>
      </c>
      <c r="L17" s="22" t="s">
        <v>527</v>
      </c>
      <c r="M17" s="22" t="s">
        <v>528</v>
      </c>
      <c r="N17" s="22" t="s">
        <v>527</v>
      </c>
      <c r="O17" s="22" t="s">
        <v>527</v>
      </c>
      <c r="P17" s="22" t="s">
        <v>527</v>
      </c>
      <c r="Q17" s="22" t="s">
        <v>527</v>
      </c>
      <c r="R17" s="22" t="s">
        <v>527</v>
      </c>
      <c r="S17" s="22" t="s">
        <v>527</v>
      </c>
      <c r="T17" s="22" t="s">
        <v>528</v>
      </c>
      <c r="U17" s="22" t="s">
        <v>528</v>
      </c>
      <c r="V17" s="22" t="s">
        <v>528</v>
      </c>
      <c r="W17" s="74">
        <v>13</v>
      </c>
      <c r="X17" s="74" t="s">
        <v>456</v>
      </c>
      <c r="Y17" s="75" t="s">
        <v>478</v>
      </c>
    </row>
    <row r="18" spans="2:25" ht="60" x14ac:dyDescent="0.25">
      <c r="B18" s="23" t="s">
        <v>707</v>
      </c>
      <c r="C18" s="24" t="s">
        <v>97</v>
      </c>
      <c r="D18" s="270" t="s">
        <v>705</v>
      </c>
      <c r="E18" s="22" t="b">
        <v>0</v>
      </c>
      <c r="F18" s="22" t="b">
        <v>0</v>
      </c>
      <c r="G18" s="22" t="b">
        <v>0</v>
      </c>
      <c r="H18" s="22" t="b">
        <v>1</v>
      </c>
      <c r="I18" s="22" t="b">
        <v>1</v>
      </c>
      <c r="J18" s="22" t="b">
        <v>0</v>
      </c>
      <c r="K18" s="22" t="b">
        <v>1</v>
      </c>
      <c r="L18" s="22" t="b">
        <v>0</v>
      </c>
      <c r="M18" s="22" t="b">
        <v>0</v>
      </c>
      <c r="N18" s="22" t="b">
        <v>0</v>
      </c>
      <c r="O18" s="22" t="b">
        <v>1</v>
      </c>
      <c r="P18" s="22" t="b">
        <v>1</v>
      </c>
      <c r="Q18" s="22" t="b">
        <v>1</v>
      </c>
      <c r="R18" s="22" t="b">
        <v>1</v>
      </c>
      <c r="S18" s="22" t="b">
        <v>1</v>
      </c>
      <c r="T18" s="22" t="b">
        <v>0</v>
      </c>
      <c r="U18" s="22" t="b">
        <v>0</v>
      </c>
      <c r="V18" s="22" t="b">
        <v>0</v>
      </c>
      <c r="W18" s="74">
        <v>4</v>
      </c>
      <c r="X18" s="74" t="s">
        <v>49</v>
      </c>
      <c r="Y18" s="75" t="s">
        <v>672</v>
      </c>
    </row>
    <row r="19" spans="2:25" ht="60" x14ac:dyDescent="0.25">
      <c r="B19" s="23" t="s">
        <v>708</v>
      </c>
      <c r="C19" s="24" t="s">
        <v>97</v>
      </c>
      <c r="D19" s="270" t="s">
        <v>706</v>
      </c>
      <c r="E19" s="22" t="b">
        <v>0</v>
      </c>
      <c r="F19" s="22" t="b">
        <v>1</v>
      </c>
      <c r="G19" s="22" t="b">
        <v>1</v>
      </c>
      <c r="H19" s="22" t="b">
        <v>1</v>
      </c>
      <c r="I19" s="22" t="b">
        <v>1</v>
      </c>
      <c r="J19" s="22" t="b">
        <v>0</v>
      </c>
      <c r="K19" s="22" t="b">
        <v>0</v>
      </c>
      <c r="L19" s="22" t="b">
        <v>0</v>
      </c>
      <c r="M19" s="22" t="b">
        <v>0</v>
      </c>
      <c r="N19" s="22" t="b">
        <v>0</v>
      </c>
      <c r="O19" s="22" t="b">
        <v>0</v>
      </c>
      <c r="P19" s="22" t="b">
        <v>0</v>
      </c>
      <c r="Q19" s="22" t="b">
        <v>0</v>
      </c>
      <c r="R19" s="22" t="b">
        <v>0</v>
      </c>
      <c r="S19" s="22" t="b">
        <v>1</v>
      </c>
      <c r="T19" s="22" t="b">
        <v>0</v>
      </c>
      <c r="U19" s="22" t="b">
        <v>0</v>
      </c>
      <c r="V19" s="22" t="b">
        <v>0</v>
      </c>
      <c r="W19" s="74">
        <v>5</v>
      </c>
      <c r="X19" s="74" t="s">
        <v>49</v>
      </c>
      <c r="Y19" s="75" t="s">
        <v>672</v>
      </c>
    </row>
    <row r="20" spans="2:25" x14ac:dyDescent="0.25">
      <c r="B20" s="23" t="s">
        <v>732</v>
      </c>
      <c r="C20" s="24" t="s">
        <v>101</v>
      </c>
      <c r="D20" s="25" t="s">
        <v>731</v>
      </c>
      <c r="E20" s="22" t="s">
        <v>527</v>
      </c>
      <c r="F20" s="22" t="s">
        <v>527</v>
      </c>
      <c r="G20" s="22" t="s">
        <v>528</v>
      </c>
      <c r="H20" s="22" t="s">
        <v>528</v>
      </c>
      <c r="I20" s="22" t="s">
        <v>527</v>
      </c>
      <c r="J20" s="22" t="s">
        <v>527</v>
      </c>
      <c r="K20" s="22" t="s">
        <v>527</v>
      </c>
      <c r="L20" s="22" t="s">
        <v>528</v>
      </c>
      <c r="M20" s="22" t="s">
        <v>528</v>
      </c>
      <c r="N20" s="22" t="s">
        <v>527</v>
      </c>
      <c r="O20" s="22" t="s">
        <v>527</v>
      </c>
      <c r="P20" s="22" t="s">
        <v>527</v>
      </c>
      <c r="Q20" s="22" t="s">
        <v>528</v>
      </c>
      <c r="R20" s="22" t="s">
        <v>528</v>
      </c>
      <c r="S20" s="22" t="s">
        <v>527</v>
      </c>
      <c r="T20" s="22" t="s">
        <v>528</v>
      </c>
      <c r="U20" s="22" t="s">
        <v>528</v>
      </c>
      <c r="V20" s="22" t="s">
        <v>528</v>
      </c>
      <c r="W20" s="74">
        <v>9</v>
      </c>
      <c r="X20" s="74" t="s">
        <v>455</v>
      </c>
      <c r="Y20" s="75" t="s">
        <v>529</v>
      </c>
    </row>
    <row r="21" spans="2:25" x14ac:dyDescent="0.25">
      <c r="B21" s="23" t="s">
        <v>739</v>
      </c>
      <c r="C21" s="24" t="s">
        <v>92</v>
      </c>
      <c r="D21" s="25" t="s">
        <v>738</v>
      </c>
      <c r="E21" s="22" t="s">
        <v>528</v>
      </c>
      <c r="F21" s="22" t="s">
        <v>527</v>
      </c>
      <c r="G21" s="22" t="s">
        <v>527</v>
      </c>
      <c r="H21" s="22" t="s">
        <v>528</v>
      </c>
      <c r="I21" s="22" t="s">
        <v>527</v>
      </c>
      <c r="J21" s="22" t="s">
        <v>528</v>
      </c>
      <c r="K21" s="22" t="s">
        <v>527</v>
      </c>
      <c r="L21" s="22" t="s">
        <v>528</v>
      </c>
      <c r="M21" s="22" t="s">
        <v>528</v>
      </c>
      <c r="N21" s="22" t="s">
        <v>527</v>
      </c>
      <c r="O21" s="22" t="s">
        <v>527</v>
      </c>
      <c r="P21" s="22" t="s">
        <v>527</v>
      </c>
      <c r="Q21" s="22" t="s">
        <v>528</v>
      </c>
      <c r="R21" s="22" t="s">
        <v>528</v>
      </c>
      <c r="S21" s="22" t="s">
        <v>527</v>
      </c>
      <c r="T21" s="22" t="s">
        <v>528</v>
      </c>
      <c r="U21" s="22" t="s">
        <v>528</v>
      </c>
      <c r="V21" s="22" t="s">
        <v>528</v>
      </c>
      <c r="W21" s="74">
        <v>8</v>
      </c>
      <c r="X21" s="74" t="s">
        <v>455</v>
      </c>
      <c r="Y21" s="75" t="s">
        <v>529</v>
      </c>
    </row>
    <row r="22" spans="2:25" x14ac:dyDescent="0.25">
      <c r="B22" s="23" t="s">
        <v>746</v>
      </c>
      <c r="C22" s="24" t="s">
        <v>105</v>
      </c>
      <c r="D22" s="25" t="s">
        <v>745</v>
      </c>
      <c r="E22" s="22" t="s">
        <v>527</v>
      </c>
      <c r="F22" s="22" t="s">
        <v>527</v>
      </c>
      <c r="G22" s="22" t="s">
        <v>527</v>
      </c>
      <c r="H22" s="22" t="s">
        <v>527</v>
      </c>
      <c r="I22" s="22" t="s">
        <v>527</v>
      </c>
      <c r="J22" s="22" t="s">
        <v>528</v>
      </c>
      <c r="K22" s="22" t="s">
        <v>527</v>
      </c>
      <c r="L22" s="22" t="s">
        <v>528</v>
      </c>
      <c r="M22" s="22" t="s">
        <v>527</v>
      </c>
      <c r="N22" s="22" t="s">
        <v>527</v>
      </c>
      <c r="O22" s="22" t="s">
        <v>527</v>
      </c>
      <c r="P22" s="22" t="s">
        <v>527</v>
      </c>
      <c r="Q22" s="22" t="s">
        <v>528</v>
      </c>
      <c r="R22" s="22" t="s">
        <v>528</v>
      </c>
      <c r="S22" s="22" t="s">
        <v>527</v>
      </c>
      <c r="T22" s="22" t="s">
        <v>528</v>
      </c>
      <c r="U22" s="22" t="s">
        <v>527</v>
      </c>
      <c r="V22" s="22" t="s">
        <v>528</v>
      </c>
      <c r="W22" s="74">
        <v>12</v>
      </c>
      <c r="X22" s="74" t="s">
        <v>456</v>
      </c>
      <c r="Y22" s="75" t="s">
        <v>478</v>
      </c>
    </row>
    <row r="23" spans="2:25" x14ac:dyDescent="0.25">
      <c r="B23" s="23" t="s">
        <v>753</v>
      </c>
      <c r="C23" s="24" t="s">
        <v>104</v>
      </c>
      <c r="D23" s="25" t="s">
        <v>752</v>
      </c>
      <c r="E23" s="22" t="s">
        <v>527</v>
      </c>
      <c r="F23" s="22" t="s">
        <v>527</v>
      </c>
      <c r="G23" s="22" t="s">
        <v>527</v>
      </c>
      <c r="H23" s="22" t="s">
        <v>527</v>
      </c>
      <c r="I23" s="22" t="s">
        <v>527</v>
      </c>
      <c r="J23" s="22" t="s">
        <v>527</v>
      </c>
      <c r="K23" s="22" t="s">
        <v>527</v>
      </c>
      <c r="L23" s="22" t="s">
        <v>528</v>
      </c>
      <c r="M23" s="22" t="s">
        <v>528</v>
      </c>
      <c r="N23" s="22" t="s">
        <v>527</v>
      </c>
      <c r="O23" s="22" t="s">
        <v>527</v>
      </c>
      <c r="P23" s="22" t="s">
        <v>527</v>
      </c>
      <c r="Q23" s="22" t="s">
        <v>527</v>
      </c>
      <c r="R23" s="22" t="s">
        <v>528</v>
      </c>
      <c r="S23" s="22" t="s">
        <v>527</v>
      </c>
      <c r="T23" s="22" t="s">
        <v>528</v>
      </c>
      <c r="U23" s="22" t="s">
        <v>528</v>
      </c>
      <c r="V23" s="22" t="s">
        <v>528</v>
      </c>
      <c r="W23" s="74">
        <v>12</v>
      </c>
      <c r="X23" s="74" t="s">
        <v>456</v>
      </c>
      <c r="Y23" s="75" t="s">
        <v>478</v>
      </c>
    </row>
    <row r="24" spans="2:25" x14ac:dyDescent="0.25">
      <c r="B24" s="23" t="s">
        <v>762</v>
      </c>
      <c r="C24" s="24" t="s">
        <v>103</v>
      </c>
      <c r="D24" s="25" t="s">
        <v>760</v>
      </c>
      <c r="E24" s="22" t="s">
        <v>527</v>
      </c>
      <c r="F24" s="22" t="s">
        <v>527</v>
      </c>
      <c r="G24" s="22" t="s">
        <v>527</v>
      </c>
      <c r="H24" s="22" t="s">
        <v>527</v>
      </c>
      <c r="I24" s="22" t="s">
        <v>527</v>
      </c>
      <c r="J24" s="22" t="s">
        <v>527</v>
      </c>
      <c r="K24" s="22" t="s">
        <v>527</v>
      </c>
      <c r="L24" s="22" t="s">
        <v>528</v>
      </c>
      <c r="M24" s="22" t="s">
        <v>528</v>
      </c>
      <c r="N24" s="22" t="s">
        <v>527</v>
      </c>
      <c r="O24" s="22" t="s">
        <v>527</v>
      </c>
      <c r="P24" s="22" t="s">
        <v>527</v>
      </c>
      <c r="Q24" s="22" t="s">
        <v>527</v>
      </c>
      <c r="R24" s="22" t="s">
        <v>527</v>
      </c>
      <c r="S24" s="22" t="s">
        <v>527</v>
      </c>
      <c r="T24" s="22" t="s">
        <v>528</v>
      </c>
      <c r="U24" s="22" t="s">
        <v>528</v>
      </c>
      <c r="V24" s="22" t="s">
        <v>528</v>
      </c>
      <c r="W24" s="74">
        <v>13</v>
      </c>
      <c r="X24" s="74" t="s">
        <v>456</v>
      </c>
      <c r="Y24" s="75" t="s">
        <v>478</v>
      </c>
    </row>
    <row r="25" spans="2:25" x14ac:dyDescent="0.25">
      <c r="B25" s="23" t="s">
        <v>772</v>
      </c>
      <c r="C25" s="24" t="s">
        <v>101</v>
      </c>
      <c r="D25" s="25" t="s">
        <v>771</v>
      </c>
      <c r="E25" s="22" t="s">
        <v>527</v>
      </c>
      <c r="F25" s="22" t="s">
        <v>527</v>
      </c>
      <c r="G25" s="22" t="s">
        <v>528</v>
      </c>
      <c r="H25" s="22" t="s">
        <v>527</v>
      </c>
      <c r="I25" s="22" t="s">
        <v>527</v>
      </c>
      <c r="J25" s="22" t="s">
        <v>528</v>
      </c>
      <c r="K25" s="22" t="s">
        <v>528</v>
      </c>
      <c r="L25" s="22" t="s">
        <v>528</v>
      </c>
      <c r="M25" s="22" t="s">
        <v>528</v>
      </c>
      <c r="N25" s="22" t="s">
        <v>527</v>
      </c>
      <c r="O25" s="22" t="s">
        <v>527</v>
      </c>
      <c r="P25" s="22" t="s">
        <v>527</v>
      </c>
      <c r="Q25" s="22" t="s">
        <v>527</v>
      </c>
      <c r="R25" s="22" t="s">
        <v>527</v>
      </c>
      <c r="S25" s="22" t="s">
        <v>527</v>
      </c>
      <c r="T25" s="22" t="s">
        <v>528</v>
      </c>
      <c r="U25" s="22" t="s">
        <v>527</v>
      </c>
      <c r="V25" s="22" t="s">
        <v>527</v>
      </c>
      <c r="W25" s="74">
        <v>12</v>
      </c>
      <c r="X25" s="74" t="s">
        <v>456</v>
      </c>
      <c r="Y25" s="75" t="s">
        <v>478</v>
      </c>
    </row>
    <row r="26" spans="2:25" x14ac:dyDescent="0.25">
      <c r="B26" s="23" t="s">
        <v>777</v>
      </c>
      <c r="C26" s="24" t="s">
        <v>99</v>
      </c>
      <c r="D26" s="25" t="s">
        <v>776</v>
      </c>
      <c r="E26" s="22" t="s">
        <v>528</v>
      </c>
      <c r="F26" s="22" t="s">
        <v>527</v>
      </c>
      <c r="G26" s="22" t="s">
        <v>527</v>
      </c>
      <c r="H26" s="22" t="s">
        <v>528</v>
      </c>
      <c r="I26" s="22" t="s">
        <v>527</v>
      </c>
      <c r="J26" s="22" t="s">
        <v>527</v>
      </c>
      <c r="K26" s="22" t="s">
        <v>527</v>
      </c>
      <c r="L26" s="22" t="s">
        <v>528</v>
      </c>
      <c r="M26" s="22" t="s">
        <v>528</v>
      </c>
      <c r="N26" s="22" t="s">
        <v>527</v>
      </c>
      <c r="O26" s="22" t="s">
        <v>528</v>
      </c>
      <c r="P26" s="22" t="s">
        <v>528</v>
      </c>
      <c r="Q26" s="22" t="s">
        <v>528</v>
      </c>
      <c r="R26" s="22" t="s">
        <v>528</v>
      </c>
      <c r="S26" s="22" t="s">
        <v>527</v>
      </c>
      <c r="T26" s="22" t="s">
        <v>528</v>
      </c>
      <c r="U26" s="22" t="s">
        <v>528</v>
      </c>
      <c r="V26" s="22" t="s">
        <v>528</v>
      </c>
      <c r="W26" s="74">
        <v>7</v>
      </c>
      <c r="X26" s="74" t="s">
        <v>455</v>
      </c>
      <c r="Y26" s="75" t="s">
        <v>529</v>
      </c>
    </row>
    <row r="27" spans="2:25" x14ac:dyDescent="0.25">
      <c r="B27" s="23" t="s">
        <v>788</v>
      </c>
      <c r="C27" s="24" t="s">
        <v>99</v>
      </c>
      <c r="D27" s="25" t="s">
        <v>787</v>
      </c>
      <c r="E27" s="22" t="s">
        <v>528</v>
      </c>
      <c r="F27" s="22" t="s">
        <v>527</v>
      </c>
      <c r="G27" s="22" t="s">
        <v>527</v>
      </c>
      <c r="H27" s="22" t="s">
        <v>528</v>
      </c>
      <c r="I27" s="22" t="s">
        <v>527</v>
      </c>
      <c r="J27" s="22" t="s">
        <v>528</v>
      </c>
      <c r="K27" s="22" t="s">
        <v>527</v>
      </c>
      <c r="L27" s="22" t="s">
        <v>528</v>
      </c>
      <c r="M27" s="22" t="s">
        <v>528</v>
      </c>
      <c r="N27" s="22" t="s">
        <v>527</v>
      </c>
      <c r="O27" s="22" t="s">
        <v>527</v>
      </c>
      <c r="P27" s="22" t="s">
        <v>527</v>
      </c>
      <c r="Q27" s="22" t="s">
        <v>528</v>
      </c>
      <c r="R27" s="22" t="s">
        <v>527</v>
      </c>
      <c r="S27" s="22" t="s">
        <v>527</v>
      </c>
      <c r="T27" s="22" t="s">
        <v>528</v>
      </c>
      <c r="U27" s="22" t="s">
        <v>528</v>
      </c>
      <c r="V27" s="22" t="s">
        <v>528</v>
      </c>
      <c r="W27" s="74">
        <v>9</v>
      </c>
      <c r="X27" s="74" t="s">
        <v>455</v>
      </c>
      <c r="Y27" s="75" t="s">
        <v>529</v>
      </c>
    </row>
    <row r="28" spans="2:25" x14ac:dyDescent="0.25">
      <c r="B28" s="23" t="s">
        <v>798</v>
      </c>
      <c r="C28" s="24" t="s">
        <v>99</v>
      </c>
      <c r="D28" s="25" t="s">
        <v>796</v>
      </c>
      <c r="E28" s="22" t="s">
        <v>528</v>
      </c>
      <c r="F28" s="22" t="s">
        <v>527</v>
      </c>
      <c r="G28" s="22" t="s">
        <v>527</v>
      </c>
      <c r="H28" s="22" t="s">
        <v>527</v>
      </c>
      <c r="I28" s="22" t="s">
        <v>527</v>
      </c>
      <c r="J28" s="22" t="s">
        <v>528</v>
      </c>
      <c r="K28" s="22" t="s">
        <v>528</v>
      </c>
      <c r="L28" s="22" t="s">
        <v>528</v>
      </c>
      <c r="M28" s="22" t="s">
        <v>527</v>
      </c>
      <c r="N28" s="22" t="s">
        <v>527</v>
      </c>
      <c r="O28" s="22" t="s">
        <v>527</v>
      </c>
      <c r="P28" s="22" t="s">
        <v>527</v>
      </c>
      <c r="Q28" s="22" t="s">
        <v>527</v>
      </c>
      <c r="R28" s="22" t="s">
        <v>528</v>
      </c>
      <c r="S28" s="22" t="s">
        <v>527</v>
      </c>
      <c r="T28" s="22" t="s">
        <v>528</v>
      </c>
      <c r="U28" s="22" t="s">
        <v>528</v>
      </c>
      <c r="V28" s="22" t="s">
        <v>528</v>
      </c>
      <c r="W28" s="74">
        <v>10</v>
      </c>
      <c r="X28" s="74" t="s">
        <v>455</v>
      </c>
      <c r="Y28" s="75" t="s">
        <v>529</v>
      </c>
    </row>
    <row r="29" spans="2:25" x14ac:dyDescent="0.25">
      <c r="B29" s="23" t="s">
        <v>808</v>
      </c>
      <c r="C29" s="24" t="s">
        <v>99</v>
      </c>
      <c r="D29" s="25" t="s">
        <v>806</v>
      </c>
      <c r="E29" s="22" t="s">
        <v>528</v>
      </c>
      <c r="F29" s="22" t="s">
        <v>527</v>
      </c>
      <c r="G29" s="22" t="s">
        <v>528</v>
      </c>
      <c r="H29" s="22" t="s">
        <v>528</v>
      </c>
      <c r="I29" s="22" t="s">
        <v>527</v>
      </c>
      <c r="J29" s="22" t="s">
        <v>527</v>
      </c>
      <c r="K29" s="22" t="s">
        <v>528</v>
      </c>
      <c r="L29" s="22" t="s">
        <v>528</v>
      </c>
      <c r="M29" s="22" t="s">
        <v>528</v>
      </c>
      <c r="N29" s="22" t="s">
        <v>527</v>
      </c>
      <c r="O29" s="22" t="s">
        <v>527</v>
      </c>
      <c r="P29" s="22" t="s">
        <v>527</v>
      </c>
      <c r="Q29" s="22" t="s">
        <v>527</v>
      </c>
      <c r="R29" s="22" t="s">
        <v>528</v>
      </c>
      <c r="S29" s="22" t="s">
        <v>527</v>
      </c>
      <c r="T29" s="22" t="s">
        <v>528</v>
      </c>
      <c r="U29" s="22" t="s">
        <v>528</v>
      </c>
      <c r="V29" s="22" t="s">
        <v>528</v>
      </c>
      <c r="W29" s="74">
        <v>8</v>
      </c>
      <c r="X29" s="74" t="s">
        <v>455</v>
      </c>
      <c r="Y29" s="75" t="s">
        <v>529</v>
      </c>
    </row>
    <row r="30" spans="2:25" x14ac:dyDescent="0.25">
      <c r="B30" s="23" t="s">
        <v>818</v>
      </c>
      <c r="C30" s="24" t="s">
        <v>95</v>
      </c>
      <c r="D30" s="25" t="s">
        <v>816</v>
      </c>
      <c r="E30" s="22" t="s">
        <v>527</v>
      </c>
      <c r="F30" s="22" t="s">
        <v>527</v>
      </c>
      <c r="G30" s="22" t="s">
        <v>527</v>
      </c>
      <c r="H30" s="22" t="s">
        <v>528</v>
      </c>
      <c r="I30" s="22" t="s">
        <v>527</v>
      </c>
      <c r="J30" s="22" t="s">
        <v>527</v>
      </c>
      <c r="K30" s="22" t="s">
        <v>527</v>
      </c>
      <c r="L30" s="22" t="s">
        <v>528</v>
      </c>
      <c r="M30" s="22" t="s">
        <v>527</v>
      </c>
      <c r="N30" s="22" t="s">
        <v>528</v>
      </c>
      <c r="O30" s="22" t="s">
        <v>527</v>
      </c>
      <c r="P30" s="22" t="s">
        <v>527</v>
      </c>
      <c r="Q30" s="22" t="s">
        <v>527</v>
      </c>
      <c r="R30" s="22" t="s">
        <v>527</v>
      </c>
      <c r="S30" s="22" t="s">
        <v>527</v>
      </c>
      <c r="T30" s="22" t="s">
        <v>528</v>
      </c>
      <c r="U30" s="22" t="s">
        <v>527</v>
      </c>
      <c r="V30" s="22" t="s">
        <v>528</v>
      </c>
      <c r="W30" s="74">
        <v>13</v>
      </c>
      <c r="X30" s="74" t="s">
        <v>456</v>
      </c>
      <c r="Y30" s="75" t="s">
        <v>478</v>
      </c>
    </row>
    <row r="31" spans="2:25" x14ac:dyDescent="0.25">
      <c r="B31" s="23" t="s">
        <v>826</v>
      </c>
      <c r="C31" s="24" t="s">
        <v>95</v>
      </c>
      <c r="D31" s="25" t="s">
        <v>825</v>
      </c>
      <c r="E31" s="22" t="s">
        <v>528</v>
      </c>
      <c r="F31" s="22" t="s">
        <v>527</v>
      </c>
      <c r="G31" s="22" t="s">
        <v>527</v>
      </c>
      <c r="H31" s="22" t="s">
        <v>528</v>
      </c>
      <c r="I31" s="22" t="s">
        <v>527</v>
      </c>
      <c r="J31" s="22" t="s">
        <v>527</v>
      </c>
      <c r="K31" s="22" t="s">
        <v>527</v>
      </c>
      <c r="L31" s="22" t="s">
        <v>528</v>
      </c>
      <c r="M31" s="22" t="s">
        <v>528</v>
      </c>
      <c r="N31" s="22" t="s">
        <v>528</v>
      </c>
      <c r="O31" s="22" t="s">
        <v>528</v>
      </c>
      <c r="P31" s="22" t="s">
        <v>527</v>
      </c>
      <c r="Q31" s="22" t="s">
        <v>528</v>
      </c>
      <c r="R31" s="22" t="s">
        <v>527</v>
      </c>
      <c r="S31" s="22" t="s">
        <v>527</v>
      </c>
      <c r="T31" s="22" t="s">
        <v>528</v>
      </c>
      <c r="U31" s="22" t="s">
        <v>528</v>
      </c>
      <c r="V31" s="22" t="s">
        <v>528</v>
      </c>
      <c r="W31" s="74">
        <v>8</v>
      </c>
      <c r="X31" s="74" t="s">
        <v>455</v>
      </c>
      <c r="Y31" s="75" t="s">
        <v>529</v>
      </c>
    </row>
    <row r="32" spans="2:25" x14ac:dyDescent="0.25">
      <c r="B32" s="23" t="s">
        <v>863</v>
      </c>
      <c r="C32" s="24" t="s">
        <v>93</v>
      </c>
      <c r="D32" s="25" t="s">
        <v>862</v>
      </c>
      <c r="E32" s="22" t="b">
        <v>1</v>
      </c>
      <c r="F32" s="22" t="b">
        <v>1</v>
      </c>
      <c r="G32" s="22" t="b">
        <v>1</v>
      </c>
      <c r="H32" s="22" t="b">
        <v>1</v>
      </c>
      <c r="I32" s="22" t="b">
        <v>1</v>
      </c>
      <c r="J32" s="22" t="b">
        <v>1</v>
      </c>
      <c r="K32" s="22" t="b">
        <v>1</v>
      </c>
      <c r="L32" s="22" t="b">
        <v>1</v>
      </c>
      <c r="M32" s="22" t="b">
        <v>1</v>
      </c>
      <c r="N32" s="22" t="b">
        <v>0</v>
      </c>
      <c r="O32" s="22" t="b">
        <v>0</v>
      </c>
      <c r="P32" s="22" t="b">
        <v>0</v>
      </c>
      <c r="Q32" s="22" t="b">
        <v>0</v>
      </c>
      <c r="R32" s="22" t="b">
        <v>0</v>
      </c>
      <c r="S32" s="22" t="b">
        <v>0</v>
      </c>
      <c r="T32" s="22" t="b">
        <v>0</v>
      </c>
      <c r="U32" s="22" t="b">
        <v>0</v>
      </c>
      <c r="V32" s="22" t="b">
        <v>0</v>
      </c>
      <c r="W32" s="74">
        <v>0</v>
      </c>
      <c r="X32" s="74" t="s">
        <v>49</v>
      </c>
      <c r="Y32" s="75" t="s">
        <v>672</v>
      </c>
    </row>
    <row r="33" spans="2:25" x14ac:dyDescent="0.25">
      <c r="B33" s="23" t="s">
        <v>883</v>
      </c>
      <c r="C33" s="24" t="s">
        <v>91</v>
      </c>
      <c r="D33" s="25" t="s">
        <v>874</v>
      </c>
      <c r="E33" s="22" t="s">
        <v>528</v>
      </c>
      <c r="F33" s="22" t="s">
        <v>528</v>
      </c>
      <c r="G33" s="22" t="s">
        <v>527</v>
      </c>
      <c r="H33" s="22" t="s">
        <v>528</v>
      </c>
      <c r="I33" s="22" t="s">
        <v>527</v>
      </c>
      <c r="J33" s="22" t="s">
        <v>527</v>
      </c>
      <c r="K33" s="22" t="s">
        <v>528</v>
      </c>
      <c r="L33" s="22" t="s">
        <v>528</v>
      </c>
      <c r="M33" s="22" t="s">
        <v>527</v>
      </c>
      <c r="N33" s="22" t="s">
        <v>527</v>
      </c>
      <c r="O33" s="22" t="s">
        <v>527</v>
      </c>
      <c r="P33" s="22" t="s">
        <v>527</v>
      </c>
      <c r="Q33" s="22" t="s">
        <v>527</v>
      </c>
      <c r="R33" s="22" t="s">
        <v>528</v>
      </c>
      <c r="S33" s="22" t="s">
        <v>528</v>
      </c>
      <c r="T33" s="22" t="s">
        <v>528</v>
      </c>
      <c r="U33" s="22" t="s">
        <v>527</v>
      </c>
      <c r="V33" s="22" t="s">
        <v>527</v>
      </c>
      <c r="W33" s="74">
        <v>10</v>
      </c>
      <c r="X33" s="74" t="s">
        <v>455</v>
      </c>
      <c r="Y33" s="75" t="s">
        <v>529</v>
      </c>
    </row>
    <row r="34" spans="2:25" x14ac:dyDescent="0.25">
      <c r="B34" s="23" t="s">
        <v>908</v>
      </c>
      <c r="C34" s="24" t="s">
        <v>91</v>
      </c>
      <c r="D34" s="25" t="s">
        <v>873</v>
      </c>
      <c r="E34" s="22" t="s">
        <v>527</v>
      </c>
      <c r="F34" s="22" t="s">
        <v>527</v>
      </c>
      <c r="G34" s="22" t="s">
        <v>528</v>
      </c>
      <c r="H34" s="22" t="s">
        <v>528</v>
      </c>
      <c r="I34" s="22" t="s">
        <v>527</v>
      </c>
      <c r="J34" s="22" t="s">
        <v>527</v>
      </c>
      <c r="K34" s="22" t="s">
        <v>527</v>
      </c>
      <c r="L34" s="22" t="s">
        <v>528</v>
      </c>
      <c r="M34" s="22" t="s">
        <v>527</v>
      </c>
      <c r="N34" s="22" t="s">
        <v>527</v>
      </c>
      <c r="O34" s="22" t="s">
        <v>528</v>
      </c>
      <c r="P34" s="22" t="s">
        <v>527</v>
      </c>
      <c r="Q34" s="22" t="s">
        <v>528</v>
      </c>
      <c r="R34" s="22" t="s">
        <v>528</v>
      </c>
      <c r="S34" s="22" t="s">
        <v>528</v>
      </c>
      <c r="T34" s="22" t="s">
        <v>528</v>
      </c>
      <c r="U34" s="22" t="s">
        <v>528</v>
      </c>
      <c r="V34" s="22" t="s">
        <v>528</v>
      </c>
      <c r="W34" s="74">
        <v>8</v>
      </c>
      <c r="X34" s="74" t="s">
        <v>455</v>
      </c>
      <c r="Y34" s="75" t="s">
        <v>529</v>
      </c>
    </row>
    <row r="35" spans="2:25" x14ac:dyDescent="0.25">
      <c r="B35" s="23" t="s">
        <v>1161</v>
      </c>
      <c r="C35" s="24" t="s">
        <v>98</v>
      </c>
      <c r="D35" s="25" t="s">
        <v>603</v>
      </c>
      <c r="E35" s="22" t="b">
        <v>0</v>
      </c>
      <c r="F35" s="22" t="b">
        <v>0</v>
      </c>
      <c r="G35" s="22" t="b">
        <v>0</v>
      </c>
      <c r="H35" s="22" t="b">
        <v>0</v>
      </c>
      <c r="I35" s="22" t="b">
        <v>1</v>
      </c>
      <c r="J35" s="22" t="b">
        <v>0</v>
      </c>
      <c r="K35" s="22" t="b">
        <v>0</v>
      </c>
      <c r="L35" s="22" t="b">
        <v>0</v>
      </c>
      <c r="M35" s="22" t="b">
        <v>0</v>
      </c>
      <c r="N35" s="22" t="b">
        <v>1</v>
      </c>
      <c r="O35" s="22" t="b">
        <v>0</v>
      </c>
      <c r="P35" s="22" t="b">
        <v>0</v>
      </c>
      <c r="Q35" s="22" t="b">
        <v>0</v>
      </c>
      <c r="R35" s="22" t="b">
        <v>0</v>
      </c>
      <c r="S35" s="22" t="b">
        <v>1</v>
      </c>
      <c r="T35" s="22" t="b">
        <v>0</v>
      </c>
      <c r="U35" s="22" t="b">
        <v>0</v>
      </c>
      <c r="V35" s="22" t="b">
        <v>0</v>
      </c>
      <c r="W35" s="74">
        <v>6</v>
      </c>
      <c r="X35" s="74" t="s">
        <v>455</v>
      </c>
      <c r="Y35" s="75" t="s">
        <v>529</v>
      </c>
    </row>
    <row r="36" spans="2:25" x14ac:dyDescent="0.25">
      <c r="B36" s="23" t="s">
        <v>1227</v>
      </c>
      <c r="C36" s="24" t="s">
        <v>97</v>
      </c>
      <c r="D36" s="25" t="s">
        <v>1219</v>
      </c>
      <c r="E36" s="22" t="b">
        <v>0</v>
      </c>
      <c r="F36" s="22" t="b">
        <v>0</v>
      </c>
      <c r="G36" s="22" t="b">
        <v>0</v>
      </c>
      <c r="H36" s="22" t="b">
        <v>0</v>
      </c>
      <c r="I36" s="22" t="b">
        <v>1</v>
      </c>
      <c r="J36" s="22" t="b">
        <v>1</v>
      </c>
      <c r="K36" s="22" t="b">
        <v>0</v>
      </c>
      <c r="L36" s="22" t="b">
        <v>0</v>
      </c>
      <c r="M36" s="22" t="b">
        <v>1</v>
      </c>
      <c r="N36" s="22" t="b">
        <v>1</v>
      </c>
      <c r="O36" s="22" t="b">
        <v>0</v>
      </c>
      <c r="P36" s="22" t="b">
        <v>0</v>
      </c>
      <c r="Q36" s="22" t="b">
        <v>0</v>
      </c>
      <c r="R36" s="22" t="b">
        <v>0</v>
      </c>
      <c r="S36" s="22" t="b">
        <v>1</v>
      </c>
      <c r="T36" s="22" t="b">
        <v>0</v>
      </c>
      <c r="U36" s="22" t="b">
        <v>0</v>
      </c>
      <c r="V36" s="22" t="b">
        <v>0</v>
      </c>
      <c r="W36" s="74">
        <v>10</v>
      </c>
      <c r="X36" s="74" t="s">
        <v>455</v>
      </c>
      <c r="Y36" s="75" t="s">
        <v>529</v>
      </c>
    </row>
    <row r="37" spans="2:25" x14ac:dyDescent="0.25">
      <c r="B37" s="23" t="s">
        <v>1381</v>
      </c>
      <c r="C37" s="24" t="s">
        <v>96</v>
      </c>
      <c r="D37" s="25" t="s">
        <v>1284</v>
      </c>
      <c r="E37" s="22" t="s">
        <v>528</v>
      </c>
      <c r="F37" s="22" t="s">
        <v>528</v>
      </c>
      <c r="G37" s="22" t="s">
        <v>528</v>
      </c>
      <c r="H37" s="22" t="s">
        <v>528</v>
      </c>
      <c r="I37" s="22" t="s">
        <v>528</v>
      </c>
      <c r="J37" s="22" t="s">
        <v>528</v>
      </c>
      <c r="K37" s="22" t="s">
        <v>528</v>
      </c>
      <c r="L37" s="22" t="s">
        <v>528</v>
      </c>
      <c r="M37" s="22" t="s">
        <v>528</v>
      </c>
      <c r="N37" s="22" t="s">
        <v>528</v>
      </c>
      <c r="O37" s="22" t="s">
        <v>528</v>
      </c>
      <c r="P37" s="22" t="s">
        <v>528</v>
      </c>
      <c r="Q37" s="22" t="s">
        <v>528</v>
      </c>
      <c r="R37" s="22" t="s">
        <v>528</v>
      </c>
      <c r="S37" s="22" t="s">
        <v>528</v>
      </c>
      <c r="T37" s="22" t="s">
        <v>528</v>
      </c>
      <c r="U37" s="22" t="s">
        <v>528</v>
      </c>
      <c r="V37" s="22" t="s">
        <v>528</v>
      </c>
      <c r="W37" s="74">
        <v>0</v>
      </c>
      <c r="X37" s="74" t="s">
        <v>49</v>
      </c>
      <c r="Y37" s="75" t="s">
        <v>672</v>
      </c>
    </row>
    <row r="38" spans="2:25" x14ac:dyDescent="0.25">
      <c r="B38" s="23" t="s">
        <v>1416</v>
      </c>
      <c r="C38" s="24" t="s">
        <v>96</v>
      </c>
      <c r="D38" s="25" t="s">
        <v>1290</v>
      </c>
      <c r="E38" s="22" t="s">
        <v>527</v>
      </c>
      <c r="F38" s="22" t="s">
        <v>527</v>
      </c>
      <c r="G38" s="22" t="s">
        <v>527</v>
      </c>
      <c r="H38" s="22" t="s">
        <v>528</v>
      </c>
      <c r="I38" s="22" t="s">
        <v>527</v>
      </c>
      <c r="J38" s="22" t="s">
        <v>527</v>
      </c>
      <c r="K38" s="22" t="s">
        <v>527</v>
      </c>
      <c r="L38" s="22" t="s">
        <v>527</v>
      </c>
      <c r="M38" s="22" t="s">
        <v>528</v>
      </c>
      <c r="N38" s="22" t="s">
        <v>527</v>
      </c>
      <c r="O38" s="22" t="s">
        <v>527</v>
      </c>
      <c r="P38" s="22" t="s">
        <v>527</v>
      </c>
      <c r="Q38" s="22" t="s">
        <v>527</v>
      </c>
      <c r="R38" s="22" t="s">
        <v>527</v>
      </c>
      <c r="S38" s="22" t="s">
        <v>527</v>
      </c>
      <c r="T38" s="22" t="s">
        <v>528</v>
      </c>
      <c r="U38" s="22" t="s">
        <v>528</v>
      </c>
      <c r="V38" s="22" t="s">
        <v>528</v>
      </c>
      <c r="W38" s="74">
        <v>13</v>
      </c>
      <c r="X38" s="74" t="s">
        <v>456</v>
      </c>
      <c r="Y38" s="75" t="s">
        <v>478</v>
      </c>
    </row>
    <row r="39" spans="2:25" x14ac:dyDescent="0.25">
      <c r="B39" s="23" t="s">
        <v>1443</v>
      </c>
      <c r="C39" s="24" t="s">
        <v>98</v>
      </c>
      <c r="D39" s="25" t="s">
        <v>570</v>
      </c>
      <c r="E39" s="22" t="s">
        <v>528</v>
      </c>
      <c r="F39" s="22" t="s">
        <v>527</v>
      </c>
      <c r="G39" s="22" t="s">
        <v>528</v>
      </c>
      <c r="H39" s="22" t="s">
        <v>528</v>
      </c>
      <c r="I39" s="22" t="s">
        <v>527</v>
      </c>
      <c r="J39" s="22" t="s">
        <v>528</v>
      </c>
      <c r="K39" s="22" t="s">
        <v>528</v>
      </c>
      <c r="L39" s="22" t="s">
        <v>528</v>
      </c>
      <c r="M39" s="22" t="s">
        <v>528</v>
      </c>
      <c r="N39" s="22" t="s">
        <v>527</v>
      </c>
      <c r="O39" s="22" t="s">
        <v>527</v>
      </c>
      <c r="P39" s="22" t="s">
        <v>527</v>
      </c>
      <c r="Q39" s="22" t="s">
        <v>527</v>
      </c>
      <c r="R39" s="22" t="s">
        <v>527</v>
      </c>
      <c r="S39" s="22" t="s">
        <v>528</v>
      </c>
      <c r="T39" s="22" t="s">
        <v>528</v>
      </c>
      <c r="U39" s="22" t="s">
        <v>528</v>
      </c>
      <c r="V39" s="22" t="s">
        <v>528</v>
      </c>
      <c r="W39" s="74">
        <v>7</v>
      </c>
      <c r="X39" s="74" t="s">
        <v>455</v>
      </c>
      <c r="Y39" s="75" t="s">
        <v>529</v>
      </c>
    </row>
    <row r="40" spans="2:25" x14ac:dyDescent="0.25">
      <c r="B40" s="23" t="s">
        <v>1444</v>
      </c>
      <c r="C40" s="24" t="s">
        <v>98</v>
      </c>
      <c r="D40" s="25" t="s">
        <v>603</v>
      </c>
      <c r="E40" s="22" t="s">
        <v>528</v>
      </c>
      <c r="F40" s="22" t="s">
        <v>528</v>
      </c>
      <c r="G40" s="22" t="s">
        <v>528</v>
      </c>
      <c r="H40" s="22" t="s">
        <v>528</v>
      </c>
      <c r="I40" s="22" t="s">
        <v>527</v>
      </c>
      <c r="J40" s="22" t="s">
        <v>528</v>
      </c>
      <c r="K40" s="22" t="s">
        <v>528</v>
      </c>
      <c r="L40" s="22" t="s">
        <v>528</v>
      </c>
      <c r="M40" s="22" t="s">
        <v>528</v>
      </c>
      <c r="N40" s="22" t="s">
        <v>527</v>
      </c>
      <c r="O40" s="22" t="s">
        <v>528</v>
      </c>
      <c r="P40" s="22" t="s">
        <v>528</v>
      </c>
      <c r="Q40" s="22" t="s">
        <v>528</v>
      </c>
      <c r="R40" s="22" t="s">
        <v>528</v>
      </c>
      <c r="S40" s="22" t="s">
        <v>527</v>
      </c>
      <c r="T40" s="22" t="s">
        <v>528</v>
      </c>
      <c r="U40" s="22" t="s">
        <v>528</v>
      </c>
      <c r="V40" s="22" t="s">
        <v>528</v>
      </c>
      <c r="W40" s="74">
        <v>3</v>
      </c>
      <c r="X40" s="74" t="s">
        <v>49</v>
      </c>
      <c r="Y40" s="75" t="s">
        <v>672</v>
      </c>
    </row>
    <row r="41" spans="2:25" x14ac:dyDescent="0.25">
      <c r="B41" s="23" t="s">
        <v>1482</v>
      </c>
      <c r="C41" s="24" t="s">
        <v>95</v>
      </c>
      <c r="D41" s="25" t="s">
        <v>928</v>
      </c>
      <c r="E41" s="22" t="s">
        <v>527</v>
      </c>
      <c r="F41" s="22" t="s">
        <v>527</v>
      </c>
      <c r="G41" s="22" t="s">
        <v>527</v>
      </c>
      <c r="H41" s="22" t="s">
        <v>527</v>
      </c>
      <c r="I41" s="22" t="s">
        <v>527</v>
      </c>
      <c r="J41" s="22" t="s">
        <v>527</v>
      </c>
      <c r="K41" s="22" t="s">
        <v>527</v>
      </c>
      <c r="L41" s="22" t="s">
        <v>527</v>
      </c>
      <c r="M41" s="22" t="s">
        <v>528</v>
      </c>
      <c r="N41" s="22" t="s">
        <v>527</v>
      </c>
      <c r="O41" s="22" t="s">
        <v>527</v>
      </c>
      <c r="P41" s="22" t="s">
        <v>527</v>
      </c>
      <c r="Q41" s="22" t="s">
        <v>527</v>
      </c>
      <c r="R41" s="22" t="s">
        <v>527</v>
      </c>
      <c r="S41" s="22" t="s">
        <v>527</v>
      </c>
      <c r="T41" s="22" t="s">
        <v>528</v>
      </c>
      <c r="U41" s="22" t="s">
        <v>528</v>
      </c>
      <c r="V41" s="22" t="s">
        <v>528</v>
      </c>
      <c r="W41" s="74">
        <v>14</v>
      </c>
      <c r="X41" s="74" t="s">
        <v>456</v>
      </c>
      <c r="Y41" s="75" t="s">
        <v>478</v>
      </c>
    </row>
    <row r="42" spans="2:25" x14ac:dyDescent="0.25">
      <c r="B42" s="23"/>
      <c r="C42" s="24"/>
      <c r="D42" s="25"/>
      <c r="E42" s="22"/>
      <c r="F42" s="22"/>
      <c r="G42" s="22"/>
      <c r="H42" s="22"/>
      <c r="I42" s="22"/>
      <c r="J42" s="22"/>
      <c r="K42" s="22"/>
      <c r="L42" s="22"/>
      <c r="M42" s="22"/>
      <c r="N42" s="22"/>
      <c r="O42" s="22"/>
      <c r="P42" s="22"/>
      <c r="Q42" s="22"/>
      <c r="R42" s="22"/>
      <c r="S42" s="22"/>
      <c r="T42" s="22"/>
      <c r="U42" s="22"/>
      <c r="V42" s="22"/>
      <c r="W42" s="74">
        <f t="shared" ref="W42:W56" si="0">COUNTIF(E42:V42,OR("VERDADERO","Verdadero"))</f>
        <v>0</v>
      </c>
      <c r="X42" s="74" t="b">
        <f t="shared" ref="X42:X56" si="1">IF(AND(W42&gt;=1,W42&lt;=5),"Moderado",IF(AND(W42&gt;=6,W42&lt;=11),"Mayor",IF(AND(W42&gt;=12,W42&lt;=18),"Catastrófico")))</f>
        <v>0</v>
      </c>
      <c r="Y42" s="75"/>
    </row>
    <row r="43" spans="2:25" x14ac:dyDescent="0.25">
      <c r="B43" s="23"/>
      <c r="C43" s="24"/>
      <c r="D43" s="25"/>
      <c r="E43" s="22"/>
      <c r="F43" s="22"/>
      <c r="G43" s="22"/>
      <c r="H43" s="22"/>
      <c r="I43" s="22"/>
      <c r="J43" s="22"/>
      <c r="K43" s="22"/>
      <c r="L43" s="22"/>
      <c r="M43" s="22"/>
      <c r="N43" s="22"/>
      <c r="O43" s="22"/>
      <c r="P43" s="22"/>
      <c r="Q43" s="22"/>
      <c r="R43" s="22"/>
      <c r="S43" s="22"/>
      <c r="T43" s="22"/>
      <c r="U43" s="22"/>
      <c r="V43" s="22"/>
      <c r="W43" s="74">
        <f t="shared" si="0"/>
        <v>0</v>
      </c>
      <c r="X43" s="74" t="b">
        <f t="shared" si="1"/>
        <v>0</v>
      </c>
      <c r="Y43" s="75"/>
    </row>
    <row r="44" spans="2:25" x14ac:dyDescent="0.25">
      <c r="B44" s="23"/>
      <c r="C44" s="24"/>
      <c r="D44" s="25"/>
      <c r="E44" s="22"/>
      <c r="F44" s="22"/>
      <c r="G44" s="22"/>
      <c r="H44" s="22"/>
      <c r="I44" s="22"/>
      <c r="J44" s="22"/>
      <c r="K44" s="22"/>
      <c r="L44" s="22"/>
      <c r="M44" s="22"/>
      <c r="N44" s="22"/>
      <c r="O44" s="22"/>
      <c r="P44" s="22"/>
      <c r="Q44" s="22"/>
      <c r="R44" s="22"/>
      <c r="S44" s="22"/>
      <c r="T44" s="22"/>
      <c r="U44" s="22"/>
      <c r="V44" s="22"/>
      <c r="W44" s="74">
        <f t="shared" si="0"/>
        <v>0</v>
      </c>
      <c r="X44" s="74" t="b">
        <f t="shared" si="1"/>
        <v>0</v>
      </c>
      <c r="Y44" s="75"/>
    </row>
    <row r="45" spans="2:25" x14ac:dyDescent="0.25">
      <c r="B45" s="23"/>
      <c r="C45" s="24"/>
      <c r="D45" s="25"/>
      <c r="E45" s="22"/>
      <c r="F45" s="22"/>
      <c r="G45" s="22"/>
      <c r="H45" s="22"/>
      <c r="I45" s="22"/>
      <c r="J45" s="22"/>
      <c r="K45" s="22"/>
      <c r="L45" s="22"/>
      <c r="M45" s="22"/>
      <c r="N45" s="22"/>
      <c r="O45" s="22"/>
      <c r="P45" s="22"/>
      <c r="Q45" s="22"/>
      <c r="R45" s="22"/>
      <c r="S45" s="22"/>
      <c r="T45" s="22"/>
      <c r="U45" s="22"/>
      <c r="V45" s="22"/>
      <c r="W45" s="74">
        <f t="shared" si="0"/>
        <v>0</v>
      </c>
      <c r="X45" s="74" t="b">
        <f t="shared" si="1"/>
        <v>0</v>
      </c>
      <c r="Y45" s="75"/>
    </row>
    <row r="46" spans="2:25" x14ac:dyDescent="0.25">
      <c r="B46" s="23"/>
      <c r="C46" s="24"/>
      <c r="D46" s="25"/>
      <c r="E46" s="22"/>
      <c r="F46" s="22"/>
      <c r="G46" s="22"/>
      <c r="H46" s="22"/>
      <c r="I46" s="22"/>
      <c r="J46" s="22"/>
      <c r="K46" s="22"/>
      <c r="L46" s="22"/>
      <c r="M46" s="22"/>
      <c r="N46" s="22"/>
      <c r="O46" s="22"/>
      <c r="P46" s="22"/>
      <c r="Q46" s="22"/>
      <c r="R46" s="22"/>
      <c r="S46" s="22"/>
      <c r="T46" s="22"/>
      <c r="U46" s="22"/>
      <c r="V46" s="22"/>
      <c r="W46" s="74">
        <f t="shared" si="0"/>
        <v>0</v>
      </c>
      <c r="X46" s="74" t="b">
        <f t="shared" si="1"/>
        <v>0</v>
      </c>
      <c r="Y46" s="75"/>
    </row>
    <row r="47" spans="2:25" x14ac:dyDescent="0.25">
      <c r="B47" s="23"/>
      <c r="C47" s="24"/>
      <c r="D47" s="25"/>
      <c r="E47" s="22"/>
      <c r="F47" s="22"/>
      <c r="G47" s="22"/>
      <c r="H47" s="22"/>
      <c r="I47" s="22"/>
      <c r="J47" s="22"/>
      <c r="K47" s="22"/>
      <c r="L47" s="22"/>
      <c r="M47" s="22"/>
      <c r="N47" s="22"/>
      <c r="O47" s="22"/>
      <c r="P47" s="22"/>
      <c r="Q47" s="22"/>
      <c r="R47" s="22"/>
      <c r="S47" s="22"/>
      <c r="T47" s="22"/>
      <c r="U47" s="22"/>
      <c r="V47" s="22"/>
      <c r="W47" s="74">
        <f t="shared" si="0"/>
        <v>0</v>
      </c>
      <c r="X47" s="74" t="b">
        <f t="shared" si="1"/>
        <v>0</v>
      </c>
      <c r="Y47" s="75"/>
    </row>
    <row r="48" spans="2:25" x14ac:dyDescent="0.25">
      <c r="B48" s="23"/>
      <c r="C48" s="24"/>
      <c r="D48" s="25"/>
      <c r="E48" s="22"/>
      <c r="F48" s="22"/>
      <c r="G48" s="22"/>
      <c r="H48" s="22"/>
      <c r="I48" s="22"/>
      <c r="J48" s="22"/>
      <c r="K48" s="22"/>
      <c r="L48" s="22"/>
      <c r="M48" s="22"/>
      <c r="N48" s="22"/>
      <c r="O48" s="22"/>
      <c r="P48" s="22"/>
      <c r="Q48" s="22"/>
      <c r="R48" s="22"/>
      <c r="S48" s="22"/>
      <c r="T48" s="22"/>
      <c r="U48" s="22"/>
      <c r="V48" s="22"/>
      <c r="W48" s="74">
        <f t="shared" si="0"/>
        <v>0</v>
      </c>
      <c r="X48" s="74" t="b">
        <f t="shared" si="1"/>
        <v>0</v>
      </c>
      <c r="Y48" s="75"/>
    </row>
    <row r="49" spans="2:25" x14ac:dyDescent="0.25">
      <c r="B49" s="23"/>
      <c r="C49" s="24"/>
      <c r="D49" s="25"/>
      <c r="E49" s="22"/>
      <c r="F49" s="22"/>
      <c r="G49" s="22"/>
      <c r="H49" s="22"/>
      <c r="I49" s="22"/>
      <c r="J49" s="22"/>
      <c r="K49" s="22"/>
      <c r="L49" s="22"/>
      <c r="M49" s="22"/>
      <c r="N49" s="22"/>
      <c r="O49" s="22"/>
      <c r="P49" s="22"/>
      <c r="Q49" s="22"/>
      <c r="R49" s="22"/>
      <c r="S49" s="22"/>
      <c r="T49" s="22"/>
      <c r="U49" s="22"/>
      <c r="V49" s="22"/>
      <c r="W49" s="74">
        <f t="shared" si="0"/>
        <v>0</v>
      </c>
      <c r="X49" s="74" t="b">
        <f t="shared" si="1"/>
        <v>0</v>
      </c>
      <c r="Y49" s="75"/>
    </row>
    <row r="50" spans="2:25" x14ac:dyDescent="0.25">
      <c r="B50" s="23"/>
      <c r="C50" s="24"/>
      <c r="D50" s="25"/>
      <c r="E50" s="22"/>
      <c r="F50" s="22"/>
      <c r="G50" s="22"/>
      <c r="H50" s="22"/>
      <c r="I50" s="22"/>
      <c r="J50" s="22"/>
      <c r="K50" s="22"/>
      <c r="L50" s="22"/>
      <c r="M50" s="22"/>
      <c r="N50" s="22"/>
      <c r="O50" s="22"/>
      <c r="P50" s="22"/>
      <c r="Q50" s="22"/>
      <c r="R50" s="22"/>
      <c r="S50" s="22"/>
      <c r="T50" s="22"/>
      <c r="U50" s="22"/>
      <c r="V50" s="22"/>
      <c r="W50" s="74">
        <f t="shared" si="0"/>
        <v>0</v>
      </c>
      <c r="X50" s="74" t="b">
        <f t="shared" si="1"/>
        <v>0</v>
      </c>
      <c r="Y50" s="75"/>
    </row>
    <row r="51" spans="2:25" x14ac:dyDescent="0.25">
      <c r="B51" s="23"/>
      <c r="C51" s="24"/>
      <c r="D51" s="25"/>
      <c r="E51" s="22"/>
      <c r="F51" s="22"/>
      <c r="G51" s="22"/>
      <c r="H51" s="22"/>
      <c r="I51" s="22"/>
      <c r="J51" s="22"/>
      <c r="K51" s="22"/>
      <c r="L51" s="22"/>
      <c r="M51" s="22"/>
      <c r="N51" s="22"/>
      <c r="O51" s="22"/>
      <c r="P51" s="22"/>
      <c r="Q51" s="22"/>
      <c r="R51" s="22"/>
      <c r="S51" s="22"/>
      <c r="T51" s="22"/>
      <c r="U51" s="22"/>
      <c r="V51" s="22"/>
      <c r="W51" s="74">
        <f t="shared" si="0"/>
        <v>0</v>
      </c>
      <c r="X51" s="74" t="b">
        <f t="shared" si="1"/>
        <v>0</v>
      </c>
      <c r="Y51" s="75"/>
    </row>
    <row r="52" spans="2:25" x14ac:dyDescent="0.25">
      <c r="B52" s="23"/>
      <c r="C52" s="24"/>
      <c r="D52" s="25"/>
      <c r="E52" s="22"/>
      <c r="F52" s="22"/>
      <c r="G52" s="22"/>
      <c r="H52" s="22"/>
      <c r="I52" s="22"/>
      <c r="J52" s="22"/>
      <c r="K52" s="22"/>
      <c r="L52" s="22"/>
      <c r="M52" s="22"/>
      <c r="N52" s="22"/>
      <c r="O52" s="22"/>
      <c r="P52" s="22"/>
      <c r="Q52" s="22"/>
      <c r="R52" s="22"/>
      <c r="S52" s="22"/>
      <c r="T52" s="22"/>
      <c r="U52" s="22"/>
      <c r="V52" s="22"/>
      <c r="W52" s="74">
        <f t="shared" si="0"/>
        <v>0</v>
      </c>
      <c r="X52" s="74" t="b">
        <f t="shared" si="1"/>
        <v>0</v>
      </c>
      <c r="Y52" s="75"/>
    </row>
    <row r="53" spans="2:25" x14ac:dyDescent="0.25">
      <c r="B53" s="23"/>
      <c r="C53" s="24"/>
      <c r="D53" s="25"/>
      <c r="E53" s="22"/>
      <c r="F53" s="22"/>
      <c r="G53" s="22"/>
      <c r="H53" s="22"/>
      <c r="I53" s="22"/>
      <c r="J53" s="22"/>
      <c r="K53" s="22"/>
      <c r="L53" s="22"/>
      <c r="M53" s="22"/>
      <c r="N53" s="22"/>
      <c r="O53" s="22"/>
      <c r="P53" s="22"/>
      <c r="Q53" s="22"/>
      <c r="R53" s="22"/>
      <c r="S53" s="22"/>
      <c r="T53" s="22"/>
      <c r="U53" s="22"/>
      <c r="V53" s="22"/>
      <c r="W53" s="74">
        <f t="shared" si="0"/>
        <v>0</v>
      </c>
      <c r="X53" s="74" t="b">
        <f t="shared" si="1"/>
        <v>0</v>
      </c>
      <c r="Y53" s="75"/>
    </row>
    <row r="54" spans="2:25" x14ac:dyDescent="0.25">
      <c r="B54" s="23"/>
      <c r="C54" s="24"/>
      <c r="D54" s="25"/>
      <c r="E54" s="22"/>
      <c r="F54" s="22"/>
      <c r="G54" s="22"/>
      <c r="H54" s="22"/>
      <c r="I54" s="22"/>
      <c r="J54" s="22"/>
      <c r="K54" s="22"/>
      <c r="L54" s="22"/>
      <c r="M54" s="22"/>
      <c r="N54" s="22"/>
      <c r="O54" s="22"/>
      <c r="P54" s="22"/>
      <c r="Q54" s="22"/>
      <c r="R54" s="22"/>
      <c r="S54" s="22"/>
      <c r="T54" s="22"/>
      <c r="U54" s="22"/>
      <c r="V54" s="22"/>
      <c r="W54" s="74">
        <f t="shared" si="0"/>
        <v>0</v>
      </c>
      <c r="X54" s="74" t="b">
        <f t="shared" si="1"/>
        <v>0</v>
      </c>
      <c r="Y54" s="75"/>
    </row>
    <row r="55" spans="2:25" x14ac:dyDescent="0.25">
      <c r="B55" s="23"/>
      <c r="C55" s="24"/>
      <c r="D55" s="25"/>
      <c r="E55" s="22"/>
      <c r="F55" s="22"/>
      <c r="G55" s="22"/>
      <c r="H55" s="22"/>
      <c r="I55" s="22"/>
      <c r="J55" s="22"/>
      <c r="K55" s="22"/>
      <c r="L55" s="22"/>
      <c r="M55" s="22"/>
      <c r="N55" s="22"/>
      <c r="O55" s="22"/>
      <c r="P55" s="22"/>
      <c r="Q55" s="22"/>
      <c r="R55" s="22"/>
      <c r="S55" s="22"/>
      <c r="T55" s="22"/>
      <c r="U55" s="22"/>
      <c r="V55" s="22"/>
      <c r="W55" s="74">
        <f t="shared" si="0"/>
        <v>0</v>
      </c>
      <c r="X55" s="74" t="b">
        <f t="shared" si="1"/>
        <v>0</v>
      </c>
      <c r="Y55" s="75"/>
    </row>
    <row r="56" spans="2:25" x14ac:dyDescent="0.25">
      <c r="B56" s="23"/>
      <c r="C56" s="24"/>
      <c r="D56" s="25"/>
      <c r="E56" s="22"/>
      <c r="F56" s="22"/>
      <c r="G56" s="22"/>
      <c r="H56" s="22"/>
      <c r="I56" s="22"/>
      <c r="J56" s="22"/>
      <c r="K56" s="22"/>
      <c r="L56" s="22"/>
      <c r="M56" s="22"/>
      <c r="N56" s="22"/>
      <c r="O56" s="22"/>
      <c r="P56" s="22"/>
      <c r="Q56" s="22"/>
      <c r="R56" s="22"/>
      <c r="S56" s="22"/>
      <c r="T56" s="22"/>
      <c r="U56" s="22"/>
      <c r="V56" s="22"/>
      <c r="W56" s="74">
        <f t="shared" si="0"/>
        <v>0</v>
      </c>
      <c r="X56" s="74" t="b">
        <f t="shared" si="1"/>
        <v>0</v>
      </c>
      <c r="Y56" s="75"/>
    </row>
    <row r="57" spans="2:25" x14ac:dyDescent="0.25">
      <c r="B57" s="23"/>
      <c r="C57" s="24"/>
      <c r="D57" s="25"/>
      <c r="E57" s="22"/>
      <c r="F57" s="22"/>
      <c r="G57" s="22"/>
      <c r="H57" s="22"/>
      <c r="I57" s="22"/>
      <c r="J57" s="22"/>
      <c r="K57" s="22"/>
      <c r="L57" s="22"/>
      <c r="M57" s="22"/>
      <c r="N57" s="22"/>
      <c r="O57" s="22"/>
      <c r="P57" s="22"/>
      <c r="Q57" s="22"/>
      <c r="R57" s="22"/>
      <c r="S57" s="22"/>
      <c r="T57" s="22"/>
      <c r="U57" s="22"/>
      <c r="V57" s="22"/>
      <c r="W57" s="74">
        <f t="shared" ref="W57:W120" si="2">COUNTIF(E57:V57,OR("VERDADERO","Verdadero"))</f>
        <v>0</v>
      </c>
      <c r="X57" s="74" t="b">
        <f t="shared" ref="X57:X120" si="3">IF(AND(W57&gt;=1,W57&lt;=5),"Moderado",IF(AND(W57&gt;=6,W57&lt;=11),"Mayor",IF(AND(W57&gt;=12,W57&lt;=18),"Catastrófico")))</f>
        <v>0</v>
      </c>
      <c r="Y57" s="75"/>
    </row>
    <row r="58" spans="2:25" x14ac:dyDescent="0.25">
      <c r="B58" s="23"/>
      <c r="C58" s="24"/>
      <c r="D58" s="25"/>
      <c r="E58" s="22"/>
      <c r="F58" s="22"/>
      <c r="G58" s="22"/>
      <c r="H58" s="22"/>
      <c r="I58" s="22"/>
      <c r="J58" s="22"/>
      <c r="K58" s="22"/>
      <c r="L58" s="22"/>
      <c r="M58" s="22"/>
      <c r="N58" s="22"/>
      <c r="O58" s="22"/>
      <c r="P58" s="22"/>
      <c r="Q58" s="22"/>
      <c r="R58" s="22"/>
      <c r="S58" s="22"/>
      <c r="T58" s="22"/>
      <c r="U58" s="22"/>
      <c r="V58" s="22"/>
      <c r="W58" s="74">
        <f t="shared" si="2"/>
        <v>0</v>
      </c>
      <c r="X58" s="74" t="b">
        <f t="shared" si="3"/>
        <v>0</v>
      </c>
      <c r="Y58" s="75"/>
    </row>
    <row r="59" spans="2:25" x14ac:dyDescent="0.25">
      <c r="B59" s="23"/>
      <c r="C59" s="24"/>
      <c r="D59" s="25"/>
      <c r="E59" s="22"/>
      <c r="F59" s="22"/>
      <c r="G59" s="22"/>
      <c r="H59" s="22"/>
      <c r="I59" s="22"/>
      <c r="J59" s="22"/>
      <c r="K59" s="22"/>
      <c r="L59" s="22"/>
      <c r="M59" s="22"/>
      <c r="N59" s="22"/>
      <c r="O59" s="22"/>
      <c r="P59" s="22"/>
      <c r="Q59" s="22"/>
      <c r="R59" s="22"/>
      <c r="S59" s="22"/>
      <c r="T59" s="22"/>
      <c r="U59" s="22"/>
      <c r="V59" s="22"/>
      <c r="W59" s="74">
        <f t="shared" si="2"/>
        <v>0</v>
      </c>
      <c r="X59" s="74" t="b">
        <f t="shared" si="3"/>
        <v>0</v>
      </c>
      <c r="Y59" s="75"/>
    </row>
    <row r="60" spans="2:25" x14ac:dyDescent="0.25">
      <c r="B60" s="23"/>
      <c r="C60" s="24"/>
      <c r="D60" s="25"/>
      <c r="E60" s="22"/>
      <c r="F60" s="22"/>
      <c r="G60" s="22"/>
      <c r="H60" s="22"/>
      <c r="I60" s="22"/>
      <c r="J60" s="22"/>
      <c r="K60" s="22"/>
      <c r="L60" s="22"/>
      <c r="M60" s="22"/>
      <c r="N60" s="22"/>
      <c r="O60" s="22"/>
      <c r="P60" s="22"/>
      <c r="Q60" s="22"/>
      <c r="R60" s="22"/>
      <c r="S60" s="22"/>
      <c r="T60" s="22"/>
      <c r="U60" s="22"/>
      <c r="V60" s="22"/>
      <c r="W60" s="74">
        <f t="shared" si="2"/>
        <v>0</v>
      </c>
      <c r="X60" s="74" t="b">
        <f t="shared" si="3"/>
        <v>0</v>
      </c>
      <c r="Y60" s="75"/>
    </row>
    <row r="61" spans="2:25" x14ac:dyDescent="0.25">
      <c r="B61" s="23"/>
      <c r="C61" s="24"/>
      <c r="D61" s="25"/>
      <c r="E61" s="22"/>
      <c r="F61" s="22"/>
      <c r="G61" s="22"/>
      <c r="H61" s="22"/>
      <c r="I61" s="22"/>
      <c r="J61" s="22"/>
      <c r="K61" s="22"/>
      <c r="L61" s="22"/>
      <c r="M61" s="22"/>
      <c r="N61" s="22"/>
      <c r="O61" s="22"/>
      <c r="P61" s="22"/>
      <c r="Q61" s="22"/>
      <c r="R61" s="22"/>
      <c r="S61" s="22"/>
      <c r="T61" s="22"/>
      <c r="U61" s="22"/>
      <c r="V61" s="22"/>
      <c r="W61" s="74">
        <f t="shared" si="2"/>
        <v>0</v>
      </c>
      <c r="X61" s="74" t="b">
        <f t="shared" si="3"/>
        <v>0</v>
      </c>
      <c r="Y61" s="75"/>
    </row>
    <row r="62" spans="2:25" x14ac:dyDescent="0.25">
      <c r="B62" s="23"/>
      <c r="C62" s="24"/>
      <c r="D62" s="25"/>
      <c r="E62" s="22"/>
      <c r="F62" s="22"/>
      <c r="G62" s="22"/>
      <c r="H62" s="22"/>
      <c r="I62" s="22"/>
      <c r="J62" s="22"/>
      <c r="K62" s="22"/>
      <c r="L62" s="22"/>
      <c r="M62" s="22"/>
      <c r="N62" s="22"/>
      <c r="O62" s="22"/>
      <c r="P62" s="22"/>
      <c r="Q62" s="22"/>
      <c r="R62" s="22"/>
      <c r="S62" s="22"/>
      <c r="T62" s="22"/>
      <c r="U62" s="22"/>
      <c r="V62" s="22"/>
      <c r="W62" s="74">
        <f t="shared" si="2"/>
        <v>0</v>
      </c>
      <c r="X62" s="74" t="b">
        <f t="shared" si="3"/>
        <v>0</v>
      </c>
      <c r="Y62" s="75"/>
    </row>
    <row r="63" spans="2:25" x14ac:dyDescent="0.25">
      <c r="B63" s="23"/>
      <c r="C63" s="24"/>
      <c r="D63" s="25"/>
      <c r="E63" s="22"/>
      <c r="F63" s="22"/>
      <c r="G63" s="22"/>
      <c r="H63" s="22"/>
      <c r="I63" s="22"/>
      <c r="J63" s="22"/>
      <c r="K63" s="22"/>
      <c r="L63" s="22"/>
      <c r="M63" s="22"/>
      <c r="N63" s="22"/>
      <c r="O63" s="22"/>
      <c r="P63" s="22"/>
      <c r="Q63" s="22"/>
      <c r="R63" s="22"/>
      <c r="S63" s="22"/>
      <c r="T63" s="22"/>
      <c r="U63" s="22"/>
      <c r="V63" s="22"/>
      <c r="W63" s="74">
        <f t="shared" si="2"/>
        <v>0</v>
      </c>
      <c r="X63" s="74" t="b">
        <f t="shared" si="3"/>
        <v>0</v>
      </c>
      <c r="Y63" s="75"/>
    </row>
    <row r="64" spans="2:25" x14ac:dyDescent="0.25">
      <c r="B64" s="23"/>
      <c r="C64" s="24"/>
      <c r="D64" s="25"/>
      <c r="E64" s="22"/>
      <c r="F64" s="22"/>
      <c r="G64" s="22"/>
      <c r="H64" s="22"/>
      <c r="I64" s="22"/>
      <c r="J64" s="22"/>
      <c r="K64" s="22"/>
      <c r="L64" s="22"/>
      <c r="M64" s="22"/>
      <c r="N64" s="22"/>
      <c r="O64" s="22"/>
      <c r="P64" s="22"/>
      <c r="Q64" s="22"/>
      <c r="R64" s="22"/>
      <c r="S64" s="22"/>
      <c r="T64" s="22"/>
      <c r="U64" s="22"/>
      <c r="V64" s="22"/>
      <c r="W64" s="74">
        <f t="shared" si="2"/>
        <v>0</v>
      </c>
      <c r="X64" s="74" t="b">
        <f t="shared" si="3"/>
        <v>0</v>
      </c>
      <c r="Y64" s="75"/>
    </row>
    <row r="65" spans="2:25" x14ac:dyDescent="0.25">
      <c r="B65" s="23"/>
      <c r="C65" s="24"/>
      <c r="D65" s="25"/>
      <c r="E65" s="22"/>
      <c r="F65" s="22"/>
      <c r="G65" s="22"/>
      <c r="H65" s="22"/>
      <c r="I65" s="22"/>
      <c r="J65" s="22"/>
      <c r="K65" s="22"/>
      <c r="L65" s="22"/>
      <c r="M65" s="22"/>
      <c r="N65" s="22"/>
      <c r="O65" s="22"/>
      <c r="P65" s="22"/>
      <c r="Q65" s="22"/>
      <c r="R65" s="22"/>
      <c r="S65" s="22"/>
      <c r="T65" s="22"/>
      <c r="U65" s="22"/>
      <c r="V65" s="22"/>
      <c r="W65" s="74">
        <f t="shared" si="2"/>
        <v>0</v>
      </c>
      <c r="X65" s="74" t="b">
        <f t="shared" si="3"/>
        <v>0</v>
      </c>
      <c r="Y65" s="75"/>
    </row>
    <row r="66" spans="2:25" x14ac:dyDescent="0.25">
      <c r="B66" s="23"/>
      <c r="C66" s="24"/>
      <c r="D66" s="25"/>
      <c r="E66" s="22"/>
      <c r="F66" s="22"/>
      <c r="G66" s="22"/>
      <c r="H66" s="22"/>
      <c r="I66" s="22"/>
      <c r="J66" s="22"/>
      <c r="K66" s="22"/>
      <c r="L66" s="22"/>
      <c r="M66" s="22"/>
      <c r="N66" s="22"/>
      <c r="O66" s="22"/>
      <c r="P66" s="22"/>
      <c r="Q66" s="22"/>
      <c r="R66" s="22"/>
      <c r="S66" s="22"/>
      <c r="T66" s="22"/>
      <c r="U66" s="22"/>
      <c r="V66" s="22"/>
      <c r="W66" s="74">
        <f t="shared" si="2"/>
        <v>0</v>
      </c>
      <c r="X66" s="74" t="b">
        <f t="shared" si="3"/>
        <v>0</v>
      </c>
      <c r="Y66" s="75"/>
    </row>
    <row r="67" spans="2:25" x14ac:dyDescent="0.25">
      <c r="B67" s="23"/>
      <c r="C67" s="24"/>
      <c r="D67" s="25"/>
      <c r="E67" s="22"/>
      <c r="F67" s="22"/>
      <c r="G67" s="22"/>
      <c r="H67" s="22"/>
      <c r="I67" s="22"/>
      <c r="J67" s="22"/>
      <c r="K67" s="22"/>
      <c r="L67" s="22"/>
      <c r="M67" s="22"/>
      <c r="N67" s="22"/>
      <c r="O67" s="22"/>
      <c r="P67" s="22"/>
      <c r="Q67" s="22"/>
      <c r="R67" s="22"/>
      <c r="S67" s="22"/>
      <c r="T67" s="22"/>
      <c r="U67" s="22"/>
      <c r="V67" s="22"/>
      <c r="W67" s="74">
        <f t="shared" si="2"/>
        <v>0</v>
      </c>
      <c r="X67" s="74" t="b">
        <f t="shared" si="3"/>
        <v>0</v>
      </c>
      <c r="Y67" s="75"/>
    </row>
    <row r="68" spans="2:25" x14ac:dyDescent="0.25">
      <c r="B68" s="23"/>
      <c r="C68" s="24"/>
      <c r="D68" s="25"/>
      <c r="E68" s="22"/>
      <c r="F68" s="22"/>
      <c r="G68" s="22"/>
      <c r="H68" s="22"/>
      <c r="I68" s="22"/>
      <c r="J68" s="22"/>
      <c r="K68" s="22"/>
      <c r="L68" s="22"/>
      <c r="M68" s="22"/>
      <c r="N68" s="22"/>
      <c r="O68" s="22"/>
      <c r="P68" s="22"/>
      <c r="Q68" s="22"/>
      <c r="R68" s="22"/>
      <c r="S68" s="22"/>
      <c r="T68" s="22"/>
      <c r="U68" s="22"/>
      <c r="V68" s="22"/>
      <c r="W68" s="74">
        <f t="shared" si="2"/>
        <v>0</v>
      </c>
      <c r="X68" s="74" t="b">
        <f t="shared" si="3"/>
        <v>0</v>
      </c>
      <c r="Y68" s="75"/>
    </row>
    <row r="69" spans="2:25" x14ac:dyDescent="0.25">
      <c r="B69" s="23"/>
      <c r="C69" s="24"/>
      <c r="D69" s="25"/>
      <c r="E69" s="22"/>
      <c r="F69" s="22"/>
      <c r="G69" s="22"/>
      <c r="H69" s="22"/>
      <c r="I69" s="22"/>
      <c r="J69" s="22"/>
      <c r="K69" s="22"/>
      <c r="L69" s="22"/>
      <c r="M69" s="22"/>
      <c r="N69" s="22"/>
      <c r="O69" s="22"/>
      <c r="P69" s="22"/>
      <c r="Q69" s="22"/>
      <c r="R69" s="22"/>
      <c r="S69" s="22"/>
      <c r="T69" s="22"/>
      <c r="U69" s="22"/>
      <c r="V69" s="22"/>
      <c r="W69" s="74">
        <f t="shared" si="2"/>
        <v>0</v>
      </c>
      <c r="X69" s="74" t="b">
        <f t="shared" si="3"/>
        <v>0</v>
      </c>
      <c r="Y69" s="75"/>
    </row>
    <row r="70" spans="2:25" x14ac:dyDescent="0.25">
      <c r="B70" s="23"/>
      <c r="C70" s="24"/>
      <c r="D70" s="25"/>
      <c r="E70" s="22"/>
      <c r="F70" s="22"/>
      <c r="G70" s="22"/>
      <c r="H70" s="22"/>
      <c r="I70" s="22"/>
      <c r="J70" s="22"/>
      <c r="K70" s="22"/>
      <c r="L70" s="22"/>
      <c r="M70" s="22"/>
      <c r="N70" s="22"/>
      <c r="O70" s="22"/>
      <c r="P70" s="22"/>
      <c r="Q70" s="22"/>
      <c r="R70" s="22"/>
      <c r="S70" s="22"/>
      <c r="T70" s="22"/>
      <c r="U70" s="22"/>
      <c r="V70" s="22"/>
      <c r="W70" s="74">
        <f t="shared" si="2"/>
        <v>0</v>
      </c>
      <c r="X70" s="74" t="b">
        <f t="shared" si="3"/>
        <v>0</v>
      </c>
      <c r="Y70" s="75"/>
    </row>
    <row r="71" spans="2:25" x14ac:dyDescent="0.25">
      <c r="B71" s="23"/>
      <c r="C71" s="24"/>
      <c r="D71" s="25"/>
      <c r="E71" s="22"/>
      <c r="F71" s="22"/>
      <c r="G71" s="22"/>
      <c r="H71" s="22"/>
      <c r="I71" s="22"/>
      <c r="J71" s="22"/>
      <c r="K71" s="22"/>
      <c r="L71" s="22"/>
      <c r="M71" s="22"/>
      <c r="N71" s="22"/>
      <c r="O71" s="22"/>
      <c r="P71" s="22"/>
      <c r="Q71" s="22"/>
      <c r="R71" s="22"/>
      <c r="S71" s="22"/>
      <c r="T71" s="22"/>
      <c r="U71" s="22"/>
      <c r="V71" s="22"/>
      <c r="W71" s="74">
        <f t="shared" si="2"/>
        <v>0</v>
      </c>
      <c r="X71" s="74" t="b">
        <f t="shared" si="3"/>
        <v>0</v>
      </c>
      <c r="Y71" s="75"/>
    </row>
    <row r="72" spans="2:25" x14ac:dyDescent="0.25">
      <c r="B72" s="23"/>
      <c r="C72" s="24"/>
      <c r="D72" s="25"/>
      <c r="E72" s="22"/>
      <c r="F72" s="22"/>
      <c r="G72" s="22"/>
      <c r="H72" s="22"/>
      <c r="I72" s="22"/>
      <c r="J72" s="22"/>
      <c r="K72" s="22"/>
      <c r="L72" s="22"/>
      <c r="M72" s="22"/>
      <c r="N72" s="22"/>
      <c r="O72" s="22"/>
      <c r="P72" s="22"/>
      <c r="Q72" s="22"/>
      <c r="R72" s="22"/>
      <c r="S72" s="22"/>
      <c r="T72" s="22"/>
      <c r="U72" s="22"/>
      <c r="V72" s="22"/>
      <c r="W72" s="74">
        <f t="shared" si="2"/>
        <v>0</v>
      </c>
      <c r="X72" s="74" t="b">
        <f t="shared" si="3"/>
        <v>0</v>
      </c>
      <c r="Y72" s="75"/>
    </row>
    <row r="73" spans="2:25" x14ac:dyDescent="0.25">
      <c r="B73" s="23"/>
      <c r="C73" s="24"/>
      <c r="D73" s="25"/>
      <c r="E73" s="22"/>
      <c r="F73" s="22"/>
      <c r="G73" s="22"/>
      <c r="H73" s="22"/>
      <c r="I73" s="22"/>
      <c r="J73" s="22"/>
      <c r="K73" s="22"/>
      <c r="L73" s="22"/>
      <c r="M73" s="22"/>
      <c r="N73" s="22"/>
      <c r="O73" s="22"/>
      <c r="P73" s="22"/>
      <c r="Q73" s="22"/>
      <c r="R73" s="22"/>
      <c r="S73" s="22"/>
      <c r="T73" s="22"/>
      <c r="U73" s="22"/>
      <c r="V73" s="22"/>
      <c r="W73" s="74">
        <f t="shared" si="2"/>
        <v>0</v>
      </c>
      <c r="X73" s="74" t="b">
        <f t="shared" si="3"/>
        <v>0</v>
      </c>
      <c r="Y73" s="75"/>
    </row>
    <row r="74" spans="2:25" x14ac:dyDescent="0.25">
      <c r="B74" s="23"/>
      <c r="C74" s="24"/>
      <c r="D74" s="25"/>
      <c r="E74" s="22"/>
      <c r="F74" s="22"/>
      <c r="G74" s="22"/>
      <c r="H74" s="22"/>
      <c r="I74" s="22"/>
      <c r="J74" s="22"/>
      <c r="K74" s="22"/>
      <c r="L74" s="22"/>
      <c r="M74" s="22"/>
      <c r="N74" s="22"/>
      <c r="O74" s="22"/>
      <c r="P74" s="22"/>
      <c r="Q74" s="22"/>
      <c r="R74" s="22"/>
      <c r="S74" s="22"/>
      <c r="T74" s="22"/>
      <c r="U74" s="22"/>
      <c r="V74" s="22"/>
      <c r="W74" s="74">
        <f t="shared" si="2"/>
        <v>0</v>
      </c>
      <c r="X74" s="74" t="b">
        <f t="shared" si="3"/>
        <v>0</v>
      </c>
      <c r="Y74" s="75"/>
    </row>
    <row r="75" spans="2:25" x14ac:dyDescent="0.25">
      <c r="B75" s="23"/>
      <c r="C75" s="24"/>
      <c r="D75" s="25"/>
      <c r="E75" s="22"/>
      <c r="F75" s="22"/>
      <c r="G75" s="22"/>
      <c r="H75" s="22"/>
      <c r="I75" s="22"/>
      <c r="J75" s="22"/>
      <c r="K75" s="22"/>
      <c r="L75" s="22"/>
      <c r="M75" s="22"/>
      <c r="N75" s="22"/>
      <c r="O75" s="22"/>
      <c r="P75" s="22"/>
      <c r="Q75" s="22"/>
      <c r="R75" s="22"/>
      <c r="S75" s="22"/>
      <c r="T75" s="22"/>
      <c r="U75" s="22"/>
      <c r="V75" s="22"/>
      <c r="W75" s="74">
        <f t="shared" si="2"/>
        <v>0</v>
      </c>
      <c r="X75" s="74" t="b">
        <f t="shared" si="3"/>
        <v>0</v>
      </c>
      <c r="Y75" s="75"/>
    </row>
    <row r="76" spans="2:25" x14ac:dyDescent="0.25">
      <c r="B76" s="23"/>
      <c r="C76" s="24"/>
      <c r="D76" s="25"/>
      <c r="E76" s="22"/>
      <c r="F76" s="22"/>
      <c r="G76" s="22"/>
      <c r="H76" s="22"/>
      <c r="I76" s="22"/>
      <c r="J76" s="22"/>
      <c r="K76" s="22"/>
      <c r="L76" s="22"/>
      <c r="M76" s="22"/>
      <c r="N76" s="22"/>
      <c r="O76" s="22"/>
      <c r="P76" s="22"/>
      <c r="Q76" s="22"/>
      <c r="R76" s="22"/>
      <c r="S76" s="22"/>
      <c r="T76" s="22"/>
      <c r="U76" s="22"/>
      <c r="V76" s="22"/>
      <c r="W76" s="74">
        <f t="shared" si="2"/>
        <v>0</v>
      </c>
      <c r="X76" s="74" t="b">
        <f t="shared" si="3"/>
        <v>0</v>
      </c>
      <c r="Y76" s="75"/>
    </row>
    <row r="77" spans="2:25" x14ac:dyDescent="0.25">
      <c r="B77" s="23"/>
      <c r="C77" s="24"/>
      <c r="D77" s="25"/>
      <c r="E77" s="22"/>
      <c r="F77" s="22"/>
      <c r="G77" s="22"/>
      <c r="H77" s="22"/>
      <c r="I77" s="22"/>
      <c r="J77" s="22"/>
      <c r="K77" s="22"/>
      <c r="L77" s="22"/>
      <c r="M77" s="22"/>
      <c r="N77" s="22"/>
      <c r="O77" s="22"/>
      <c r="P77" s="22"/>
      <c r="Q77" s="22"/>
      <c r="R77" s="22"/>
      <c r="S77" s="22"/>
      <c r="T77" s="22"/>
      <c r="U77" s="22"/>
      <c r="V77" s="22"/>
      <c r="W77" s="74">
        <f t="shared" si="2"/>
        <v>0</v>
      </c>
      <c r="X77" s="74" t="b">
        <f t="shared" si="3"/>
        <v>0</v>
      </c>
      <c r="Y77" s="75"/>
    </row>
    <row r="78" spans="2:25" x14ac:dyDescent="0.25">
      <c r="B78" s="23"/>
      <c r="C78" s="24"/>
      <c r="D78" s="25"/>
      <c r="E78" s="22"/>
      <c r="F78" s="22"/>
      <c r="G78" s="22"/>
      <c r="H78" s="22"/>
      <c r="I78" s="22"/>
      <c r="J78" s="22"/>
      <c r="K78" s="22"/>
      <c r="L78" s="22"/>
      <c r="M78" s="22"/>
      <c r="N78" s="22"/>
      <c r="O78" s="22"/>
      <c r="P78" s="22"/>
      <c r="Q78" s="22"/>
      <c r="R78" s="22"/>
      <c r="S78" s="22"/>
      <c r="T78" s="22"/>
      <c r="U78" s="22"/>
      <c r="V78" s="22"/>
      <c r="W78" s="74">
        <f t="shared" si="2"/>
        <v>0</v>
      </c>
      <c r="X78" s="74" t="b">
        <f t="shared" si="3"/>
        <v>0</v>
      </c>
      <c r="Y78" s="75"/>
    </row>
    <row r="79" spans="2:25" x14ac:dyDescent="0.25">
      <c r="B79" s="23"/>
      <c r="C79" s="24"/>
      <c r="D79" s="25"/>
      <c r="E79" s="22"/>
      <c r="F79" s="22"/>
      <c r="G79" s="22"/>
      <c r="H79" s="22"/>
      <c r="I79" s="22"/>
      <c r="J79" s="22"/>
      <c r="K79" s="22"/>
      <c r="L79" s="22"/>
      <c r="M79" s="22"/>
      <c r="N79" s="22"/>
      <c r="O79" s="22"/>
      <c r="P79" s="22"/>
      <c r="Q79" s="22"/>
      <c r="R79" s="22"/>
      <c r="S79" s="22"/>
      <c r="T79" s="22"/>
      <c r="U79" s="22"/>
      <c r="V79" s="22"/>
      <c r="W79" s="74">
        <f t="shared" si="2"/>
        <v>0</v>
      </c>
      <c r="X79" s="74" t="b">
        <f t="shared" si="3"/>
        <v>0</v>
      </c>
      <c r="Y79" s="75"/>
    </row>
    <row r="80" spans="2:25" x14ac:dyDescent="0.25">
      <c r="B80" s="23"/>
      <c r="C80" s="24"/>
      <c r="D80" s="25"/>
      <c r="E80" s="22"/>
      <c r="F80" s="22"/>
      <c r="G80" s="22"/>
      <c r="H80" s="22"/>
      <c r="I80" s="22"/>
      <c r="J80" s="22"/>
      <c r="K80" s="22"/>
      <c r="L80" s="22"/>
      <c r="M80" s="22"/>
      <c r="N80" s="22"/>
      <c r="O80" s="22"/>
      <c r="P80" s="22"/>
      <c r="Q80" s="22"/>
      <c r="R80" s="22"/>
      <c r="S80" s="22"/>
      <c r="T80" s="22"/>
      <c r="U80" s="22"/>
      <c r="V80" s="22"/>
      <c r="W80" s="74">
        <f t="shared" si="2"/>
        <v>0</v>
      </c>
      <c r="X80" s="74" t="b">
        <f t="shared" si="3"/>
        <v>0</v>
      </c>
      <c r="Y80" s="75"/>
    </row>
    <row r="81" spans="2:25" x14ac:dyDescent="0.25">
      <c r="B81" s="23"/>
      <c r="C81" s="24"/>
      <c r="D81" s="25"/>
      <c r="E81" s="22"/>
      <c r="F81" s="22"/>
      <c r="G81" s="22"/>
      <c r="H81" s="22"/>
      <c r="I81" s="22"/>
      <c r="J81" s="22"/>
      <c r="K81" s="22"/>
      <c r="L81" s="22"/>
      <c r="M81" s="22"/>
      <c r="N81" s="22"/>
      <c r="O81" s="22"/>
      <c r="P81" s="22"/>
      <c r="Q81" s="22"/>
      <c r="R81" s="22"/>
      <c r="S81" s="22"/>
      <c r="T81" s="22"/>
      <c r="U81" s="22"/>
      <c r="V81" s="22"/>
      <c r="W81" s="74">
        <f t="shared" si="2"/>
        <v>0</v>
      </c>
      <c r="X81" s="74" t="b">
        <f t="shared" si="3"/>
        <v>0</v>
      </c>
      <c r="Y81" s="75"/>
    </row>
    <row r="82" spans="2:25" x14ac:dyDescent="0.25">
      <c r="B82" s="23"/>
      <c r="C82" s="24"/>
      <c r="D82" s="25"/>
      <c r="E82" s="22"/>
      <c r="F82" s="22"/>
      <c r="G82" s="22"/>
      <c r="H82" s="22"/>
      <c r="I82" s="22"/>
      <c r="J82" s="22"/>
      <c r="K82" s="22"/>
      <c r="L82" s="22"/>
      <c r="M82" s="22"/>
      <c r="N82" s="22"/>
      <c r="O82" s="22"/>
      <c r="P82" s="22"/>
      <c r="Q82" s="22"/>
      <c r="R82" s="22"/>
      <c r="S82" s="22"/>
      <c r="T82" s="22"/>
      <c r="U82" s="22"/>
      <c r="V82" s="22"/>
      <c r="W82" s="74">
        <f t="shared" si="2"/>
        <v>0</v>
      </c>
      <c r="X82" s="74" t="b">
        <f t="shared" si="3"/>
        <v>0</v>
      </c>
      <c r="Y82" s="75"/>
    </row>
    <row r="83" spans="2:25" x14ac:dyDescent="0.25">
      <c r="B83" s="23"/>
      <c r="C83" s="24"/>
      <c r="D83" s="25"/>
      <c r="E83" s="22"/>
      <c r="F83" s="22"/>
      <c r="G83" s="22"/>
      <c r="H83" s="22"/>
      <c r="I83" s="22"/>
      <c r="J83" s="22"/>
      <c r="K83" s="22"/>
      <c r="L83" s="22"/>
      <c r="M83" s="22"/>
      <c r="N83" s="22"/>
      <c r="O83" s="22"/>
      <c r="P83" s="22"/>
      <c r="Q83" s="22"/>
      <c r="R83" s="22"/>
      <c r="S83" s="22"/>
      <c r="T83" s="22"/>
      <c r="U83" s="22"/>
      <c r="V83" s="22"/>
      <c r="W83" s="74">
        <f t="shared" si="2"/>
        <v>0</v>
      </c>
      <c r="X83" s="74" t="b">
        <f t="shared" si="3"/>
        <v>0</v>
      </c>
      <c r="Y83" s="75"/>
    </row>
    <row r="84" spans="2:25" x14ac:dyDescent="0.25">
      <c r="B84" s="23"/>
      <c r="C84" s="24"/>
      <c r="D84" s="25"/>
      <c r="E84" s="22"/>
      <c r="F84" s="22"/>
      <c r="G84" s="22"/>
      <c r="H84" s="22"/>
      <c r="I84" s="22"/>
      <c r="J84" s="22"/>
      <c r="K84" s="22"/>
      <c r="L84" s="22"/>
      <c r="M84" s="22"/>
      <c r="N84" s="22"/>
      <c r="O84" s="22"/>
      <c r="P84" s="22"/>
      <c r="Q84" s="22"/>
      <c r="R84" s="22"/>
      <c r="S84" s="22"/>
      <c r="T84" s="22"/>
      <c r="U84" s="22"/>
      <c r="V84" s="22"/>
      <c r="W84" s="74">
        <f t="shared" si="2"/>
        <v>0</v>
      </c>
      <c r="X84" s="74" t="b">
        <f t="shared" si="3"/>
        <v>0</v>
      </c>
      <c r="Y84" s="75"/>
    </row>
    <row r="85" spans="2:25" x14ac:dyDescent="0.25">
      <c r="B85" s="23"/>
      <c r="C85" s="24"/>
      <c r="D85" s="25"/>
      <c r="E85" s="22"/>
      <c r="F85" s="22"/>
      <c r="G85" s="22"/>
      <c r="H85" s="22"/>
      <c r="I85" s="22"/>
      <c r="J85" s="22"/>
      <c r="K85" s="22"/>
      <c r="L85" s="22"/>
      <c r="M85" s="22"/>
      <c r="N85" s="22"/>
      <c r="O85" s="22"/>
      <c r="P85" s="22"/>
      <c r="Q85" s="22"/>
      <c r="R85" s="22"/>
      <c r="S85" s="22"/>
      <c r="T85" s="22"/>
      <c r="U85" s="22"/>
      <c r="V85" s="22"/>
      <c r="W85" s="74">
        <f t="shared" si="2"/>
        <v>0</v>
      </c>
      <c r="X85" s="74" t="b">
        <f t="shared" si="3"/>
        <v>0</v>
      </c>
      <c r="Y85" s="75"/>
    </row>
    <row r="86" spans="2:25" x14ac:dyDescent="0.25">
      <c r="B86" s="23"/>
      <c r="C86" s="24"/>
      <c r="D86" s="25"/>
      <c r="E86" s="22"/>
      <c r="F86" s="22"/>
      <c r="G86" s="22"/>
      <c r="H86" s="22"/>
      <c r="I86" s="22"/>
      <c r="J86" s="22"/>
      <c r="K86" s="22"/>
      <c r="L86" s="22"/>
      <c r="M86" s="22"/>
      <c r="N86" s="22"/>
      <c r="O86" s="22"/>
      <c r="P86" s="22"/>
      <c r="Q86" s="22"/>
      <c r="R86" s="22"/>
      <c r="S86" s="22"/>
      <c r="T86" s="22"/>
      <c r="U86" s="22"/>
      <c r="V86" s="22"/>
      <c r="W86" s="74">
        <f t="shared" si="2"/>
        <v>0</v>
      </c>
      <c r="X86" s="74" t="b">
        <f t="shared" si="3"/>
        <v>0</v>
      </c>
      <c r="Y86" s="75"/>
    </row>
    <row r="87" spans="2:25" x14ac:dyDescent="0.25">
      <c r="B87" s="23"/>
      <c r="C87" s="24"/>
      <c r="D87" s="25"/>
      <c r="E87" s="22"/>
      <c r="F87" s="22"/>
      <c r="G87" s="22"/>
      <c r="H87" s="22"/>
      <c r="I87" s="22"/>
      <c r="J87" s="22"/>
      <c r="K87" s="22"/>
      <c r="L87" s="22"/>
      <c r="M87" s="22"/>
      <c r="N87" s="22"/>
      <c r="O87" s="22"/>
      <c r="P87" s="22"/>
      <c r="Q87" s="22"/>
      <c r="R87" s="22"/>
      <c r="S87" s="22"/>
      <c r="T87" s="22"/>
      <c r="U87" s="22"/>
      <c r="V87" s="22"/>
      <c r="W87" s="74">
        <f t="shared" si="2"/>
        <v>0</v>
      </c>
      <c r="X87" s="74" t="b">
        <f t="shared" si="3"/>
        <v>0</v>
      </c>
      <c r="Y87" s="75"/>
    </row>
    <row r="88" spans="2:25" x14ac:dyDescent="0.25">
      <c r="B88" s="23"/>
      <c r="C88" s="24"/>
      <c r="D88" s="25"/>
      <c r="E88" s="22"/>
      <c r="F88" s="22"/>
      <c r="G88" s="22"/>
      <c r="H88" s="22"/>
      <c r="I88" s="22"/>
      <c r="J88" s="22"/>
      <c r="K88" s="22"/>
      <c r="L88" s="22"/>
      <c r="M88" s="22"/>
      <c r="N88" s="22"/>
      <c r="O88" s="22"/>
      <c r="P88" s="22"/>
      <c r="Q88" s="22"/>
      <c r="R88" s="22"/>
      <c r="S88" s="22"/>
      <c r="T88" s="22"/>
      <c r="U88" s="22"/>
      <c r="V88" s="22"/>
      <c r="W88" s="74">
        <f t="shared" si="2"/>
        <v>0</v>
      </c>
      <c r="X88" s="74" t="b">
        <f t="shared" si="3"/>
        <v>0</v>
      </c>
      <c r="Y88" s="75"/>
    </row>
    <row r="89" spans="2:25" x14ac:dyDescent="0.25">
      <c r="B89" s="23"/>
      <c r="C89" s="24"/>
      <c r="D89" s="25"/>
      <c r="E89" s="22"/>
      <c r="F89" s="22"/>
      <c r="G89" s="22"/>
      <c r="H89" s="22"/>
      <c r="I89" s="22"/>
      <c r="J89" s="22"/>
      <c r="K89" s="22"/>
      <c r="L89" s="22"/>
      <c r="M89" s="22"/>
      <c r="N89" s="22"/>
      <c r="O89" s="22"/>
      <c r="P89" s="22"/>
      <c r="Q89" s="22"/>
      <c r="R89" s="22"/>
      <c r="S89" s="22"/>
      <c r="T89" s="22"/>
      <c r="U89" s="22"/>
      <c r="V89" s="22"/>
      <c r="W89" s="74">
        <f t="shared" si="2"/>
        <v>0</v>
      </c>
      <c r="X89" s="74" t="b">
        <f t="shared" si="3"/>
        <v>0</v>
      </c>
      <c r="Y89" s="75"/>
    </row>
    <row r="90" spans="2:25" x14ac:dyDescent="0.25">
      <c r="B90" s="23"/>
      <c r="C90" s="24"/>
      <c r="D90" s="25"/>
      <c r="E90" s="22"/>
      <c r="F90" s="22"/>
      <c r="G90" s="22"/>
      <c r="H90" s="22"/>
      <c r="I90" s="22"/>
      <c r="J90" s="22"/>
      <c r="K90" s="22"/>
      <c r="L90" s="22"/>
      <c r="M90" s="22"/>
      <c r="N90" s="22"/>
      <c r="O90" s="22"/>
      <c r="P90" s="22"/>
      <c r="Q90" s="22"/>
      <c r="R90" s="22"/>
      <c r="S90" s="22"/>
      <c r="T90" s="22"/>
      <c r="U90" s="22"/>
      <c r="V90" s="22"/>
      <c r="W90" s="74">
        <f t="shared" si="2"/>
        <v>0</v>
      </c>
      <c r="X90" s="74" t="b">
        <f t="shared" si="3"/>
        <v>0</v>
      </c>
      <c r="Y90" s="75"/>
    </row>
    <row r="91" spans="2:25" x14ac:dyDescent="0.25">
      <c r="B91" s="23"/>
      <c r="C91" s="24"/>
      <c r="D91" s="25"/>
      <c r="E91" s="22"/>
      <c r="F91" s="22"/>
      <c r="G91" s="22"/>
      <c r="H91" s="22"/>
      <c r="I91" s="22"/>
      <c r="J91" s="22"/>
      <c r="K91" s="22"/>
      <c r="L91" s="22"/>
      <c r="M91" s="22"/>
      <c r="N91" s="22"/>
      <c r="O91" s="22"/>
      <c r="P91" s="22"/>
      <c r="Q91" s="22"/>
      <c r="R91" s="22"/>
      <c r="S91" s="22"/>
      <c r="T91" s="22"/>
      <c r="U91" s="22"/>
      <c r="V91" s="22"/>
      <c r="W91" s="74">
        <f t="shared" si="2"/>
        <v>0</v>
      </c>
      <c r="X91" s="74" t="b">
        <f t="shared" si="3"/>
        <v>0</v>
      </c>
      <c r="Y91" s="75"/>
    </row>
    <row r="92" spans="2:25" x14ac:dyDescent="0.25">
      <c r="B92" s="23"/>
      <c r="C92" s="24"/>
      <c r="D92" s="25"/>
      <c r="E92" s="22"/>
      <c r="F92" s="22"/>
      <c r="G92" s="22"/>
      <c r="H92" s="22"/>
      <c r="I92" s="22"/>
      <c r="J92" s="22"/>
      <c r="K92" s="22"/>
      <c r="L92" s="22"/>
      <c r="M92" s="22"/>
      <c r="N92" s="22"/>
      <c r="O92" s="22"/>
      <c r="P92" s="22"/>
      <c r="Q92" s="22"/>
      <c r="R92" s="22"/>
      <c r="S92" s="22"/>
      <c r="T92" s="22"/>
      <c r="U92" s="22"/>
      <c r="V92" s="22"/>
      <c r="W92" s="74">
        <f t="shared" si="2"/>
        <v>0</v>
      </c>
      <c r="X92" s="74" t="b">
        <f t="shared" si="3"/>
        <v>0</v>
      </c>
      <c r="Y92" s="75"/>
    </row>
    <row r="93" spans="2:25" x14ac:dyDescent="0.25">
      <c r="B93" s="23"/>
      <c r="C93" s="24"/>
      <c r="D93" s="25"/>
      <c r="E93" s="22"/>
      <c r="F93" s="22"/>
      <c r="G93" s="22"/>
      <c r="H93" s="22"/>
      <c r="I93" s="22"/>
      <c r="J93" s="22"/>
      <c r="K93" s="22"/>
      <c r="L93" s="22"/>
      <c r="M93" s="22"/>
      <c r="N93" s="22"/>
      <c r="O93" s="22"/>
      <c r="P93" s="22"/>
      <c r="Q93" s="22"/>
      <c r="R93" s="22"/>
      <c r="S93" s="22"/>
      <c r="T93" s="22"/>
      <c r="U93" s="22"/>
      <c r="V93" s="22"/>
      <c r="W93" s="74">
        <f t="shared" si="2"/>
        <v>0</v>
      </c>
      <c r="X93" s="74" t="b">
        <f t="shared" si="3"/>
        <v>0</v>
      </c>
      <c r="Y93" s="75"/>
    </row>
    <row r="94" spans="2:25" x14ac:dyDescent="0.25">
      <c r="B94" s="23"/>
      <c r="C94" s="24"/>
      <c r="D94" s="25"/>
      <c r="E94" s="22"/>
      <c r="F94" s="22"/>
      <c r="G94" s="22"/>
      <c r="H94" s="22"/>
      <c r="I94" s="22"/>
      <c r="J94" s="22"/>
      <c r="K94" s="22"/>
      <c r="L94" s="22"/>
      <c r="M94" s="22"/>
      <c r="N94" s="22"/>
      <c r="O94" s="22"/>
      <c r="P94" s="22"/>
      <c r="Q94" s="22"/>
      <c r="R94" s="22"/>
      <c r="S94" s="22"/>
      <c r="T94" s="22"/>
      <c r="U94" s="22"/>
      <c r="V94" s="22"/>
      <c r="W94" s="74">
        <f t="shared" si="2"/>
        <v>0</v>
      </c>
      <c r="X94" s="74" t="b">
        <f t="shared" si="3"/>
        <v>0</v>
      </c>
      <c r="Y94" s="75"/>
    </row>
    <row r="95" spans="2:25" x14ac:dyDescent="0.25">
      <c r="B95" s="23"/>
      <c r="C95" s="24"/>
      <c r="D95" s="25"/>
      <c r="E95" s="22"/>
      <c r="F95" s="22"/>
      <c r="G95" s="22"/>
      <c r="H95" s="22"/>
      <c r="I95" s="22"/>
      <c r="J95" s="22"/>
      <c r="K95" s="22"/>
      <c r="L95" s="22"/>
      <c r="M95" s="22"/>
      <c r="N95" s="22"/>
      <c r="O95" s="22"/>
      <c r="P95" s="22"/>
      <c r="Q95" s="22"/>
      <c r="R95" s="22"/>
      <c r="S95" s="22"/>
      <c r="T95" s="22"/>
      <c r="U95" s="22"/>
      <c r="V95" s="22"/>
      <c r="W95" s="74">
        <f t="shared" si="2"/>
        <v>0</v>
      </c>
      <c r="X95" s="74" t="b">
        <f t="shared" si="3"/>
        <v>0</v>
      </c>
      <c r="Y95" s="75"/>
    </row>
    <row r="96" spans="2:25" x14ac:dyDescent="0.25">
      <c r="B96" s="23"/>
      <c r="C96" s="24"/>
      <c r="D96" s="25"/>
      <c r="E96" s="22"/>
      <c r="F96" s="22"/>
      <c r="G96" s="22"/>
      <c r="H96" s="22"/>
      <c r="I96" s="22"/>
      <c r="J96" s="22"/>
      <c r="K96" s="22"/>
      <c r="L96" s="22"/>
      <c r="M96" s="22"/>
      <c r="N96" s="22"/>
      <c r="O96" s="22"/>
      <c r="P96" s="22"/>
      <c r="Q96" s="22"/>
      <c r="R96" s="22"/>
      <c r="S96" s="22"/>
      <c r="T96" s="22"/>
      <c r="U96" s="22"/>
      <c r="V96" s="22"/>
      <c r="W96" s="74">
        <f t="shared" si="2"/>
        <v>0</v>
      </c>
      <c r="X96" s="74" t="b">
        <f t="shared" si="3"/>
        <v>0</v>
      </c>
      <c r="Y96" s="75"/>
    </row>
    <row r="97" spans="2:25" x14ac:dyDescent="0.25">
      <c r="B97" s="23"/>
      <c r="C97" s="24"/>
      <c r="D97" s="25"/>
      <c r="E97" s="22"/>
      <c r="F97" s="22"/>
      <c r="G97" s="22"/>
      <c r="H97" s="22"/>
      <c r="I97" s="22"/>
      <c r="J97" s="22"/>
      <c r="K97" s="22"/>
      <c r="L97" s="22"/>
      <c r="M97" s="22"/>
      <c r="N97" s="22"/>
      <c r="O97" s="22"/>
      <c r="P97" s="22"/>
      <c r="Q97" s="22"/>
      <c r="R97" s="22"/>
      <c r="S97" s="22"/>
      <c r="T97" s="22"/>
      <c r="U97" s="22"/>
      <c r="V97" s="22"/>
      <c r="W97" s="74">
        <f t="shared" si="2"/>
        <v>0</v>
      </c>
      <c r="X97" s="74" t="b">
        <f t="shared" si="3"/>
        <v>0</v>
      </c>
      <c r="Y97" s="75"/>
    </row>
    <row r="98" spans="2:25" x14ac:dyDescent="0.25">
      <c r="B98" s="23"/>
      <c r="C98" s="24"/>
      <c r="D98" s="25"/>
      <c r="E98" s="22"/>
      <c r="F98" s="22"/>
      <c r="G98" s="22"/>
      <c r="H98" s="22"/>
      <c r="I98" s="22"/>
      <c r="J98" s="22"/>
      <c r="K98" s="22"/>
      <c r="L98" s="22"/>
      <c r="M98" s="22"/>
      <c r="N98" s="22"/>
      <c r="O98" s="22"/>
      <c r="P98" s="22"/>
      <c r="Q98" s="22"/>
      <c r="R98" s="22"/>
      <c r="S98" s="22"/>
      <c r="T98" s="22"/>
      <c r="U98" s="22"/>
      <c r="V98" s="22"/>
      <c r="W98" s="74">
        <f t="shared" si="2"/>
        <v>0</v>
      </c>
      <c r="X98" s="74" t="b">
        <f t="shared" si="3"/>
        <v>0</v>
      </c>
      <c r="Y98" s="75"/>
    </row>
    <row r="99" spans="2:25" x14ac:dyDescent="0.25">
      <c r="B99" s="23"/>
      <c r="C99" s="24"/>
      <c r="D99" s="25"/>
      <c r="E99" s="22"/>
      <c r="F99" s="22"/>
      <c r="G99" s="22"/>
      <c r="H99" s="22"/>
      <c r="I99" s="22"/>
      <c r="J99" s="22"/>
      <c r="K99" s="22"/>
      <c r="L99" s="22"/>
      <c r="M99" s="22"/>
      <c r="N99" s="22"/>
      <c r="O99" s="22"/>
      <c r="P99" s="22"/>
      <c r="Q99" s="22"/>
      <c r="R99" s="22"/>
      <c r="S99" s="22"/>
      <c r="T99" s="22"/>
      <c r="U99" s="22"/>
      <c r="V99" s="22"/>
      <c r="W99" s="74">
        <f t="shared" si="2"/>
        <v>0</v>
      </c>
      <c r="X99" s="74" t="b">
        <f t="shared" si="3"/>
        <v>0</v>
      </c>
      <c r="Y99" s="75"/>
    </row>
    <row r="100" spans="2:25" x14ac:dyDescent="0.25">
      <c r="B100" s="23"/>
      <c r="C100" s="24"/>
      <c r="D100" s="25"/>
      <c r="E100" s="22"/>
      <c r="F100" s="22"/>
      <c r="G100" s="22"/>
      <c r="H100" s="22"/>
      <c r="I100" s="22"/>
      <c r="J100" s="22"/>
      <c r="K100" s="22"/>
      <c r="L100" s="22"/>
      <c r="M100" s="22"/>
      <c r="N100" s="22"/>
      <c r="O100" s="22"/>
      <c r="P100" s="22"/>
      <c r="Q100" s="22"/>
      <c r="R100" s="22"/>
      <c r="S100" s="22"/>
      <c r="T100" s="22"/>
      <c r="U100" s="22"/>
      <c r="V100" s="22"/>
      <c r="W100" s="74">
        <f t="shared" si="2"/>
        <v>0</v>
      </c>
      <c r="X100" s="74" t="b">
        <f t="shared" si="3"/>
        <v>0</v>
      </c>
      <c r="Y100" s="75"/>
    </row>
    <row r="101" spans="2:25" x14ac:dyDescent="0.25">
      <c r="B101" s="23"/>
      <c r="C101" s="24"/>
      <c r="D101" s="25"/>
      <c r="E101" s="22"/>
      <c r="F101" s="22"/>
      <c r="G101" s="22"/>
      <c r="H101" s="22"/>
      <c r="I101" s="22"/>
      <c r="J101" s="22"/>
      <c r="K101" s="22"/>
      <c r="L101" s="22"/>
      <c r="M101" s="22"/>
      <c r="N101" s="22"/>
      <c r="O101" s="22"/>
      <c r="P101" s="22"/>
      <c r="Q101" s="22"/>
      <c r="R101" s="22"/>
      <c r="S101" s="22"/>
      <c r="T101" s="22"/>
      <c r="U101" s="22"/>
      <c r="V101" s="22"/>
      <c r="W101" s="74">
        <f t="shared" si="2"/>
        <v>0</v>
      </c>
      <c r="X101" s="74" t="b">
        <f t="shared" si="3"/>
        <v>0</v>
      </c>
      <c r="Y101" s="75"/>
    </row>
    <row r="102" spans="2:25" x14ac:dyDescent="0.25">
      <c r="B102" s="23"/>
      <c r="C102" s="24"/>
      <c r="D102" s="25"/>
      <c r="E102" s="22"/>
      <c r="F102" s="22"/>
      <c r="G102" s="22"/>
      <c r="H102" s="22"/>
      <c r="I102" s="22"/>
      <c r="J102" s="22"/>
      <c r="K102" s="22"/>
      <c r="L102" s="22"/>
      <c r="M102" s="22"/>
      <c r="N102" s="22"/>
      <c r="O102" s="22"/>
      <c r="P102" s="22"/>
      <c r="Q102" s="22"/>
      <c r="R102" s="22"/>
      <c r="S102" s="22"/>
      <c r="T102" s="22"/>
      <c r="U102" s="22"/>
      <c r="V102" s="22"/>
      <c r="W102" s="74">
        <f t="shared" si="2"/>
        <v>0</v>
      </c>
      <c r="X102" s="74" t="b">
        <f t="shared" si="3"/>
        <v>0</v>
      </c>
      <c r="Y102" s="75"/>
    </row>
    <row r="103" spans="2:25" x14ac:dyDescent="0.25">
      <c r="B103" s="23"/>
      <c r="C103" s="24"/>
      <c r="D103" s="25"/>
      <c r="E103" s="22"/>
      <c r="F103" s="22"/>
      <c r="G103" s="22"/>
      <c r="H103" s="22"/>
      <c r="I103" s="22"/>
      <c r="J103" s="22"/>
      <c r="K103" s="22"/>
      <c r="L103" s="22"/>
      <c r="M103" s="22"/>
      <c r="N103" s="22"/>
      <c r="O103" s="22"/>
      <c r="P103" s="22"/>
      <c r="Q103" s="22"/>
      <c r="R103" s="22"/>
      <c r="S103" s="22"/>
      <c r="T103" s="22"/>
      <c r="U103" s="22"/>
      <c r="V103" s="22"/>
      <c r="W103" s="74">
        <f t="shared" si="2"/>
        <v>0</v>
      </c>
      <c r="X103" s="74" t="b">
        <f t="shared" si="3"/>
        <v>0</v>
      </c>
      <c r="Y103" s="75"/>
    </row>
    <row r="104" spans="2:25" x14ac:dyDescent="0.25">
      <c r="B104" s="23"/>
      <c r="C104" s="24"/>
      <c r="D104" s="25"/>
      <c r="E104" s="22"/>
      <c r="F104" s="22"/>
      <c r="G104" s="22"/>
      <c r="H104" s="22"/>
      <c r="I104" s="22"/>
      <c r="J104" s="22"/>
      <c r="K104" s="22"/>
      <c r="L104" s="22"/>
      <c r="M104" s="22"/>
      <c r="N104" s="22"/>
      <c r="O104" s="22"/>
      <c r="P104" s="22"/>
      <c r="Q104" s="22"/>
      <c r="R104" s="22"/>
      <c r="S104" s="22"/>
      <c r="T104" s="22"/>
      <c r="U104" s="22"/>
      <c r="V104" s="22"/>
      <c r="W104" s="74">
        <f t="shared" si="2"/>
        <v>0</v>
      </c>
      <c r="X104" s="74" t="b">
        <f t="shared" si="3"/>
        <v>0</v>
      </c>
      <c r="Y104" s="75"/>
    </row>
    <row r="105" spans="2:25" x14ac:dyDescent="0.25">
      <c r="B105" s="23"/>
      <c r="C105" s="24"/>
      <c r="D105" s="25"/>
      <c r="E105" s="22"/>
      <c r="F105" s="22"/>
      <c r="G105" s="22"/>
      <c r="H105" s="22"/>
      <c r="I105" s="22"/>
      <c r="J105" s="22"/>
      <c r="K105" s="22"/>
      <c r="L105" s="22"/>
      <c r="M105" s="22"/>
      <c r="N105" s="22"/>
      <c r="O105" s="22"/>
      <c r="P105" s="22"/>
      <c r="Q105" s="22"/>
      <c r="R105" s="22"/>
      <c r="S105" s="22"/>
      <c r="T105" s="22"/>
      <c r="U105" s="22"/>
      <c r="V105" s="22"/>
      <c r="W105" s="74">
        <f t="shared" si="2"/>
        <v>0</v>
      </c>
      <c r="X105" s="74" t="b">
        <f t="shared" si="3"/>
        <v>0</v>
      </c>
      <c r="Y105" s="75"/>
    </row>
    <row r="106" spans="2:25" x14ac:dyDescent="0.25">
      <c r="B106" s="23"/>
      <c r="C106" s="24"/>
      <c r="D106" s="25"/>
      <c r="E106" s="22"/>
      <c r="F106" s="22"/>
      <c r="G106" s="22"/>
      <c r="H106" s="22"/>
      <c r="I106" s="22"/>
      <c r="J106" s="22"/>
      <c r="K106" s="22"/>
      <c r="L106" s="22"/>
      <c r="M106" s="22"/>
      <c r="N106" s="22"/>
      <c r="O106" s="22"/>
      <c r="P106" s="22"/>
      <c r="Q106" s="22"/>
      <c r="R106" s="22"/>
      <c r="S106" s="22"/>
      <c r="T106" s="22"/>
      <c r="U106" s="22"/>
      <c r="V106" s="22"/>
      <c r="W106" s="74">
        <f t="shared" si="2"/>
        <v>0</v>
      </c>
      <c r="X106" s="74" t="b">
        <f t="shared" si="3"/>
        <v>0</v>
      </c>
      <c r="Y106" s="75"/>
    </row>
    <row r="107" spans="2:25" x14ac:dyDescent="0.25">
      <c r="B107" s="23"/>
      <c r="C107" s="24"/>
      <c r="D107" s="25"/>
      <c r="E107" s="22"/>
      <c r="F107" s="22"/>
      <c r="G107" s="22"/>
      <c r="H107" s="22"/>
      <c r="I107" s="22"/>
      <c r="J107" s="22"/>
      <c r="K107" s="22"/>
      <c r="L107" s="22"/>
      <c r="M107" s="22"/>
      <c r="N107" s="22"/>
      <c r="O107" s="22"/>
      <c r="P107" s="22"/>
      <c r="Q107" s="22"/>
      <c r="R107" s="22"/>
      <c r="S107" s="22"/>
      <c r="T107" s="22"/>
      <c r="U107" s="22"/>
      <c r="V107" s="22"/>
      <c r="W107" s="74">
        <f t="shared" si="2"/>
        <v>0</v>
      </c>
      <c r="X107" s="74" t="b">
        <f t="shared" si="3"/>
        <v>0</v>
      </c>
      <c r="Y107" s="75"/>
    </row>
    <row r="108" spans="2:25" x14ac:dyDescent="0.25">
      <c r="B108" s="23"/>
      <c r="C108" s="24"/>
      <c r="D108" s="25"/>
      <c r="E108" s="22"/>
      <c r="F108" s="22"/>
      <c r="G108" s="22"/>
      <c r="H108" s="22"/>
      <c r="I108" s="22"/>
      <c r="J108" s="22"/>
      <c r="K108" s="22"/>
      <c r="L108" s="22"/>
      <c r="M108" s="22"/>
      <c r="N108" s="22"/>
      <c r="O108" s="22"/>
      <c r="P108" s="22"/>
      <c r="Q108" s="22"/>
      <c r="R108" s="22"/>
      <c r="S108" s="22"/>
      <c r="T108" s="22"/>
      <c r="U108" s="22"/>
      <c r="V108" s="22"/>
      <c r="W108" s="74">
        <f t="shared" si="2"/>
        <v>0</v>
      </c>
      <c r="X108" s="74" t="b">
        <f t="shared" si="3"/>
        <v>0</v>
      </c>
      <c r="Y108" s="75"/>
    </row>
    <row r="109" spans="2:25" x14ac:dyDescent="0.25">
      <c r="B109" s="23"/>
      <c r="C109" s="24"/>
      <c r="D109" s="25"/>
      <c r="E109" s="22"/>
      <c r="F109" s="22"/>
      <c r="G109" s="22"/>
      <c r="H109" s="22"/>
      <c r="I109" s="22"/>
      <c r="J109" s="22"/>
      <c r="K109" s="22"/>
      <c r="L109" s="22"/>
      <c r="M109" s="22"/>
      <c r="N109" s="22"/>
      <c r="O109" s="22"/>
      <c r="P109" s="22"/>
      <c r="Q109" s="22"/>
      <c r="R109" s="22"/>
      <c r="S109" s="22"/>
      <c r="T109" s="22"/>
      <c r="U109" s="22"/>
      <c r="V109" s="22"/>
      <c r="W109" s="74">
        <f t="shared" si="2"/>
        <v>0</v>
      </c>
      <c r="X109" s="74" t="b">
        <f t="shared" si="3"/>
        <v>0</v>
      </c>
      <c r="Y109" s="75"/>
    </row>
    <row r="110" spans="2:25" x14ac:dyDescent="0.25">
      <c r="B110" s="23"/>
      <c r="C110" s="24"/>
      <c r="D110" s="25"/>
      <c r="E110" s="22"/>
      <c r="F110" s="22"/>
      <c r="G110" s="22"/>
      <c r="H110" s="22"/>
      <c r="I110" s="22"/>
      <c r="J110" s="22"/>
      <c r="K110" s="22"/>
      <c r="L110" s="22"/>
      <c r="M110" s="22"/>
      <c r="N110" s="22"/>
      <c r="O110" s="22"/>
      <c r="P110" s="22"/>
      <c r="Q110" s="22"/>
      <c r="R110" s="22"/>
      <c r="S110" s="22"/>
      <c r="T110" s="22"/>
      <c r="U110" s="22"/>
      <c r="V110" s="22"/>
      <c r="W110" s="74">
        <f t="shared" si="2"/>
        <v>0</v>
      </c>
      <c r="X110" s="74" t="b">
        <f t="shared" si="3"/>
        <v>0</v>
      </c>
      <c r="Y110" s="75"/>
    </row>
    <row r="111" spans="2:25" x14ac:dyDescent="0.25">
      <c r="B111" s="23"/>
      <c r="C111" s="24"/>
      <c r="D111" s="25"/>
      <c r="E111" s="22"/>
      <c r="F111" s="22"/>
      <c r="G111" s="22"/>
      <c r="H111" s="22"/>
      <c r="I111" s="22"/>
      <c r="J111" s="22"/>
      <c r="K111" s="22"/>
      <c r="L111" s="22"/>
      <c r="M111" s="22"/>
      <c r="N111" s="22"/>
      <c r="O111" s="22"/>
      <c r="P111" s="22"/>
      <c r="Q111" s="22"/>
      <c r="R111" s="22"/>
      <c r="S111" s="22"/>
      <c r="T111" s="22"/>
      <c r="U111" s="22"/>
      <c r="V111" s="22"/>
      <c r="W111" s="74">
        <f t="shared" si="2"/>
        <v>0</v>
      </c>
      <c r="X111" s="74" t="b">
        <f t="shared" si="3"/>
        <v>0</v>
      </c>
      <c r="Y111" s="75"/>
    </row>
    <row r="112" spans="2:25" x14ac:dyDescent="0.25">
      <c r="B112" s="23"/>
      <c r="C112" s="24"/>
      <c r="D112" s="25"/>
      <c r="E112" s="22"/>
      <c r="F112" s="22"/>
      <c r="G112" s="22"/>
      <c r="H112" s="22"/>
      <c r="I112" s="22"/>
      <c r="J112" s="22"/>
      <c r="K112" s="22"/>
      <c r="L112" s="22"/>
      <c r="M112" s="22"/>
      <c r="N112" s="22"/>
      <c r="O112" s="22"/>
      <c r="P112" s="22"/>
      <c r="Q112" s="22"/>
      <c r="R112" s="22"/>
      <c r="S112" s="22"/>
      <c r="T112" s="22"/>
      <c r="U112" s="22"/>
      <c r="V112" s="22"/>
      <c r="W112" s="74">
        <f t="shared" si="2"/>
        <v>0</v>
      </c>
      <c r="X112" s="74" t="b">
        <f t="shared" si="3"/>
        <v>0</v>
      </c>
      <c r="Y112" s="75"/>
    </row>
    <row r="113" spans="2:25" x14ac:dyDescent="0.25">
      <c r="B113" s="23"/>
      <c r="C113" s="24"/>
      <c r="D113" s="25"/>
      <c r="E113" s="22"/>
      <c r="F113" s="22"/>
      <c r="G113" s="22"/>
      <c r="H113" s="22"/>
      <c r="I113" s="22"/>
      <c r="J113" s="22"/>
      <c r="K113" s="22"/>
      <c r="L113" s="22"/>
      <c r="M113" s="22"/>
      <c r="N113" s="22"/>
      <c r="O113" s="22"/>
      <c r="P113" s="22"/>
      <c r="Q113" s="22"/>
      <c r="R113" s="22"/>
      <c r="S113" s="22"/>
      <c r="T113" s="22"/>
      <c r="U113" s="22"/>
      <c r="V113" s="22"/>
      <c r="W113" s="74">
        <f t="shared" si="2"/>
        <v>0</v>
      </c>
      <c r="X113" s="74" t="b">
        <f t="shared" si="3"/>
        <v>0</v>
      </c>
      <c r="Y113" s="75"/>
    </row>
    <row r="114" spans="2:25" x14ac:dyDescent="0.25">
      <c r="B114" s="23"/>
      <c r="C114" s="24"/>
      <c r="D114" s="25"/>
      <c r="E114" s="22"/>
      <c r="F114" s="22"/>
      <c r="G114" s="22"/>
      <c r="H114" s="22"/>
      <c r="I114" s="22"/>
      <c r="J114" s="22"/>
      <c r="K114" s="22"/>
      <c r="L114" s="22"/>
      <c r="M114" s="22"/>
      <c r="N114" s="22"/>
      <c r="O114" s="22"/>
      <c r="P114" s="22"/>
      <c r="Q114" s="22"/>
      <c r="R114" s="22"/>
      <c r="S114" s="22"/>
      <c r="T114" s="22"/>
      <c r="U114" s="22"/>
      <c r="V114" s="22"/>
      <c r="W114" s="74">
        <f t="shared" si="2"/>
        <v>0</v>
      </c>
      <c r="X114" s="74" t="b">
        <f t="shared" si="3"/>
        <v>0</v>
      </c>
      <c r="Y114" s="75"/>
    </row>
    <row r="115" spans="2:25" x14ac:dyDescent="0.25">
      <c r="B115" s="23"/>
      <c r="C115" s="24"/>
      <c r="D115" s="25"/>
      <c r="E115" s="22"/>
      <c r="F115" s="22"/>
      <c r="G115" s="22"/>
      <c r="H115" s="22"/>
      <c r="I115" s="22"/>
      <c r="J115" s="22"/>
      <c r="K115" s="22"/>
      <c r="L115" s="22"/>
      <c r="M115" s="22"/>
      <c r="N115" s="22"/>
      <c r="O115" s="22"/>
      <c r="P115" s="22"/>
      <c r="Q115" s="22"/>
      <c r="R115" s="22"/>
      <c r="S115" s="22"/>
      <c r="T115" s="22"/>
      <c r="U115" s="22"/>
      <c r="V115" s="22"/>
      <c r="W115" s="74">
        <f t="shared" si="2"/>
        <v>0</v>
      </c>
      <c r="X115" s="74" t="b">
        <f t="shared" si="3"/>
        <v>0</v>
      </c>
      <c r="Y115" s="75"/>
    </row>
    <row r="116" spans="2:25" x14ac:dyDescent="0.25">
      <c r="B116" s="23"/>
      <c r="C116" s="24"/>
      <c r="D116" s="25"/>
      <c r="E116" s="22"/>
      <c r="F116" s="22"/>
      <c r="G116" s="22"/>
      <c r="H116" s="22"/>
      <c r="I116" s="22"/>
      <c r="J116" s="22"/>
      <c r="K116" s="22"/>
      <c r="L116" s="22"/>
      <c r="M116" s="22"/>
      <c r="N116" s="22"/>
      <c r="O116" s="22"/>
      <c r="P116" s="22"/>
      <c r="Q116" s="22"/>
      <c r="R116" s="22"/>
      <c r="S116" s="22"/>
      <c r="T116" s="22"/>
      <c r="U116" s="22"/>
      <c r="V116" s="22"/>
      <c r="W116" s="74">
        <f t="shared" si="2"/>
        <v>0</v>
      </c>
      <c r="X116" s="74" t="b">
        <f t="shared" si="3"/>
        <v>0</v>
      </c>
      <c r="Y116" s="75"/>
    </row>
    <row r="117" spans="2:25" x14ac:dyDescent="0.25">
      <c r="B117" s="23"/>
      <c r="C117" s="24"/>
      <c r="D117" s="25"/>
      <c r="E117" s="22"/>
      <c r="F117" s="22"/>
      <c r="G117" s="22"/>
      <c r="H117" s="22"/>
      <c r="I117" s="22"/>
      <c r="J117" s="22"/>
      <c r="K117" s="22"/>
      <c r="L117" s="22"/>
      <c r="M117" s="22"/>
      <c r="N117" s="22"/>
      <c r="O117" s="22"/>
      <c r="P117" s="22"/>
      <c r="Q117" s="22"/>
      <c r="R117" s="22"/>
      <c r="S117" s="22"/>
      <c r="T117" s="22"/>
      <c r="U117" s="22"/>
      <c r="V117" s="22"/>
      <c r="W117" s="74">
        <f t="shared" si="2"/>
        <v>0</v>
      </c>
      <c r="X117" s="74" t="b">
        <f t="shared" si="3"/>
        <v>0</v>
      </c>
      <c r="Y117" s="75"/>
    </row>
    <row r="118" spans="2:25" x14ac:dyDescent="0.25">
      <c r="B118" s="23"/>
      <c r="C118" s="24"/>
      <c r="D118" s="25"/>
      <c r="E118" s="22"/>
      <c r="F118" s="22"/>
      <c r="G118" s="22"/>
      <c r="H118" s="22"/>
      <c r="I118" s="22"/>
      <c r="J118" s="22"/>
      <c r="K118" s="22"/>
      <c r="L118" s="22"/>
      <c r="M118" s="22"/>
      <c r="N118" s="22"/>
      <c r="O118" s="22"/>
      <c r="P118" s="22"/>
      <c r="Q118" s="22"/>
      <c r="R118" s="22"/>
      <c r="S118" s="22"/>
      <c r="T118" s="22"/>
      <c r="U118" s="22"/>
      <c r="V118" s="22"/>
      <c r="W118" s="74">
        <f t="shared" si="2"/>
        <v>0</v>
      </c>
      <c r="X118" s="74" t="b">
        <f t="shared" si="3"/>
        <v>0</v>
      </c>
      <c r="Y118" s="75"/>
    </row>
    <row r="119" spans="2:25" x14ac:dyDescent="0.25">
      <c r="B119" s="23"/>
      <c r="C119" s="24"/>
      <c r="D119" s="25"/>
      <c r="E119" s="22"/>
      <c r="F119" s="22"/>
      <c r="G119" s="22"/>
      <c r="H119" s="22"/>
      <c r="I119" s="22"/>
      <c r="J119" s="22"/>
      <c r="K119" s="22"/>
      <c r="L119" s="22"/>
      <c r="M119" s="22"/>
      <c r="N119" s="22"/>
      <c r="O119" s="22"/>
      <c r="P119" s="22"/>
      <c r="Q119" s="22"/>
      <c r="R119" s="22"/>
      <c r="S119" s="22"/>
      <c r="T119" s="22"/>
      <c r="U119" s="22"/>
      <c r="V119" s="22"/>
      <c r="W119" s="74">
        <f t="shared" si="2"/>
        <v>0</v>
      </c>
      <c r="X119" s="74" t="b">
        <f t="shared" si="3"/>
        <v>0</v>
      </c>
      <c r="Y119" s="75"/>
    </row>
    <row r="120" spans="2:25" x14ac:dyDescent="0.25">
      <c r="B120" s="23"/>
      <c r="C120" s="24"/>
      <c r="D120" s="25"/>
      <c r="E120" s="22"/>
      <c r="F120" s="22"/>
      <c r="G120" s="22"/>
      <c r="H120" s="22"/>
      <c r="I120" s="22"/>
      <c r="J120" s="22"/>
      <c r="K120" s="22"/>
      <c r="L120" s="22"/>
      <c r="M120" s="22"/>
      <c r="N120" s="22"/>
      <c r="O120" s="22"/>
      <c r="P120" s="22"/>
      <c r="Q120" s="22"/>
      <c r="R120" s="22"/>
      <c r="S120" s="22"/>
      <c r="T120" s="22"/>
      <c r="U120" s="22"/>
      <c r="V120" s="22"/>
      <c r="W120" s="74">
        <f t="shared" si="2"/>
        <v>0</v>
      </c>
      <c r="X120" s="74" t="b">
        <f t="shared" si="3"/>
        <v>0</v>
      </c>
      <c r="Y120" s="75"/>
    </row>
    <row r="121" spans="2:25" x14ac:dyDescent="0.25">
      <c r="B121" s="23"/>
      <c r="C121" s="24"/>
      <c r="D121" s="25"/>
      <c r="E121" s="22"/>
      <c r="F121" s="22"/>
      <c r="G121" s="22"/>
      <c r="H121" s="22"/>
      <c r="I121" s="22"/>
      <c r="J121" s="22"/>
      <c r="K121" s="22"/>
      <c r="L121" s="22"/>
      <c r="M121" s="22"/>
      <c r="N121" s="22"/>
      <c r="O121" s="22"/>
      <c r="P121" s="22"/>
      <c r="Q121" s="22"/>
      <c r="R121" s="22"/>
      <c r="S121" s="22"/>
      <c r="T121" s="22"/>
      <c r="U121" s="22"/>
      <c r="V121" s="22"/>
      <c r="W121" s="74">
        <f t="shared" ref="W121:W184" si="4">COUNTIF(E121:V121,OR("VERDADERO","Verdadero"))</f>
        <v>0</v>
      </c>
      <c r="X121" s="74" t="b">
        <f t="shared" ref="X121:X184" si="5">IF(AND(W121&gt;=1,W121&lt;=5),"Moderado",IF(AND(W121&gt;=6,W121&lt;=11),"Mayor",IF(AND(W121&gt;=12,W121&lt;=18),"Catastrófico")))</f>
        <v>0</v>
      </c>
      <c r="Y121" s="75"/>
    </row>
    <row r="122" spans="2:25" x14ac:dyDescent="0.25">
      <c r="B122" s="23"/>
      <c r="C122" s="24"/>
      <c r="D122" s="25"/>
      <c r="E122" s="22"/>
      <c r="F122" s="22"/>
      <c r="G122" s="22"/>
      <c r="H122" s="22"/>
      <c r="I122" s="22"/>
      <c r="J122" s="22"/>
      <c r="K122" s="22"/>
      <c r="L122" s="22"/>
      <c r="M122" s="22"/>
      <c r="N122" s="22"/>
      <c r="O122" s="22"/>
      <c r="P122" s="22"/>
      <c r="Q122" s="22"/>
      <c r="R122" s="22"/>
      <c r="S122" s="22"/>
      <c r="T122" s="22"/>
      <c r="U122" s="22"/>
      <c r="V122" s="22"/>
      <c r="W122" s="74">
        <f t="shared" si="4"/>
        <v>0</v>
      </c>
      <c r="X122" s="74" t="b">
        <f t="shared" si="5"/>
        <v>0</v>
      </c>
      <c r="Y122" s="75"/>
    </row>
    <row r="123" spans="2:25" x14ac:dyDescent="0.25">
      <c r="B123" s="23"/>
      <c r="C123" s="24"/>
      <c r="D123" s="25"/>
      <c r="E123" s="22"/>
      <c r="F123" s="22"/>
      <c r="G123" s="22"/>
      <c r="H123" s="22"/>
      <c r="I123" s="22"/>
      <c r="J123" s="22"/>
      <c r="K123" s="22"/>
      <c r="L123" s="22"/>
      <c r="M123" s="22"/>
      <c r="N123" s="22"/>
      <c r="O123" s="22"/>
      <c r="P123" s="22"/>
      <c r="Q123" s="22"/>
      <c r="R123" s="22"/>
      <c r="S123" s="22"/>
      <c r="T123" s="22"/>
      <c r="U123" s="22"/>
      <c r="V123" s="22"/>
      <c r="W123" s="74">
        <f t="shared" si="4"/>
        <v>0</v>
      </c>
      <c r="X123" s="74" t="b">
        <f t="shared" si="5"/>
        <v>0</v>
      </c>
      <c r="Y123" s="75"/>
    </row>
    <row r="124" spans="2:25" x14ac:dyDescent="0.25">
      <c r="B124" s="23"/>
      <c r="C124" s="24"/>
      <c r="D124" s="25"/>
      <c r="E124" s="22"/>
      <c r="F124" s="22"/>
      <c r="G124" s="22"/>
      <c r="H124" s="22"/>
      <c r="I124" s="22"/>
      <c r="J124" s="22"/>
      <c r="K124" s="22"/>
      <c r="L124" s="22"/>
      <c r="M124" s="22"/>
      <c r="N124" s="22"/>
      <c r="O124" s="22"/>
      <c r="P124" s="22"/>
      <c r="Q124" s="22"/>
      <c r="R124" s="22"/>
      <c r="S124" s="22"/>
      <c r="T124" s="22"/>
      <c r="U124" s="22"/>
      <c r="V124" s="22"/>
      <c r="W124" s="74">
        <f t="shared" si="4"/>
        <v>0</v>
      </c>
      <c r="X124" s="74" t="b">
        <f t="shared" si="5"/>
        <v>0</v>
      </c>
      <c r="Y124" s="75"/>
    </row>
    <row r="125" spans="2:25" x14ac:dyDescent="0.25">
      <c r="B125" s="23"/>
      <c r="C125" s="24"/>
      <c r="D125" s="25"/>
      <c r="E125" s="22"/>
      <c r="F125" s="22"/>
      <c r="G125" s="22"/>
      <c r="H125" s="22"/>
      <c r="I125" s="22"/>
      <c r="J125" s="22"/>
      <c r="K125" s="22"/>
      <c r="L125" s="22"/>
      <c r="M125" s="22"/>
      <c r="N125" s="22"/>
      <c r="O125" s="22"/>
      <c r="P125" s="22"/>
      <c r="Q125" s="22"/>
      <c r="R125" s="22"/>
      <c r="S125" s="22"/>
      <c r="T125" s="22"/>
      <c r="U125" s="22"/>
      <c r="V125" s="22"/>
      <c r="W125" s="74">
        <f t="shared" si="4"/>
        <v>0</v>
      </c>
      <c r="X125" s="74" t="b">
        <f t="shared" si="5"/>
        <v>0</v>
      </c>
      <c r="Y125" s="75"/>
    </row>
    <row r="126" spans="2:25" x14ac:dyDescent="0.25">
      <c r="B126" s="23"/>
      <c r="C126" s="24"/>
      <c r="D126" s="25"/>
      <c r="E126" s="22"/>
      <c r="F126" s="22"/>
      <c r="G126" s="22"/>
      <c r="H126" s="22"/>
      <c r="I126" s="22"/>
      <c r="J126" s="22"/>
      <c r="K126" s="22"/>
      <c r="L126" s="22"/>
      <c r="M126" s="22"/>
      <c r="N126" s="22"/>
      <c r="O126" s="22"/>
      <c r="P126" s="22"/>
      <c r="Q126" s="22"/>
      <c r="R126" s="22"/>
      <c r="S126" s="22"/>
      <c r="T126" s="22"/>
      <c r="U126" s="22"/>
      <c r="V126" s="22"/>
      <c r="W126" s="74">
        <f t="shared" si="4"/>
        <v>0</v>
      </c>
      <c r="X126" s="74" t="b">
        <f t="shared" si="5"/>
        <v>0</v>
      </c>
      <c r="Y126" s="75"/>
    </row>
    <row r="127" spans="2:25" x14ac:dyDescent="0.25">
      <c r="B127" s="23"/>
      <c r="C127" s="24"/>
      <c r="D127" s="25"/>
      <c r="E127" s="22"/>
      <c r="F127" s="22"/>
      <c r="G127" s="22"/>
      <c r="H127" s="22"/>
      <c r="I127" s="22"/>
      <c r="J127" s="22"/>
      <c r="K127" s="22"/>
      <c r="L127" s="22"/>
      <c r="M127" s="22"/>
      <c r="N127" s="22"/>
      <c r="O127" s="22"/>
      <c r="P127" s="22"/>
      <c r="Q127" s="22"/>
      <c r="R127" s="22"/>
      <c r="S127" s="22"/>
      <c r="T127" s="22"/>
      <c r="U127" s="22"/>
      <c r="V127" s="22"/>
      <c r="W127" s="74">
        <f t="shared" si="4"/>
        <v>0</v>
      </c>
      <c r="X127" s="74" t="b">
        <f t="shared" si="5"/>
        <v>0</v>
      </c>
      <c r="Y127" s="75"/>
    </row>
    <row r="128" spans="2:25" x14ac:dyDescent="0.25">
      <c r="B128" s="23"/>
      <c r="C128" s="24"/>
      <c r="D128" s="25"/>
      <c r="E128" s="22"/>
      <c r="F128" s="22"/>
      <c r="G128" s="22"/>
      <c r="H128" s="22"/>
      <c r="I128" s="22"/>
      <c r="J128" s="22"/>
      <c r="K128" s="22"/>
      <c r="L128" s="22"/>
      <c r="M128" s="22"/>
      <c r="N128" s="22"/>
      <c r="O128" s="22"/>
      <c r="P128" s="22"/>
      <c r="Q128" s="22"/>
      <c r="R128" s="22"/>
      <c r="S128" s="22"/>
      <c r="T128" s="22"/>
      <c r="U128" s="22"/>
      <c r="V128" s="22"/>
      <c r="W128" s="74">
        <f t="shared" si="4"/>
        <v>0</v>
      </c>
      <c r="X128" s="74" t="b">
        <f t="shared" si="5"/>
        <v>0</v>
      </c>
      <c r="Y128" s="75"/>
    </row>
    <row r="129" spans="2:25" x14ac:dyDescent="0.25">
      <c r="B129" s="23"/>
      <c r="C129" s="24"/>
      <c r="D129" s="25"/>
      <c r="E129" s="22"/>
      <c r="F129" s="22"/>
      <c r="G129" s="22"/>
      <c r="H129" s="22"/>
      <c r="I129" s="22"/>
      <c r="J129" s="22"/>
      <c r="K129" s="22"/>
      <c r="L129" s="22"/>
      <c r="M129" s="22"/>
      <c r="N129" s="22"/>
      <c r="O129" s="22"/>
      <c r="P129" s="22"/>
      <c r="Q129" s="22"/>
      <c r="R129" s="22"/>
      <c r="S129" s="22"/>
      <c r="T129" s="22"/>
      <c r="U129" s="22"/>
      <c r="V129" s="22"/>
      <c r="W129" s="74">
        <f t="shared" si="4"/>
        <v>0</v>
      </c>
      <c r="X129" s="74" t="b">
        <f t="shared" si="5"/>
        <v>0</v>
      </c>
      <c r="Y129" s="75"/>
    </row>
    <row r="130" spans="2:25" x14ac:dyDescent="0.25">
      <c r="B130" s="23"/>
      <c r="C130" s="24"/>
      <c r="D130" s="25"/>
      <c r="E130" s="22"/>
      <c r="F130" s="22"/>
      <c r="G130" s="22"/>
      <c r="H130" s="22"/>
      <c r="I130" s="22"/>
      <c r="J130" s="22"/>
      <c r="K130" s="22"/>
      <c r="L130" s="22"/>
      <c r="M130" s="22"/>
      <c r="N130" s="22"/>
      <c r="O130" s="22"/>
      <c r="P130" s="22"/>
      <c r="Q130" s="22"/>
      <c r="R130" s="22"/>
      <c r="S130" s="22"/>
      <c r="T130" s="22"/>
      <c r="U130" s="22"/>
      <c r="V130" s="22"/>
      <c r="W130" s="74">
        <f t="shared" si="4"/>
        <v>0</v>
      </c>
      <c r="X130" s="74" t="b">
        <f t="shared" si="5"/>
        <v>0</v>
      </c>
      <c r="Y130" s="75"/>
    </row>
    <row r="131" spans="2:25" x14ac:dyDescent="0.25">
      <c r="B131" s="23"/>
      <c r="C131" s="24"/>
      <c r="D131" s="25"/>
      <c r="E131" s="22"/>
      <c r="F131" s="22"/>
      <c r="G131" s="22"/>
      <c r="H131" s="22"/>
      <c r="I131" s="22"/>
      <c r="J131" s="22"/>
      <c r="K131" s="22"/>
      <c r="L131" s="22"/>
      <c r="M131" s="22"/>
      <c r="N131" s="22"/>
      <c r="O131" s="22"/>
      <c r="P131" s="22"/>
      <c r="Q131" s="22"/>
      <c r="R131" s="22"/>
      <c r="S131" s="22"/>
      <c r="T131" s="22"/>
      <c r="U131" s="22"/>
      <c r="V131" s="22"/>
      <c r="W131" s="74">
        <f t="shared" si="4"/>
        <v>0</v>
      </c>
      <c r="X131" s="74" t="b">
        <f t="shared" si="5"/>
        <v>0</v>
      </c>
      <c r="Y131" s="75"/>
    </row>
    <row r="132" spans="2:25" x14ac:dyDescent="0.25">
      <c r="B132" s="23"/>
      <c r="C132" s="24"/>
      <c r="D132" s="25"/>
      <c r="E132" s="22"/>
      <c r="F132" s="22"/>
      <c r="G132" s="22"/>
      <c r="H132" s="22"/>
      <c r="I132" s="22"/>
      <c r="J132" s="22"/>
      <c r="K132" s="22"/>
      <c r="L132" s="22"/>
      <c r="M132" s="22"/>
      <c r="N132" s="22"/>
      <c r="O132" s="22"/>
      <c r="P132" s="22"/>
      <c r="Q132" s="22"/>
      <c r="R132" s="22"/>
      <c r="S132" s="22"/>
      <c r="T132" s="22"/>
      <c r="U132" s="22"/>
      <c r="V132" s="22"/>
      <c r="W132" s="74">
        <f t="shared" si="4"/>
        <v>0</v>
      </c>
      <c r="X132" s="74" t="b">
        <f t="shared" si="5"/>
        <v>0</v>
      </c>
      <c r="Y132" s="75"/>
    </row>
    <row r="133" spans="2:25" x14ac:dyDescent="0.25">
      <c r="B133" s="23"/>
      <c r="C133" s="24"/>
      <c r="D133" s="25"/>
      <c r="E133" s="22"/>
      <c r="F133" s="22"/>
      <c r="G133" s="22"/>
      <c r="H133" s="22"/>
      <c r="I133" s="22"/>
      <c r="J133" s="22"/>
      <c r="K133" s="22"/>
      <c r="L133" s="22"/>
      <c r="M133" s="22"/>
      <c r="N133" s="22"/>
      <c r="O133" s="22"/>
      <c r="P133" s="22"/>
      <c r="Q133" s="22"/>
      <c r="R133" s="22"/>
      <c r="S133" s="22"/>
      <c r="T133" s="22"/>
      <c r="U133" s="22"/>
      <c r="V133" s="22"/>
      <c r="W133" s="74">
        <f t="shared" si="4"/>
        <v>0</v>
      </c>
      <c r="X133" s="74" t="b">
        <f t="shared" si="5"/>
        <v>0</v>
      </c>
      <c r="Y133" s="75"/>
    </row>
    <row r="134" spans="2:25" x14ac:dyDescent="0.25">
      <c r="B134" s="23"/>
      <c r="C134" s="24"/>
      <c r="D134" s="25"/>
      <c r="E134" s="22"/>
      <c r="F134" s="22"/>
      <c r="G134" s="22"/>
      <c r="H134" s="22"/>
      <c r="I134" s="22"/>
      <c r="J134" s="22"/>
      <c r="K134" s="22"/>
      <c r="L134" s="22"/>
      <c r="M134" s="22"/>
      <c r="N134" s="22"/>
      <c r="O134" s="22"/>
      <c r="P134" s="22"/>
      <c r="Q134" s="22"/>
      <c r="R134" s="22"/>
      <c r="S134" s="22"/>
      <c r="T134" s="22"/>
      <c r="U134" s="22"/>
      <c r="V134" s="22"/>
      <c r="W134" s="74">
        <f t="shared" si="4"/>
        <v>0</v>
      </c>
      <c r="X134" s="74" t="b">
        <f t="shared" si="5"/>
        <v>0</v>
      </c>
      <c r="Y134" s="75"/>
    </row>
    <row r="135" spans="2:25" x14ac:dyDescent="0.25">
      <c r="B135" s="23"/>
      <c r="C135" s="24"/>
      <c r="D135" s="25"/>
      <c r="E135" s="22"/>
      <c r="F135" s="22"/>
      <c r="G135" s="22"/>
      <c r="H135" s="22"/>
      <c r="I135" s="22"/>
      <c r="J135" s="22"/>
      <c r="K135" s="22"/>
      <c r="L135" s="22"/>
      <c r="M135" s="22"/>
      <c r="N135" s="22"/>
      <c r="O135" s="22"/>
      <c r="P135" s="22"/>
      <c r="Q135" s="22"/>
      <c r="R135" s="22"/>
      <c r="S135" s="22"/>
      <c r="T135" s="22"/>
      <c r="U135" s="22"/>
      <c r="V135" s="22"/>
      <c r="W135" s="74">
        <f t="shared" si="4"/>
        <v>0</v>
      </c>
      <c r="X135" s="74" t="b">
        <f t="shared" si="5"/>
        <v>0</v>
      </c>
      <c r="Y135" s="75"/>
    </row>
    <row r="136" spans="2:25" x14ac:dyDescent="0.25">
      <c r="B136" s="23"/>
      <c r="C136" s="24"/>
      <c r="D136" s="25"/>
      <c r="E136" s="22"/>
      <c r="F136" s="22"/>
      <c r="G136" s="22"/>
      <c r="H136" s="22"/>
      <c r="I136" s="22"/>
      <c r="J136" s="22"/>
      <c r="K136" s="22"/>
      <c r="L136" s="22"/>
      <c r="M136" s="22"/>
      <c r="N136" s="22"/>
      <c r="O136" s="22"/>
      <c r="P136" s="22"/>
      <c r="Q136" s="22"/>
      <c r="R136" s="22"/>
      <c r="S136" s="22"/>
      <c r="T136" s="22"/>
      <c r="U136" s="22"/>
      <c r="V136" s="22"/>
      <c r="W136" s="74">
        <f t="shared" si="4"/>
        <v>0</v>
      </c>
      <c r="X136" s="74" t="b">
        <f t="shared" si="5"/>
        <v>0</v>
      </c>
      <c r="Y136" s="75"/>
    </row>
    <row r="137" spans="2:25" x14ac:dyDescent="0.25">
      <c r="B137" s="23"/>
      <c r="C137" s="24"/>
      <c r="D137" s="25"/>
      <c r="E137" s="22"/>
      <c r="F137" s="22"/>
      <c r="G137" s="22"/>
      <c r="H137" s="22"/>
      <c r="I137" s="22"/>
      <c r="J137" s="22"/>
      <c r="K137" s="22"/>
      <c r="L137" s="22"/>
      <c r="M137" s="22"/>
      <c r="N137" s="22"/>
      <c r="O137" s="22"/>
      <c r="P137" s="22"/>
      <c r="Q137" s="22"/>
      <c r="R137" s="22"/>
      <c r="S137" s="22"/>
      <c r="T137" s="22"/>
      <c r="U137" s="22"/>
      <c r="V137" s="22"/>
      <c r="W137" s="74">
        <f t="shared" si="4"/>
        <v>0</v>
      </c>
      <c r="X137" s="74" t="b">
        <f t="shared" si="5"/>
        <v>0</v>
      </c>
      <c r="Y137" s="75"/>
    </row>
    <row r="138" spans="2:25" x14ac:dyDescent="0.25">
      <c r="B138" s="23"/>
      <c r="C138" s="24"/>
      <c r="D138" s="25"/>
      <c r="E138" s="22"/>
      <c r="F138" s="22"/>
      <c r="G138" s="22"/>
      <c r="H138" s="22"/>
      <c r="I138" s="22"/>
      <c r="J138" s="22"/>
      <c r="K138" s="22"/>
      <c r="L138" s="22"/>
      <c r="M138" s="22"/>
      <c r="N138" s="22"/>
      <c r="O138" s="22"/>
      <c r="P138" s="22"/>
      <c r="Q138" s="22"/>
      <c r="R138" s="22"/>
      <c r="S138" s="22"/>
      <c r="T138" s="22"/>
      <c r="U138" s="22"/>
      <c r="V138" s="22"/>
      <c r="W138" s="74">
        <f t="shared" si="4"/>
        <v>0</v>
      </c>
      <c r="X138" s="74" t="b">
        <f t="shared" si="5"/>
        <v>0</v>
      </c>
      <c r="Y138" s="75"/>
    </row>
    <row r="139" spans="2:25" x14ac:dyDescent="0.25">
      <c r="B139" s="23"/>
      <c r="C139" s="24"/>
      <c r="D139" s="25"/>
      <c r="E139" s="22"/>
      <c r="F139" s="22"/>
      <c r="G139" s="22"/>
      <c r="H139" s="22"/>
      <c r="I139" s="22"/>
      <c r="J139" s="22"/>
      <c r="K139" s="22"/>
      <c r="L139" s="22"/>
      <c r="M139" s="22"/>
      <c r="N139" s="22"/>
      <c r="O139" s="22"/>
      <c r="P139" s="22"/>
      <c r="Q139" s="22"/>
      <c r="R139" s="22"/>
      <c r="S139" s="22"/>
      <c r="T139" s="22"/>
      <c r="U139" s="22"/>
      <c r="V139" s="22"/>
      <c r="W139" s="74">
        <f t="shared" si="4"/>
        <v>0</v>
      </c>
      <c r="X139" s="74" t="b">
        <f t="shared" si="5"/>
        <v>0</v>
      </c>
      <c r="Y139" s="75"/>
    </row>
    <row r="140" spans="2:25" x14ac:dyDescent="0.25">
      <c r="B140" s="23"/>
      <c r="C140" s="24"/>
      <c r="D140" s="25"/>
      <c r="E140" s="22"/>
      <c r="F140" s="22"/>
      <c r="G140" s="22"/>
      <c r="H140" s="22"/>
      <c r="I140" s="22"/>
      <c r="J140" s="22"/>
      <c r="K140" s="22"/>
      <c r="L140" s="22"/>
      <c r="M140" s="22"/>
      <c r="N140" s="22"/>
      <c r="O140" s="22"/>
      <c r="P140" s="22"/>
      <c r="Q140" s="22"/>
      <c r="R140" s="22"/>
      <c r="S140" s="22"/>
      <c r="T140" s="22"/>
      <c r="U140" s="22"/>
      <c r="V140" s="22"/>
      <c r="W140" s="74">
        <f t="shared" si="4"/>
        <v>0</v>
      </c>
      <c r="X140" s="74" t="b">
        <f t="shared" si="5"/>
        <v>0</v>
      </c>
      <c r="Y140" s="75"/>
    </row>
    <row r="141" spans="2:25" x14ac:dyDescent="0.25">
      <c r="B141" s="23"/>
      <c r="C141" s="24"/>
      <c r="D141" s="25"/>
      <c r="E141" s="22"/>
      <c r="F141" s="22"/>
      <c r="G141" s="22"/>
      <c r="H141" s="22"/>
      <c r="I141" s="22"/>
      <c r="J141" s="22"/>
      <c r="K141" s="22"/>
      <c r="L141" s="22"/>
      <c r="M141" s="22"/>
      <c r="N141" s="22"/>
      <c r="O141" s="22"/>
      <c r="P141" s="22"/>
      <c r="Q141" s="22"/>
      <c r="R141" s="22"/>
      <c r="S141" s="22"/>
      <c r="T141" s="22"/>
      <c r="U141" s="22"/>
      <c r="V141" s="22"/>
      <c r="W141" s="74">
        <f t="shared" si="4"/>
        <v>0</v>
      </c>
      <c r="X141" s="74" t="b">
        <f t="shared" si="5"/>
        <v>0</v>
      </c>
      <c r="Y141" s="75"/>
    </row>
    <row r="142" spans="2:25" x14ac:dyDescent="0.25">
      <c r="B142" s="23"/>
      <c r="C142" s="24"/>
      <c r="D142" s="25"/>
      <c r="E142" s="22"/>
      <c r="F142" s="22"/>
      <c r="G142" s="22"/>
      <c r="H142" s="22"/>
      <c r="I142" s="22"/>
      <c r="J142" s="22"/>
      <c r="K142" s="22"/>
      <c r="L142" s="22"/>
      <c r="M142" s="22"/>
      <c r="N142" s="22"/>
      <c r="O142" s="22"/>
      <c r="P142" s="22"/>
      <c r="Q142" s="22"/>
      <c r="R142" s="22"/>
      <c r="S142" s="22"/>
      <c r="T142" s="22"/>
      <c r="U142" s="22"/>
      <c r="V142" s="22"/>
      <c r="W142" s="74">
        <f t="shared" si="4"/>
        <v>0</v>
      </c>
      <c r="X142" s="74" t="b">
        <f t="shared" si="5"/>
        <v>0</v>
      </c>
      <c r="Y142" s="75"/>
    </row>
    <row r="143" spans="2:25" x14ac:dyDescent="0.25">
      <c r="B143" s="23"/>
      <c r="C143" s="24"/>
      <c r="D143" s="25"/>
      <c r="E143" s="22"/>
      <c r="F143" s="22"/>
      <c r="G143" s="22"/>
      <c r="H143" s="22"/>
      <c r="I143" s="22"/>
      <c r="J143" s="22"/>
      <c r="K143" s="22"/>
      <c r="L143" s="22"/>
      <c r="M143" s="22"/>
      <c r="N143" s="22"/>
      <c r="O143" s="22"/>
      <c r="P143" s="22"/>
      <c r="Q143" s="22"/>
      <c r="R143" s="22"/>
      <c r="S143" s="22"/>
      <c r="T143" s="22"/>
      <c r="U143" s="22"/>
      <c r="V143" s="22"/>
      <c r="W143" s="74">
        <f t="shared" si="4"/>
        <v>0</v>
      </c>
      <c r="X143" s="74" t="b">
        <f t="shared" si="5"/>
        <v>0</v>
      </c>
      <c r="Y143" s="75"/>
    </row>
    <row r="144" spans="2:25" x14ac:dyDescent="0.25">
      <c r="B144" s="23"/>
      <c r="C144" s="24"/>
      <c r="D144" s="25"/>
      <c r="E144" s="22"/>
      <c r="F144" s="22"/>
      <c r="G144" s="22"/>
      <c r="H144" s="22"/>
      <c r="I144" s="22"/>
      <c r="J144" s="22"/>
      <c r="K144" s="22"/>
      <c r="L144" s="22"/>
      <c r="M144" s="22"/>
      <c r="N144" s="22"/>
      <c r="O144" s="22"/>
      <c r="P144" s="22"/>
      <c r="Q144" s="22"/>
      <c r="R144" s="22"/>
      <c r="S144" s="22"/>
      <c r="T144" s="22"/>
      <c r="U144" s="22"/>
      <c r="V144" s="22"/>
      <c r="W144" s="74">
        <f t="shared" si="4"/>
        <v>0</v>
      </c>
      <c r="X144" s="74" t="b">
        <f t="shared" si="5"/>
        <v>0</v>
      </c>
      <c r="Y144" s="75"/>
    </row>
    <row r="145" spans="2:25" x14ac:dyDescent="0.25">
      <c r="B145" s="23"/>
      <c r="C145" s="24"/>
      <c r="D145" s="25"/>
      <c r="E145" s="22"/>
      <c r="F145" s="22"/>
      <c r="G145" s="22"/>
      <c r="H145" s="22"/>
      <c r="I145" s="22"/>
      <c r="J145" s="22"/>
      <c r="K145" s="22"/>
      <c r="L145" s="22"/>
      <c r="M145" s="22"/>
      <c r="N145" s="22"/>
      <c r="O145" s="22"/>
      <c r="P145" s="22"/>
      <c r="Q145" s="22"/>
      <c r="R145" s="22"/>
      <c r="S145" s="22"/>
      <c r="T145" s="22"/>
      <c r="U145" s="22"/>
      <c r="V145" s="22"/>
      <c r="W145" s="74">
        <f t="shared" si="4"/>
        <v>0</v>
      </c>
      <c r="X145" s="74" t="b">
        <f t="shared" si="5"/>
        <v>0</v>
      </c>
      <c r="Y145" s="75"/>
    </row>
    <row r="146" spans="2:25" x14ac:dyDescent="0.25">
      <c r="B146" s="23"/>
      <c r="C146" s="24"/>
      <c r="D146" s="25"/>
      <c r="E146" s="22"/>
      <c r="F146" s="22"/>
      <c r="G146" s="22"/>
      <c r="H146" s="22"/>
      <c r="I146" s="22"/>
      <c r="J146" s="22"/>
      <c r="K146" s="22"/>
      <c r="L146" s="22"/>
      <c r="M146" s="22"/>
      <c r="N146" s="22"/>
      <c r="O146" s="22"/>
      <c r="P146" s="22"/>
      <c r="Q146" s="22"/>
      <c r="R146" s="22"/>
      <c r="S146" s="22"/>
      <c r="T146" s="22"/>
      <c r="U146" s="22"/>
      <c r="V146" s="22"/>
      <c r="W146" s="74">
        <f t="shared" si="4"/>
        <v>0</v>
      </c>
      <c r="X146" s="74" t="b">
        <f t="shared" si="5"/>
        <v>0</v>
      </c>
      <c r="Y146" s="75"/>
    </row>
    <row r="147" spans="2:25" x14ac:dyDescent="0.25">
      <c r="B147" s="23"/>
      <c r="C147" s="24"/>
      <c r="D147" s="25"/>
      <c r="E147" s="22"/>
      <c r="F147" s="22"/>
      <c r="G147" s="22"/>
      <c r="H147" s="22"/>
      <c r="I147" s="22"/>
      <c r="J147" s="22"/>
      <c r="K147" s="22"/>
      <c r="L147" s="22"/>
      <c r="M147" s="22"/>
      <c r="N147" s="22"/>
      <c r="O147" s="22"/>
      <c r="P147" s="22"/>
      <c r="Q147" s="22"/>
      <c r="R147" s="22"/>
      <c r="S147" s="22"/>
      <c r="T147" s="22"/>
      <c r="U147" s="22"/>
      <c r="V147" s="22"/>
      <c r="W147" s="74">
        <f t="shared" si="4"/>
        <v>0</v>
      </c>
      <c r="X147" s="74" t="b">
        <f t="shared" si="5"/>
        <v>0</v>
      </c>
      <c r="Y147" s="75"/>
    </row>
    <row r="148" spans="2:25" x14ac:dyDescent="0.25">
      <c r="B148" s="23"/>
      <c r="C148" s="24"/>
      <c r="D148" s="25"/>
      <c r="E148" s="22"/>
      <c r="F148" s="22"/>
      <c r="G148" s="22"/>
      <c r="H148" s="22"/>
      <c r="I148" s="22"/>
      <c r="J148" s="22"/>
      <c r="K148" s="22"/>
      <c r="L148" s="22"/>
      <c r="M148" s="22"/>
      <c r="N148" s="22"/>
      <c r="O148" s="22"/>
      <c r="P148" s="22"/>
      <c r="Q148" s="22"/>
      <c r="R148" s="22"/>
      <c r="S148" s="22"/>
      <c r="T148" s="22"/>
      <c r="U148" s="22"/>
      <c r="V148" s="22"/>
      <c r="W148" s="74">
        <f t="shared" si="4"/>
        <v>0</v>
      </c>
      <c r="X148" s="74" t="b">
        <f t="shared" si="5"/>
        <v>0</v>
      </c>
      <c r="Y148" s="75"/>
    </row>
    <row r="149" spans="2:25" x14ac:dyDescent="0.25">
      <c r="B149" s="23"/>
      <c r="C149" s="24"/>
      <c r="D149" s="25"/>
      <c r="E149" s="22"/>
      <c r="F149" s="22"/>
      <c r="G149" s="22"/>
      <c r="H149" s="22"/>
      <c r="I149" s="22"/>
      <c r="J149" s="22"/>
      <c r="K149" s="22"/>
      <c r="L149" s="22"/>
      <c r="M149" s="22"/>
      <c r="N149" s="22"/>
      <c r="O149" s="22"/>
      <c r="P149" s="22"/>
      <c r="Q149" s="22"/>
      <c r="R149" s="22"/>
      <c r="S149" s="22"/>
      <c r="T149" s="22"/>
      <c r="U149" s="22"/>
      <c r="V149" s="22"/>
      <c r="W149" s="74">
        <f t="shared" si="4"/>
        <v>0</v>
      </c>
      <c r="X149" s="74" t="b">
        <f t="shared" si="5"/>
        <v>0</v>
      </c>
      <c r="Y149" s="75"/>
    </row>
    <row r="150" spans="2:25" x14ac:dyDescent="0.25">
      <c r="B150" s="23"/>
      <c r="C150" s="24"/>
      <c r="D150" s="25"/>
      <c r="E150" s="22"/>
      <c r="F150" s="22"/>
      <c r="G150" s="22"/>
      <c r="H150" s="22"/>
      <c r="I150" s="22"/>
      <c r="J150" s="22"/>
      <c r="K150" s="22"/>
      <c r="L150" s="22"/>
      <c r="M150" s="22"/>
      <c r="N150" s="22"/>
      <c r="O150" s="22"/>
      <c r="P150" s="22"/>
      <c r="Q150" s="22"/>
      <c r="R150" s="22"/>
      <c r="S150" s="22"/>
      <c r="T150" s="22"/>
      <c r="U150" s="22"/>
      <c r="V150" s="22"/>
      <c r="W150" s="74">
        <f t="shared" si="4"/>
        <v>0</v>
      </c>
      <c r="X150" s="74" t="b">
        <f t="shared" si="5"/>
        <v>0</v>
      </c>
      <c r="Y150" s="75"/>
    </row>
    <row r="151" spans="2:25" x14ac:dyDescent="0.25">
      <c r="B151" s="23"/>
      <c r="C151" s="24"/>
      <c r="D151" s="25"/>
      <c r="E151" s="22"/>
      <c r="F151" s="22"/>
      <c r="G151" s="22"/>
      <c r="H151" s="22"/>
      <c r="I151" s="22"/>
      <c r="J151" s="22"/>
      <c r="K151" s="22"/>
      <c r="L151" s="22"/>
      <c r="M151" s="22"/>
      <c r="N151" s="22"/>
      <c r="O151" s="22"/>
      <c r="P151" s="22"/>
      <c r="Q151" s="22"/>
      <c r="R151" s="22"/>
      <c r="S151" s="22"/>
      <c r="T151" s="22"/>
      <c r="U151" s="22"/>
      <c r="V151" s="22"/>
      <c r="W151" s="74">
        <f t="shared" si="4"/>
        <v>0</v>
      </c>
      <c r="X151" s="74" t="b">
        <f t="shared" si="5"/>
        <v>0</v>
      </c>
      <c r="Y151" s="75"/>
    </row>
    <row r="152" spans="2:25" x14ac:dyDescent="0.25">
      <c r="B152" s="23"/>
      <c r="C152" s="24"/>
      <c r="D152" s="25"/>
      <c r="E152" s="22"/>
      <c r="F152" s="22"/>
      <c r="G152" s="22"/>
      <c r="H152" s="22"/>
      <c r="I152" s="22"/>
      <c r="J152" s="22"/>
      <c r="K152" s="22"/>
      <c r="L152" s="22"/>
      <c r="M152" s="22"/>
      <c r="N152" s="22"/>
      <c r="O152" s="22"/>
      <c r="P152" s="22"/>
      <c r="Q152" s="22"/>
      <c r="R152" s="22"/>
      <c r="S152" s="22"/>
      <c r="T152" s="22"/>
      <c r="U152" s="22"/>
      <c r="V152" s="22"/>
      <c r="W152" s="74">
        <f t="shared" si="4"/>
        <v>0</v>
      </c>
      <c r="X152" s="74" t="b">
        <f t="shared" si="5"/>
        <v>0</v>
      </c>
      <c r="Y152" s="75"/>
    </row>
    <row r="153" spans="2:25" x14ac:dyDescent="0.25">
      <c r="B153" s="23"/>
      <c r="C153" s="24"/>
      <c r="D153" s="25"/>
      <c r="E153" s="22"/>
      <c r="F153" s="22"/>
      <c r="G153" s="22"/>
      <c r="H153" s="22"/>
      <c r="I153" s="22"/>
      <c r="J153" s="22"/>
      <c r="K153" s="22"/>
      <c r="L153" s="22"/>
      <c r="M153" s="22"/>
      <c r="N153" s="22"/>
      <c r="O153" s="22"/>
      <c r="P153" s="22"/>
      <c r="Q153" s="22"/>
      <c r="R153" s="22"/>
      <c r="S153" s="22"/>
      <c r="T153" s="22"/>
      <c r="U153" s="22"/>
      <c r="V153" s="22"/>
      <c r="W153" s="74">
        <f t="shared" si="4"/>
        <v>0</v>
      </c>
      <c r="X153" s="74" t="b">
        <f t="shared" si="5"/>
        <v>0</v>
      </c>
      <c r="Y153" s="75"/>
    </row>
    <row r="154" spans="2:25" x14ac:dyDescent="0.25">
      <c r="B154" s="23"/>
      <c r="C154" s="24"/>
      <c r="D154" s="25"/>
      <c r="E154" s="22"/>
      <c r="F154" s="22"/>
      <c r="G154" s="22"/>
      <c r="H154" s="22"/>
      <c r="I154" s="22"/>
      <c r="J154" s="22"/>
      <c r="K154" s="22"/>
      <c r="L154" s="22"/>
      <c r="M154" s="22"/>
      <c r="N154" s="22"/>
      <c r="O154" s="22"/>
      <c r="P154" s="22"/>
      <c r="Q154" s="22"/>
      <c r="R154" s="22"/>
      <c r="S154" s="22"/>
      <c r="T154" s="22"/>
      <c r="U154" s="22"/>
      <c r="V154" s="22"/>
      <c r="W154" s="74">
        <f t="shared" si="4"/>
        <v>0</v>
      </c>
      <c r="X154" s="74" t="b">
        <f t="shared" si="5"/>
        <v>0</v>
      </c>
      <c r="Y154" s="75"/>
    </row>
    <row r="155" spans="2:25" x14ac:dyDescent="0.25">
      <c r="B155" s="23"/>
      <c r="C155" s="24"/>
      <c r="D155" s="25"/>
      <c r="E155" s="22"/>
      <c r="F155" s="22"/>
      <c r="G155" s="22"/>
      <c r="H155" s="22"/>
      <c r="I155" s="22"/>
      <c r="J155" s="22"/>
      <c r="K155" s="22"/>
      <c r="L155" s="22"/>
      <c r="M155" s="22"/>
      <c r="N155" s="22"/>
      <c r="O155" s="22"/>
      <c r="P155" s="22"/>
      <c r="Q155" s="22"/>
      <c r="R155" s="22"/>
      <c r="S155" s="22"/>
      <c r="T155" s="22"/>
      <c r="U155" s="22"/>
      <c r="V155" s="22"/>
      <c r="W155" s="74">
        <f t="shared" si="4"/>
        <v>0</v>
      </c>
      <c r="X155" s="74" t="b">
        <f t="shared" si="5"/>
        <v>0</v>
      </c>
      <c r="Y155" s="75"/>
    </row>
    <row r="156" spans="2:25" x14ac:dyDescent="0.25">
      <c r="B156" s="23"/>
      <c r="C156" s="24"/>
      <c r="D156" s="25"/>
      <c r="E156" s="22"/>
      <c r="F156" s="22"/>
      <c r="G156" s="22"/>
      <c r="H156" s="22"/>
      <c r="I156" s="22"/>
      <c r="J156" s="22"/>
      <c r="K156" s="22"/>
      <c r="L156" s="22"/>
      <c r="M156" s="22"/>
      <c r="N156" s="22"/>
      <c r="O156" s="22"/>
      <c r="P156" s="22"/>
      <c r="Q156" s="22"/>
      <c r="R156" s="22"/>
      <c r="S156" s="22"/>
      <c r="T156" s="22"/>
      <c r="U156" s="22"/>
      <c r="V156" s="22"/>
      <c r="W156" s="74">
        <f t="shared" si="4"/>
        <v>0</v>
      </c>
      <c r="X156" s="74" t="b">
        <f t="shared" si="5"/>
        <v>0</v>
      </c>
      <c r="Y156" s="75"/>
    </row>
    <row r="157" spans="2:25" x14ac:dyDescent="0.25">
      <c r="B157" s="23"/>
      <c r="C157" s="24"/>
      <c r="D157" s="25"/>
      <c r="E157" s="22"/>
      <c r="F157" s="22"/>
      <c r="G157" s="22"/>
      <c r="H157" s="22"/>
      <c r="I157" s="22"/>
      <c r="J157" s="22"/>
      <c r="K157" s="22"/>
      <c r="L157" s="22"/>
      <c r="M157" s="22"/>
      <c r="N157" s="22"/>
      <c r="O157" s="22"/>
      <c r="P157" s="22"/>
      <c r="Q157" s="22"/>
      <c r="R157" s="22"/>
      <c r="S157" s="22"/>
      <c r="T157" s="22"/>
      <c r="U157" s="22"/>
      <c r="V157" s="22"/>
      <c r="W157" s="74">
        <f t="shared" si="4"/>
        <v>0</v>
      </c>
      <c r="X157" s="74" t="b">
        <f t="shared" si="5"/>
        <v>0</v>
      </c>
      <c r="Y157" s="75"/>
    </row>
    <row r="158" spans="2:25" x14ac:dyDescent="0.25">
      <c r="B158" s="23"/>
      <c r="C158" s="24"/>
      <c r="D158" s="25"/>
      <c r="E158" s="22"/>
      <c r="F158" s="22"/>
      <c r="G158" s="22"/>
      <c r="H158" s="22"/>
      <c r="I158" s="22"/>
      <c r="J158" s="22"/>
      <c r="K158" s="22"/>
      <c r="L158" s="22"/>
      <c r="M158" s="22"/>
      <c r="N158" s="22"/>
      <c r="O158" s="22"/>
      <c r="P158" s="22"/>
      <c r="Q158" s="22"/>
      <c r="R158" s="22"/>
      <c r="S158" s="22"/>
      <c r="T158" s="22"/>
      <c r="U158" s="22"/>
      <c r="V158" s="22"/>
      <c r="W158" s="74">
        <f t="shared" si="4"/>
        <v>0</v>
      </c>
      <c r="X158" s="74" t="b">
        <f t="shared" si="5"/>
        <v>0</v>
      </c>
      <c r="Y158" s="75"/>
    </row>
    <row r="159" spans="2:25" x14ac:dyDescent="0.25">
      <c r="B159" s="23"/>
      <c r="C159" s="24"/>
      <c r="D159" s="25"/>
      <c r="E159" s="22"/>
      <c r="F159" s="22"/>
      <c r="G159" s="22"/>
      <c r="H159" s="22"/>
      <c r="I159" s="22"/>
      <c r="J159" s="22"/>
      <c r="K159" s="22"/>
      <c r="L159" s="22"/>
      <c r="M159" s="22"/>
      <c r="N159" s="22"/>
      <c r="O159" s="22"/>
      <c r="P159" s="22"/>
      <c r="Q159" s="22"/>
      <c r="R159" s="22"/>
      <c r="S159" s="22"/>
      <c r="T159" s="22"/>
      <c r="U159" s="22"/>
      <c r="V159" s="22"/>
      <c r="W159" s="74">
        <f t="shared" si="4"/>
        <v>0</v>
      </c>
      <c r="X159" s="74" t="b">
        <f t="shared" si="5"/>
        <v>0</v>
      </c>
      <c r="Y159" s="75"/>
    </row>
    <row r="160" spans="2:25" x14ac:dyDescent="0.25">
      <c r="B160" s="23"/>
      <c r="C160" s="24"/>
      <c r="D160" s="25"/>
      <c r="E160" s="22"/>
      <c r="F160" s="22"/>
      <c r="G160" s="22"/>
      <c r="H160" s="22"/>
      <c r="I160" s="22"/>
      <c r="J160" s="22"/>
      <c r="K160" s="22"/>
      <c r="L160" s="22"/>
      <c r="M160" s="22"/>
      <c r="N160" s="22"/>
      <c r="O160" s="22"/>
      <c r="P160" s="22"/>
      <c r="Q160" s="22"/>
      <c r="R160" s="22"/>
      <c r="S160" s="22"/>
      <c r="T160" s="22"/>
      <c r="U160" s="22"/>
      <c r="V160" s="22"/>
      <c r="W160" s="74">
        <f t="shared" si="4"/>
        <v>0</v>
      </c>
      <c r="X160" s="74" t="b">
        <f t="shared" si="5"/>
        <v>0</v>
      </c>
      <c r="Y160" s="75"/>
    </row>
    <row r="161" spans="2:25" x14ac:dyDescent="0.25">
      <c r="B161" s="23"/>
      <c r="C161" s="24"/>
      <c r="D161" s="25"/>
      <c r="E161" s="22"/>
      <c r="F161" s="22"/>
      <c r="G161" s="22"/>
      <c r="H161" s="22"/>
      <c r="I161" s="22"/>
      <c r="J161" s="22"/>
      <c r="K161" s="22"/>
      <c r="L161" s="22"/>
      <c r="M161" s="22"/>
      <c r="N161" s="22"/>
      <c r="O161" s="22"/>
      <c r="P161" s="22"/>
      <c r="Q161" s="22"/>
      <c r="R161" s="22"/>
      <c r="S161" s="22"/>
      <c r="T161" s="22"/>
      <c r="U161" s="22"/>
      <c r="V161" s="22"/>
      <c r="W161" s="74">
        <f t="shared" si="4"/>
        <v>0</v>
      </c>
      <c r="X161" s="74" t="b">
        <f t="shared" si="5"/>
        <v>0</v>
      </c>
      <c r="Y161" s="75"/>
    </row>
    <row r="162" spans="2:25" x14ac:dyDescent="0.25">
      <c r="B162" s="23"/>
      <c r="C162" s="24"/>
      <c r="D162" s="25"/>
      <c r="E162" s="22"/>
      <c r="F162" s="22"/>
      <c r="G162" s="22"/>
      <c r="H162" s="22"/>
      <c r="I162" s="22"/>
      <c r="J162" s="22"/>
      <c r="K162" s="22"/>
      <c r="L162" s="22"/>
      <c r="M162" s="22"/>
      <c r="N162" s="22"/>
      <c r="O162" s="22"/>
      <c r="P162" s="22"/>
      <c r="Q162" s="22"/>
      <c r="R162" s="22"/>
      <c r="S162" s="22"/>
      <c r="T162" s="22"/>
      <c r="U162" s="22"/>
      <c r="V162" s="22"/>
      <c r="W162" s="74">
        <f t="shared" si="4"/>
        <v>0</v>
      </c>
      <c r="X162" s="74" t="b">
        <f t="shared" si="5"/>
        <v>0</v>
      </c>
      <c r="Y162" s="75"/>
    </row>
    <row r="163" spans="2:25" x14ac:dyDescent="0.25">
      <c r="B163" s="23"/>
      <c r="C163" s="24"/>
      <c r="D163" s="25"/>
      <c r="E163" s="22"/>
      <c r="F163" s="22"/>
      <c r="G163" s="22"/>
      <c r="H163" s="22"/>
      <c r="I163" s="22"/>
      <c r="J163" s="22"/>
      <c r="K163" s="22"/>
      <c r="L163" s="22"/>
      <c r="M163" s="22"/>
      <c r="N163" s="22"/>
      <c r="O163" s="22"/>
      <c r="P163" s="22"/>
      <c r="Q163" s="22"/>
      <c r="R163" s="22"/>
      <c r="S163" s="22"/>
      <c r="T163" s="22"/>
      <c r="U163" s="22"/>
      <c r="V163" s="22"/>
      <c r="W163" s="74">
        <f t="shared" si="4"/>
        <v>0</v>
      </c>
      <c r="X163" s="74" t="b">
        <f t="shared" si="5"/>
        <v>0</v>
      </c>
      <c r="Y163" s="75"/>
    </row>
    <row r="164" spans="2:25" x14ac:dyDescent="0.25">
      <c r="B164" s="23"/>
      <c r="C164" s="24"/>
      <c r="D164" s="25"/>
      <c r="E164" s="22"/>
      <c r="F164" s="22"/>
      <c r="G164" s="22"/>
      <c r="H164" s="22"/>
      <c r="I164" s="22"/>
      <c r="J164" s="22"/>
      <c r="K164" s="22"/>
      <c r="L164" s="22"/>
      <c r="M164" s="22"/>
      <c r="N164" s="22"/>
      <c r="O164" s="22"/>
      <c r="P164" s="22"/>
      <c r="Q164" s="22"/>
      <c r="R164" s="22"/>
      <c r="S164" s="22"/>
      <c r="T164" s="22"/>
      <c r="U164" s="22"/>
      <c r="V164" s="22"/>
      <c r="W164" s="74">
        <f t="shared" si="4"/>
        <v>0</v>
      </c>
      <c r="X164" s="74" t="b">
        <f t="shared" si="5"/>
        <v>0</v>
      </c>
      <c r="Y164" s="75"/>
    </row>
    <row r="165" spans="2:25" x14ac:dyDescent="0.25">
      <c r="B165" s="23"/>
      <c r="C165" s="24"/>
      <c r="D165" s="25"/>
      <c r="E165" s="22"/>
      <c r="F165" s="22"/>
      <c r="G165" s="22"/>
      <c r="H165" s="22"/>
      <c r="I165" s="22"/>
      <c r="J165" s="22"/>
      <c r="K165" s="22"/>
      <c r="L165" s="22"/>
      <c r="M165" s="22"/>
      <c r="N165" s="22"/>
      <c r="O165" s="22"/>
      <c r="P165" s="22"/>
      <c r="Q165" s="22"/>
      <c r="R165" s="22"/>
      <c r="S165" s="22"/>
      <c r="T165" s="22"/>
      <c r="U165" s="22"/>
      <c r="V165" s="22"/>
      <c r="W165" s="74">
        <f t="shared" si="4"/>
        <v>0</v>
      </c>
      <c r="X165" s="74" t="b">
        <f t="shared" si="5"/>
        <v>0</v>
      </c>
      <c r="Y165" s="75"/>
    </row>
    <row r="166" spans="2:25" x14ac:dyDescent="0.25">
      <c r="B166" s="23"/>
      <c r="C166" s="24"/>
      <c r="D166" s="25"/>
      <c r="E166" s="22"/>
      <c r="F166" s="22"/>
      <c r="G166" s="22"/>
      <c r="H166" s="22"/>
      <c r="I166" s="22"/>
      <c r="J166" s="22"/>
      <c r="K166" s="22"/>
      <c r="L166" s="22"/>
      <c r="M166" s="22"/>
      <c r="N166" s="22"/>
      <c r="O166" s="22"/>
      <c r="P166" s="22"/>
      <c r="Q166" s="22"/>
      <c r="R166" s="22"/>
      <c r="S166" s="22"/>
      <c r="T166" s="22"/>
      <c r="U166" s="22"/>
      <c r="V166" s="22"/>
      <c r="W166" s="74">
        <f t="shared" si="4"/>
        <v>0</v>
      </c>
      <c r="X166" s="74" t="b">
        <f t="shared" si="5"/>
        <v>0</v>
      </c>
      <c r="Y166" s="75"/>
    </row>
    <row r="167" spans="2:25" x14ac:dyDescent="0.25">
      <c r="B167" s="23"/>
      <c r="C167" s="24"/>
      <c r="D167" s="25"/>
      <c r="E167" s="22"/>
      <c r="F167" s="22"/>
      <c r="G167" s="22"/>
      <c r="H167" s="22"/>
      <c r="I167" s="22"/>
      <c r="J167" s="22"/>
      <c r="K167" s="22"/>
      <c r="L167" s="22"/>
      <c r="M167" s="22"/>
      <c r="N167" s="22"/>
      <c r="O167" s="22"/>
      <c r="P167" s="22"/>
      <c r="Q167" s="22"/>
      <c r="R167" s="22"/>
      <c r="S167" s="22"/>
      <c r="T167" s="22"/>
      <c r="U167" s="22"/>
      <c r="V167" s="22"/>
      <c r="W167" s="74">
        <f t="shared" si="4"/>
        <v>0</v>
      </c>
      <c r="X167" s="74" t="b">
        <f t="shared" si="5"/>
        <v>0</v>
      </c>
      <c r="Y167" s="75"/>
    </row>
    <row r="168" spans="2:25" x14ac:dyDescent="0.25">
      <c r="B168" s="23"/>
      <c r="C168" s="24"/>
      <c r="D168" s="25"/>
      <c r="E168" s="22"/>
      <c r="F168" s="22"/>
      <c r="G168" s="22"/>
      <c r="H168" s="22"/>
      <c r="I168" s="22"/>
      <c r="J168" s="22"/>
      <c r="K168" s="22"/>
      <c r="L168" s="22"/>
      <c r="M168" s="22"/>
      <c r="N168" s="22"/>
      <c r="O168" s="22"/>
      <c r="P168" s="22"/>
      <c r="Q168" s="22"/>
      <c r="R168" s="22"/>
      <c r="S168" s="22"/>
      <c r="T168" s="22"/>
      <c r="U168" s="22"/>
      <c r="V168" s="22"/>
      <c r="W168" s="74">
        <f t="shared" si="4"/>
        <v>0</v>
      </c>
      <c r="X168" s="74" t="b">
        <f t="shared" si="5"/>
        <v>0</v>
      </c>
      <c r="Y168" s="75"/>
    </row>
    <row r="169" spans="2:25" x14ac:dyDescent="0.25">
      <c r="B169" s="23"/>
      <c r="C169" s="24"/>
      <c r="D169" s="25"/>
      <c r="E169" s="22"/>
      <c r="F169" s="22"/>
      <c r="G169" s="22"/>
      <c r="H169" s="22"/>
      <c r="I169" s="22"/>
      <c r="J169" s="22"/>
      <c r="K169" s="22"/>
      <c r="L169" s="22"/>
      <c r="M169" s="22"/>
      <c r="N169" s="22"/>
      <c r="O169" s="22"/>
      <c r="P169" s="22"/>
      <c r="Q169" s="22"/>
      <c r="R169" s="22"/>
      <c r="S169" s="22"/>
      <c r="T169" s="22"/>
      <c r="U169" s="22"/>
      <c r="V169" s="22"/>
      <c r="W169" s="74">
        <f t="shared" si="4"/>
        <v>0</v>
      </c>
      <c r="X169" s="74" t="b">
        <f t="shared" si="5"/>
        <v>0</v>
      </c>
      <c r="Y169" s="75"/>
    </row>
    <row r="170" spans="2:25" x14ac:dyDescent="0.25">
      <c r="B170" s="23"/>
      <c r="C170" s="24"/>
      <c r="D170" s="25"/>
      <c r="E170" s="22"/>
      <c r="F170" s="22"/>
      <c r="G170" s="22"/>
      <c r="H170" s="22"/>
      <c r="I170" s="22"/>
      <c r="J170" s="22"/>
      <c r="K170" s="22"/>
      <c r="L170" s="22"/>
      <c r="M170" s="22"/>
      <c r="N170" s="22"/>
      <c r="O170" s="22"/>
      <c r="P170" s="22"/>
      <c r="Q170" s="22"/>
      <c r="R170" s="22"/>
      <c r="S170" s="22"/>
      <c r="T170" s="22"/>
      <c r="U170" s="22"/>
      <c r="V170" s="22"/>
      <c r="W170" s="74">
        <f t="shared" si="4"/>
        <v>0</v>
      </c>
      <c r="X170" s="74" t="b">
        <f t="shared" si="5"/>
        <v>0</v>
      </c>
      <c r="Y170" s="75"/>
    </row>
    <row r="171" spans="2:25" x14ac:dyDescent="0.25">
      <c r="B171" s="23"/>
      <c r="C171" s="24"/>
      <c r="D171" s="25"/>
      <c r="E171" s="22"/>
      <c r="F171" s="22"/>
      <c r="G171" s="22"/>
      <c r="H171" s="22"/>
      <c r="I171" s="22"/>
      <c r="J171" s="22"/>
      <c r="K171" s="22"/>
      <c r="L171" s="22"/>
      <c r="M171" s="22"/>
      <c r="N171" s="22"/>
      <c r="O171" s="22"/>
      <c r="P171" s="22"/>
      <c r="Q171" s="22"/>
      <c r="R171" s="22"/>
      <c r="S171" s="22"/>
      <c r="T171" s="22"/>
      <c r="U171" s="22"/>
      <c r="V171" s="22"/>
      <c r="W171" s="74">
        <f t="shared" si="4"/>
        <v>0</v>
      </c>
      <c r="X171" s="74" t="b">
        <f t="shared" si="5"/>
        <v>0</v>
      </c>
      <c r="Y171" s="75"/>
    </row>
    <row r="172" spans="2:25" x14ac:dyDescent="0.25">
      <c r="B172" s="23"/>
      <c r="C172" s="24"/>
      <c r="D172" s="25"/>
      <c r="E172" s="22"/>
      <c r="F172" s="22"/>
      <c r="G172" s="22"/>
      <c r="H172" s="22"/>
      <c r="I172" s="22"/>
      <c r="J172" s="22"/>
      <c r="K172" s="22"/>
      <c r="L172" s="22"/>
      <c r="M172" s="22"/>
      <c r="N172" s="22"/>
      <c r="O172" s="22"/>
      <c r="P172" s="22"/>
      <c r="Q172" s="22"/>
      <c r="R172" s="22"/>
      <c r="S172" s="22"/>
      <c r="T172" s="22"/>
      <c r="U172" s="22"/>
      <c r="V172" s="22"/>
      <c r="W172" s="74">
        <f t="shared" si="4"/>
        <v>0</v>
      </c>
      <c r="X172" s="74" t="b">
        <f t="shared" si="5"/>
        <v>0</v>
      </c>
      <c r="Y172" s="75"/>
    </row>
    <row r="173" spans="2:25" x14ac:dyDescent="0.25">
      <c r="B173" s="23"/>
      <c r="C173" s="24"/>
      <c r="D173" s="25"/>
      <c r="E173" s="22"/>
      <c r="F173" s="22"/>
      <c r="G173" s="22"/>
      <c r="H173" s="22"/>
      <c r="I173" s="22"/>
      <c r="J173" s="22"/>
      <c r="K173" s="22"/>
      <c r="L173" s="22"/>
      <c r="M173" s="22"/>
      <c r="N173" s="22"/>
      <c r="O173" s="22"/>
      <c r="P173" s="22"/>
      <c r="Q173" s="22"/>
      <c r="R173" s="22"/>
      <c r="S173" s="22"/>
      <c r="T173" s="22"/>
      <c r="U173" s="22"/>
      <c r="V173" s="22"/>
      <c r="W173" s="74">
        <f t="shared" si="4"/>
        <v>0</v>
      </c>
      <c r="X173" s="74" t="b">
        <f t="shared" si="5"/>
        <v>0</v>
      </c>
      <c r="Y173" s="75"/>
    </row>
    <row r="174" spans="2:25" x14ac:dyDescent="0.25">
      <c r="B174" s="23"/>
      <c r="C174" s="24"/>
      <c r="D174" s="25"/>
      <c r="E174" s="22"/>
      <c r="F174" s="22"/>
      <c r="G174" s="22"/>
      <c r="H174" s="22"/>
      <c r="I174" s="22"/>
      <c r="J174" s="22"/>
      <c r="K174" s="22"/>
      <c r="L174" s="22"/>
      <c r="M174" s="22"/>
      <c r="N174" s="22"/>
      <c r="O174" s="22"/>
      <c r="P174" s="22"/>
      <c r="Q174" s="22"/>
      <c r="R174" s="22"/>
      <c r="S174" s="22"/>
      <c r="T174" s="22"/>
      <c r="U174" s="22"/>
      <c r="V174" s="22"/>
      <c r="W174" s="74">
        <f t="shared" si="4"/>
        <v>0</v>
      </c>
      <c r="X174" s="74" t="b">
        <f t="shared" si="5"/>
        <v>0</v>
      </c>
      <c r="Y174" s="75"/>
    </row>
    <row r="175" spans="2:25" x14ac:dyDescent="0.25">
      <c r="B175" s="23"/>
      <c r="C175" s="24"/>
      <c r="D175" s="25"/>
      <c r="E175" s="22"/>
      <c r="F175" s="22"/>
      <c r="G175" s="22"/>
      <c r="H175" s="22"/>
      <c r="I175" s="22"/>
      <c r="J175" s="22"/>
      <c r="K175" s="22"/>
      <c r="L175" s="22"/>
      <c r="M175" s="22"/>
      <c r="N175" s="22"/>
      <c r="O175" s="22"/>
      <c r="P175" s="22"/>
      <c r="Q175" s="22"/>
      <c r="R175" s="22"/>
      <c r="S175" s="22"/>
      <c r="T175" s="22"/>
      <c r="U175" s="22"/>
      <c r="V175" s="22"/>
      <c r="W175" s="74">
        <f t="shared" si="4"/>
        <v>0</v>
      </c>
      <c r="X175" s="74" t="b">
        <f t="shared" si="5"/>
        <v>0</v>
      </c>
      <c r="Y175" s="75"/>
    </row>
    <row r="176" spans="2:25" x14ac:dyDescent="0.25">
      <c r="B176" s="23"/>
      <c r="C176" s="24"/>
      <c r="D176" s="25"/>
      <c r="E176" s="22"/>
      <c r="F176" s="22"/>
      <c r="G176" s="22"/>
      <c r="H176" s="22"/>
      <c r="I176" s="22"/>
      <c r="J176" s="22"/>
      <c r="K176" s="22"/>
      <c r="L176" s="22"/>
      <c r="M176" s="22"/>
      <c r="N176" s="22"/>
      <c r="O176" s="22"/>
      <c r="P176" s="22"/>
      <c r="Q176" s="22"/>
      <c r="R176" s="22"/>
      <c r="S176" s="22"/>
      <c r="T176" s="22"/>
      <c r="U176" s="22"/>
      <c r="V176" s="22"/>
      <c r="W176" s="74">
        <f t="shared" si="4"/>
        <v>0</v>
      </c>
      <c r="X176" s="74" t="b">
        <f t="shared" si="5"/>
        <v>0</v>
      </c>
      <c r="Y176" s="75"/>
    </row>
    <row r="177" spans="2:25" x14ac:dyDescent="0.25">
      <c r="B177" s="23"/>
      <c r="C177" s="24"/>
      <c r="D177" s="25"/>
      <c r="E177" s="22"/>
      <c r="F177" s="22"/>
      <c r="G177" s="22"/>
      <c r="H177" s="22"/>
      <c r="I177" s="22"/>
      <c r="J177" s="22"/>
      <c r="K177" s="22"/>
      <c r="L177" s="22"/>
      <c r="M177" s="22"/>
      <c r="N177" s="22"/>
      <c r="O177" s="22"/>
      <c r="P177" s="22"/>
      <c r="Q177" s="22"/>
      <c r="R177" s="22"/>
      <c r="S177" s="22"/>
      <c r="T177" s="22"/>
      <c r="U177" s="22"/>
      <c r="V177" s="22"/>
      <c r="W177" s="74">
        <f t="shared" si="4"/>
        <v>0</v>
      </c>
      <c r="X177" s="74" t="b">
        <f t="shared" si="5"/>
        <v>0</v>
      </c>
      <c r="Y177" s="75"/>
    </row>
    <row r="178" spans="2:25" x14ac:dyDescent="0.25">
      <c r="B178" s="23"/>
      <c r="C178" s="24"/>
      <c r="D178" s="25"/>
      <c r="E178" s="22"/>
      <c r="F178" s="22"/>
      <c r="G178" s="22"/>
      <c r="H178" s="22"/>
      <c r="I178" s="22"/>
      <c r="J178" s="22"/>
      <c r="K178" s="22"/>
      <c r="L178" s="22"/>
      <c r="M178" s="22"/>
      <c r="N178" s="22"/>
      <c r="O178" s="22"/>
      <c r="P178" s="22"/>
      <c r="Q178" s="22"/>
      <c r="R178" s="22"/>
      <c r="S178" s="22"/>
      <c r="T178" s="22"/>
      <c r="U178" s="22"/>
      <c r="V178" s="22"/>
      <c r="W178" s="74">
        <f t="shared" si="4"/>
        <v>0</v>
      </c>
      <c r="X178" s="74" t="b">
        <f t="shared" si="5"/>
        <v>0</v>
      </c>
      <c r="Y178" s="75"/>
    </row>
    <row r="179" spans="2:25" x14ac:dyDescent="0.25">
      <c r="B179" s="23"/>
      <c r="C179" s="24"/>
      <c r="D179" s="25"/>
      <c r="E179" s="22"/>
      <c r="F179" s="22"/>
      <c r="G179" s="22"/>
      <c r="H179" s="22"/>
      <c r="I179" s="22"/>
      <c r="J179" s="22"/>
      <c r="K179" s="22"/>
      <c r="L179" s="22"/>
      <c r="M179" s="22"/>
      <c r="N179" s="22"/>
      <c r="O179" s="22"/>
      <c r="P179" s="22"/>
      <c r="Q179" s="22"/>
      <c r="R179" s="22"/>
      <c r="S179" s="22"/>
      <c r="T179" s="22"/>
      <c r="U179" s="22"/>
      <c r="V179" s="22"/>
      <c r="W179" s="74">
        <f t="shared" si="4"/>
        <v>0</v>
      </c>
      <c r="X179" s="74" t="b">
        <f t="shared" si="5"/>
        <v>0</v>
      </c>
      <c r="Y179" s="75"/>
    </row>
    <row r="180" spans="2:25" x14ac:dyDescent="0.25">
      <c r="B180" s="23"/>
      <c r="C180" s="24"/>
      <c r="D180" s="25"/>
      <c r="E180" s="22"/>
      <c r="F180" s="22"/>
      <c r="G180" s="22"/>
      <c r="H180" s="22"/>
      <c r="I180" s="22"/>
      <c r="J180" s="22"/>
      <c r="K180" s="22"/>
      <c r="L180" s="22"/>
      <c r="M180" s="22"/>
      <c r="N180" s="22"/>
      <c r="O180" s="22"/>
      <c r="P180" s="22"/>
      <c r="Q180" s="22"/>
      <c r="R180" s="22"/>
      <c r="S180" s="22"/>
      <c r="T180" s="22"/>
      <c r="U180" s="22"/>
      <c r="V180" s="22"/>
      <c r="W180" s="74">
        <f t="shared" si="4"/>
        <v>0</v>
      </c>
      <c r="X180" s="74" t="b">
        <f t="shared" si="5"/>
        <v>0</v>
      </c>
      <c r="Y180" s="75"/>
    </row>
    <row r="181" spans="2:25" x14ac:dyDescent="0.25">
      <c r="B181" s="23"/>
      <c r="C181" s="24"/>
      <c r="D181" s="25"/>
      <c r="E181" s="22"/>
      <c r="F181" s="22"/>
      <c r="G181" s="22"/>
      <c r="H181" s="22"/>
      <c r="I181" s="22"/>
      <c r="J181" s="22"/>
      <c r="K181" s="22"/>
      <c r="L181" s="22"/>
      <c r="M181" s="22"/>
      <c r="N181" s="22"/>
      <c r="O181" s="22"/>
      <c r="P181" s="22"/>
      <c r="Q181" s="22"/>
      <c r="R181" s="22"/>
      <c r="S181" s="22"/>
      <c r="T181" s="22"/>
      <c r="U181" s="22"/>
      <c r="V181" s="22"/>
      <c r="W181" s="74">
        <f t="shared" si="4"/>
        <v>0</v>
      </c>
      <c r="X181" s="74" t="b">
        <f t="shared" si="5"/>
        <v>0</v>
      </c>
      <c r="Y181" s="75"/>
    </row>
    <row r="182" spans="2:25" x14ac:dyDescent="0.25">
      <c r="B182" s="23"/>
      <c r="C182" s="24"/>
      <c r="D182" s="25"/>
      <c r="E182" s="22"/>
      <c r="F182" s="22"/>
      <c r="G182" s="22"/>
      <c r="H182" s="22"/>
      <c r="I182" s="22"/>
      <c r="J182" s="22"/>
      <c r="K182" s="22"/>
      <c r="L182" s="22"/>
      <c r="M182" s="22"/>
      <c r="N182" s="22"/>
      <c r="O182" s="22"/>
      <c r="P182" s="22"/>
      <c r="Q182" s="22"/>
      <c r="R182" s="22"/>
      <c r="S182" s="22"/>
      <c r="T182" s="22"/>
      <c r="U182" s="22"/>
      <c r="V182" s="22"/>
      <c r="W182" s="74">
        <f t="shared" si="4"/>
        <v>0</v>
      </c>
      <c r="X182" s="74" t="b">
        <f t="shared" si="5"/>
        <v>0</v>
      </c>
      <c r="Y182" s="75"/>
    </row>
    <row r="183" spans="2:25" x14ac:dyDescent="0.25">
      <c r="B183" s="23"/>
      <c r="C183" s="24"/>
      <c r="D183" s="25"/>
      <c r="E183" s="22"/>
      <c r="F183" s="22"/>
      <c r="G183" s="22"/>
      <c r="H183" s="22"/>
      <c r="I183" s="22"/>
      <c r="J183" s="22"/>
      <c r="K183" s="22"/>
      <c r="L183" s="22"/>
      <c r="M183" s="22"/>
      <c r="N183" s="22"/>
      <c r="O183" s="22"/>
      <c r="P183" s="22"/>
      <c r="Q183" s="22"/>
      <c r="R183" s="22"/>
      <c r="S183" s="22"/>
      <c r="T183" s="22"/>
      <c r="U183" s="22"/>
      <c r="V183" s="22"/>
      <c r="W183" s="74">
        <f t="shared" si="4"/>
        <v>0</v>
      </c>
      <c r="X183" s="74" t="b">
        <f t="shared" si="5"/>
        <v>0</v>
      </c>
      <c r="Y183" s="75"/>
    </row>
    <row r="184" spans="2:25" x14ac:dyDescent="0.25">
      <c r="B184" s="23"/>
      <c r="C184" s="24"/>
      <c r="D184" s="25"/>
      <c r="E184" s="22"/>
      <c r="F184" s="22"/>
      <c r="G184" s="22"/>
      <c r="H184" s="22"/>
      <c r="I184" s="22"/>
      <c r="J184" s="22"/>
      <c r="K184" s="22"/>
      <c r="L184" s="22"/>
      <c r="M184" s="22"/>
      <c r="N184" s="22"/>
      <c r="O184" s="22"/>
      <c r="P184" s="22"/>
      <c r="Q184" s="22"/>
      <c r="R184" s="22"/>
      <c r="S184" s="22"/>
      <c r="T184" s="22"/>
      <c r="U184" s="22"/>
      <c r="V184" s="22"/>
      <c r="W184" s="74">
        <f t="shared" si="4"/>
        <v>0</v>
      </c>
      <c r="X184" s="74" t="b">
        <f t="shared" si="5"/>
        <v>0</v>
      </c>
      <c r="Y184" s="75"/>
    </row>
    <row r="185" spans="2:25" x14ac:dyDescent="0.25">
      <c r="B185" s="23"/>
      <c r="C185" s="24"/>
      <c r="D185" s="25"/>
      <c r="E185" s="22"/>
      <c r="F185" s="22"/>
      <c r="G185" s="22"/>
      <c r="H185" s="22"/>
      <c r="I185" s="22"/>
      <c r="J185" s="22"/>
      <c r="K185" s="22"/>
      <c r="L185" s="22"/>
      <c r="M185" s="22"/>
      <c r="N185" s="22"/>
      <c r="O185" s="22"/>
      <c r="P185" s="22"/>
      <c r="Q185" s="22"/>
      <c r="R185" s="22"/>
      <c r="S185" s="22"/>
      <c r="T185" s="22"/>
      <c r="U185" s="22"/>
      <c r="V185" s="22"/>
      <c r="W185" s="74">
        <f t="shared" ref="W185:W248" si="6">COUNTIF(E185:V185,OR("VERDADERO","Verdadero"))</f>
        <v>0</v>
      </c>
      <c r="X185" s="74" t="b">
        <f t="shared" ref="X185:X248" si="7">IF(AND(W185&gt;=1,W185&lt;=5),"Moderado",IF(AND(W185&gt;=6,W185&lt;=11),"Mayor",IF(AND(W185&gt;=12,W185&lt;=18),"Catastrófico")))</f>
        <v>0</v>
      </c>
      <c r="Y185" s="75"/>
    </row>
    <row r="186" spans="2:25" x14ac:dyDescent="0.25">
      <c r="B186" s="23"/>
      <c r="C186" s="24"/>
      <c r="D186" s="25"/>
      <c r="E186" s="22"/>
      <c r="F186" s="22"/>
      <c r="G186" s="22"/>
      <c r="H186" s="22"/>
      <c r="I186" s="22"/>
      <c r="J186" s="22"/>
      <c r="K186" s="22"/>
      <c r="L186" s="22"/>
      <c r="M186" s="22"/>
      <c r="N186" s="22"/>
      <c r="O186" s="22"/>
      <c r="P186" s="22"/>
      <c r="Q186" s="22"/>
      <c r="R186" s="22"/>
      <c r="S186" s="22"/>
      <c r="T186" s="22"/>
      <c r="U186" s="22"/>
      <c r="V186" s="22"/>
      <c r="W186" s="74">
        <f t="shared" si="6"/>
        <v>0</v>
      </c>
      <c r="X186" s="74" t="b">
        <f t="shared" si="7"/>
        <v>0</v>
      </c>
      <c r="Y186" s="75"/>
    </row>
    <row r="187" spans="2:25" x14ac:dyDescent="0.25">
      <c r="B187" s="23"/>
      <c r="C187" s="24"/>
      <c r="D187" s="25"/>
      <c r="E187" s="22"/>
      <c r="F187" s="22"/>
      <c r="G187" s="22"/>
      <c r="H187" s="22"/>
      <c r="I187" s="22"/>
      <c r="J187" s="22"/>
      <c r="K187" s="22"/>
      <c r="L187" s="22"/>
      <c r="M187" s="22"/>
      <c r="N187" s="22"/>
      <c r="O187" s="22"/>
      <c r="P187" s="22"/>
      <c r="Q187" s="22"/>
      <c r="R187" s="22"/>
      <c r="S187" s="22"/>
      <c r="T187" s="22"/>
      <c r="U187" s="22"/>
      <c r="V187" s="22"/>
      <c r="W187" s="74">
        <f t="shared" si="6"/>
        <v>0</v>
      </c>
      <c r="X187" s="74" t="b">
        <f t="shared" si="7"/>
        <v>0</v>
      </c>
      <c r="Y187" s="75"/>
    </row>
    <row r="188" spans="2:25" x14ac:dyDescent="0.25">
      <c r="B188" s="23"/>
      <c r="C188" s="24"/>
      <c r="D188" s="25"/>
      <c r="E188" s="22"/>
      <c r="F188" s="22"/>
      <c r="G188" s="22"/>
      <c r="H188" s="22"/>
      <c r="I188" s="22"/>
      <c r="J188" s="22"/>
      <c r="K188" s="22"/>
      <c r="L188" s="22"/>
      <c r="M188" s="22"/>
      <c r="N188" s="22"/>
      <c r="O188" s="22"/>
      <c r="P188" s="22"/>
      <c r="Q188" s="22"/>
      <c r="R188" s="22"/>
      <c r="S188" s="22"/>
      <c r="T188" s="22"/>
      <c r="U188" s="22"/>
      <c r="V188" s="22"/>
      <c r="W188" s="74">
        <f t="shared" si="6"/>
        <v>0</v>
      </c>
      <c r="X188" s="74" t="b">
        <f t="shared" si="7"/>
        <v>0</v>
      </c>
      <c r="Y188" s="75"/>
    </row>
    <row r="189" spans="2:25" x14ac:dyDescent="0.25">
      <c r="B189" s="23"/>
      <c r="C189" s="24"/>
      <c r="D189" s="25"/>
      <c r="E189" s="22"/>
      <c r="F189" s="22"/>
      <c r="G189" s="22"/>
      <c r="H189" s="22"/>
      <c r="I189" s="22"/>
      <c r="J189" s="22"/>
      <c r="K189" s="22"/>
      <c r="L189" s="22"/>
      <c r="M189" s="22"/>
      <c r="N189" s="22"/>
      <c r="O189" s="22"/>
      <c r="P189" s="22"/>
      <c r="Q189" s="22"/>
      <c r="R189" s="22"/>
      <c r="S189" s="22"/>
      <c r="T189" s="22"/>
      <c r="U189" s="22"/>
      <c r="V189" s="22"/>
      <c r="W189" s="74">
        <f t="shared" si="6"/>
        <v>0</v>
      </c>
      <c r="X189" s="74" t="b">
        <f t="shared" si="7"/>
        <v>0</v>
      </c>
      <c r="Y189" s="75"/>
    </row>
    <row r="190" spans="2:25" x14ac:dyDescent="0.25">
      <c r="B190" s="23"/>
      <c r="C190" s="24"/>
      <c r="D190" s="25"/>
      <c r="E190" s="22"/>
      <c r="F190" s="22"/>
      <c r="G190" s="22"/>
      <c r="H190" s="22"/>
      <c r="I190" s="22"/>
      <c r="J190" s="22"/>
      <c r="K190" s="22"/>
      <c r="L190" s="22"/>
      <c r="M190" s="22"/>
      <c r="N190" s="22"/>
      <c r="O190" s="22"/>
      <c r="P190" s="22"/>
      <c r="Q190" s="22"/>
      <c r="R190" s="22"/>
      <c r="S190" s="22"/>
      <c r="T190" s="22"/>
      <c r="U190" s="22"/>
      <c r="V190" s="22"/>
      <c r="W190" s="74">
        <f t="shared" si="6"/>
        <v>0</v>
      </c>
      <c r="X190" s="74" t="b">
        <f t="shared" si="7"/>
        <v>0</v>
      </c>
      <c r="Y190" s="75"/>
    </row>
    <row r="191" spans="2:25" x14ac:dyDescent="0.25">
      <c r="B191" s="23"/>
      <c r="C191" s="24"/>
      <c r="D191" s="25"/>
      <c r="E191" s="22"/>
      <c r="F191" s="22"/>
      <c r="G191" s="22"/>
      <c r="H191" s="22"/>
      <c r="I191" s="22"/>
      <c r="J191" s="22"/>
      <c r="K191" s="22"/>
      <c r="L191" s="22"/>
      <c r="M191" s="22"/>
      <c r="N191" s="22"/>
      <c r="O191" s="22"/>
      <c r="P191" s="22"/>
      <c r="Q191" s="22"/>
      <c r="R191" s="22"/>
      <c r="S191" s="22"/>
      <c r="T191" s="22"/>
      <c r="U191" s="22"/>
      <c r="V191" s="22"/>
      <c r="W191" s="74">
        <f t="shared" si="6"/>
        <v>0</v>
      </c>
      <c r="X191" s="74" t="b">
        <f t="shared" si="7"/>
        <v>0</v>
      </c>
      <c r="Y191" s="75"/>
    </row>
    <row r="192" spans="2:25" x14ac:dyDescent="0.25">
      <c r="B192" s="23"/>
      <c r="C192" s="24"/>
      <c r="D192" s="25"/>
      <c r="E192" s="22"/>
      <c r="F192" s="22"/>
      <c r="G192" s="22"/>
      <c r="H192" s="22"/>
      <c r="I192" s="22"/>
      <c r="J192" s="22"/>
      <c r="K192" s="22"/>
      <c r="L192" s="22"/>
      <c r="M192" s="22"/>
      <c r="N192" s="22"/>
      <c r="O192" s="22"/>
      <c r="P192" s="22"/>
      <c r="Q192" s="22"/>
      <c r="R192" s="22"/>
      <c r="S192" s="22"/>
      <c r="T192" s="22"/>
      <c r="U192" s="22"/>
      <c r="V192" s="22"/>
      <c r="W192" s="74">
        <f t="shared" si="6"/>
        <v>0</v>
      </c>
      <c r="X192" s="74" t="b">
        <f t="shared" si="7"/>
        <v>0</v>
      </c>
      <c r="Y192" s="75"/>
    </row>
    <row r="193" spans="2:25" x14ac:dyDescent="0.25">
      <c r="B193" s="23"/>
      <c r="C193" s="24"/>
      <c r="D193" s="25"/>
      <c r="E193" s="22"/>
      <c r="F193" s="22"/>
      <c r="G193" s="22"/>
      <c r="H193" s="22"/>
      <c r="I193" s="22"/>
      <c r="J193" s="22"/>
      <c r="K193" s="22"/>
      <c r="L193" s="22"/>
      <c r="M193" s="22"/>
      <c r="N193" s="22"/>
      <c r="O193" s="22"/>
      <c r="P193" s="22"/>
      <c r="Q193" s="22"/>
      <c r="R193" s="22"/>
      <c r="S193" s="22"/>
      <c r="T193" s="22"/>
      <c r="U193" s="22"/>
      <c r="V193" s="22"/>
      <c r="W193" s="74">
        <f t="shared" si="6"/>
        <v>0</v>
      </c>
      <c r="X193" s="74" t="b">
        <f t="shared" si="7"/>
        <v>0</v>
      </c>
      <c r="Y193" s="75"/>
    </row>
    <row r="194" spans="2:25" x14ac:dyDescent="0.25">
      <c r="B194" s="23"/>
      <c r="C194" s="24"/>
      <c r="D194" s="25"/>
      <c r="E194" s="22"/>
      <c r="F194" s="22"/>
      <c r="G194" s="22"/>
      <c r="H194" s="22"/>
      <c r="I194" s="22"/>
      <c r="J194" s="22"/>
      <c r="K194" s="22"/>
      <c r="L194" s="22"/>
      <c r="M194" s="22"/>
      <c r="N194" s="22"/>
      <c r="O194" s="22"/>
      <c r="P194" s="22"/>
      <c r="Q194" s="22"/>
      <c r="R194" s="22"/>
      <c r="S194" s="22"/>
      <c r="T194" s="22"/>
      <c r="U194" s="22"/>
      <c r="V194" s="22"/>
      <c r="W194" s="74">
        <f t="shared" si="6"/>
        <v>0</v>
      </c>
      <c r="X194" s="74" t="b">
        <f t="shared" si="7"/>
        <v>0</v>
      </c>
      <c r="Y194" s="75"/>
    </row>
    <row r="195" spans="2:25" x14ac:dyDescent="0.25">
      <c r="B195" s="23"/>
      <c r="C195" s="24"/>
      <c r="D195" s="25"/>
      <c r="E195" s="22"/>
      <c r="F195" s="22"/>
      <c r="G195" s="22"/>
      <c r="H195" s="22"/>
      <c r="I195" s="22"/>
      <c r="J195" s="22"/>
      <c r="K195" s="22"/>
      <c r="L195" s="22"/>
      <c r="M195" s="22"/>
      <c r="N195" s="22"/>
      <c r="O195" s="22"/>
      <c r="P195" s="22"/>
      <c r="Q195" s="22"/>
      <c r="R195" s="22"/>
      <c r="S195" s="22"/>
      <c r="T195" s="22"/>
      <c r="U195" s="22"/>
      <c r="V195" s="22"/>
      <c r="W195" s="74">
        <f t="shared" si="6"/>
        <v>0</v>
      </c>
      <c r="X195" s="74" t="b">
        <f t="shared" si="7"/>
        <v>0</v>
      </c>
      <c r="Y195" s="75"/>
    </row>
    <row r="196" spans="2:25" x14ac:dyDescent="0.25">
      <c r="B196" s="23"/>
      <c r="C196" s="24"/>
      <c r="D196" s="25"/>
      <c r="E196" s="22"/>
      <c r="F196" s="22"/>
      <c r="G196" s="22"/>
      <c r="H196" s="22"/>
      <c r="I196" s="22"/>
      <c r="J196" s="22"/>
      <c r="K196" s="22"/>
      <c r="L196" s="22"/>
      <c r="M196" s="22"/>
      <c r="N196" s="22"/>
      <c r="O196" s="22"/>
      <c r="P196" s="22"/>
      <c r="Q196" s="22"/>
      <c r="R196" s="22"/>
      <c r="S196" s="22"/>
      <c r="T196" s="22"/>
      <c r="U196" s="22"/>
      <c r="V196" s="22"/>
      <c r="W196" s="74">
        <f t="shared" si="6"/>
        <v>0</v>
      </c>
      <c r="X196" s="74" t="b">
        <f t="shared" si="7"/>
        <v>0</v>
      </c>
      <c r="Y196" s="75"/>
    </row>
    <row r="197" spans="2:25" x14ac:dyDescent="0.25">
      <c r="B197" s="23"/>
      <c r="C197" s="24"/>
      <c r="D197" s="25"/>
      <c r="E197" s="22"/>
      <c r="F197" s="22"/>
      <c r="G197" s="22"/>
      <c r="H197" s="22"/>
      <c r="I197" s="22"/>
      <c r="J197" s="22"/>
      <c r="K197" s="22"/>
      <c r="L197" s="22"/>
      <c r="M197" s="22"/>
      <c r="N197" s="22"/>
      <c r="O197" s="22"/>
      <c r="P197" s="22"/>
      <c r="Q197" s="22"/>
      <c r="R197" s="22"/>
      <c r="S197" s="22"/>
      <c r="T197" s="22"/>
      <c r="U197" s="22"/>
      <c r="V197" s="22"/>
      <c r="W197" s="74">
        <f t="shared" si="6"/>
        <v>0</v>
      </c>
      <c r="X197" s="74" t="b">
        <f t="shared" si="7"/>
        <v>0</v>
      </c>
      <c r="Y197" s="75"/>
    </row>
    <row r="198" spans="2:25" x14ac:dyDescent="0.25">
      <c r="B198" s="23"/>
      <c r="C198" s="24"/>
      <c r="D198" s="25"/>
      <c r="E198" s="22"/>
      <c r="F198" s="22"/>
      <c r="G198" s="22"/>
      <c r="H198" s="22"/>
      <c r="I198" s="22"/>
      <c r="J198" s="22"/>
      <c r="K198" s="22"/>
      <c r="L198" s="22"/>
      <c r="M198" s="22"/>
      <c r="N198" s="22"/>
      <c r="O198" s="22"/>
      <c r="P198" s="22"/>
      <c r="Q198" s="22"/>
      <c r="R198" s="22"/>
      <c r="S198" s="22"/>
      <c r="T198" s="22"/>
      <c r="U198" s="22"/>
      <c r="V198" s="22"/>
      <c r="W198" s="74">
        <f t="shared" si="6"/>
        <v>0</v>
      </c>
      <c r="X198" s="74" t="b">
        <f t="shared" si="7"/>
        <v>0</v>
      </c>
      <c r="Y198" s="75"/>
    </row>
    <row r="199" spans="2:25" x14ac:dyDescent="0.25">
      <c r="B199" s="23"/>
      <c r="C199" s="24"/>
      <c r="D199" s="25"/>
      <c r="E199" s="22"/>
      <c r="F199" s="22"/>
      <c r="G199" s="22"/>
      <c r="H199" s="22"/>
      <c r="I199" s="22"/>
      <c r="J199" s="22"/>
      <c r="K199" s="22"/>
      <c r="L199" s="22"/>
      <c r="M199" s="22"/>
      <c r="N199" s="22"/>
      <c r="O199" s="22"/>
      <c r="P199" s="22"/>
      <c r="Q199" s="22"/>
      <c r="R199" s="22"/>
      <c r="S199" s="22"/>
      <c r="T199" s="22"/>
      <c r="U199" s="22"/>
      <c r="V199" s="22"/>
      <c r="W199" s="74">
        <f t="shared" si="6"/>
        <v>0</v>
      </c>
      <c r="X199" s="74" t="b">
        <f t="shared" si="7"/>
        <v>0</v>
      </c>
      <c r="Y199" s="75"/>
    </row>
    <row r="200" spans="2:25" x14ac:dyDescent="0.25">
      <c r="B200" s="23"/>
      <c r="C200" s="24"/>
      <c r="D200" s="25"/>
      <c r="E200" s="22"/>
      <c r="F200" s="22"/>
      <c r="G200" s="22"/>
      <c r="H200" s="22"/>
      <c r="I200" s="22"/>
      <c r="J200" s="22"/>
      <c r="K200" s="22"/>
      <c r="L200" s="22"/>
      <c r="M200" s="22"/>
      <c r="N200" s="22"/>
      <c r="O200" s="22"/>
      <c r="P200" s="22"/>
      <c r="Q200" s="22"/>
      <c r="R200" s="22"/>
      <c r="S200" s="22"/>
      <c r="T200" s="22"/>
      <c r="U200" s="22"/>
      <c r="V200" s="22"/>
      <c r="W200" s="74">
        <f t="shared" si="6"/>
        <v>0</v>
      </c>
      <c r="X200" s="74" t="b">
        <f t="shared" si="7"/>
        <v>0</v>
      </c>
      <c r="Y200" s="75"/>
    </row>
    <row r="201" spans="2:25" x14ac:dyDescent="0.25">
      <c r="B201" s="23"/>
      <c r="C201" s="24"/>
      <c r="D201" s="25"/>
      <c r="E201" s="22"/>
      <c r="F201" s="22"/>
      <c r="G201" s="22"/>
      <c r="H201" s="22"/>
      <c r="I201" s="22"/>
      <c r="J201" s="22"/>
      <c r="K201" s="22"/>
      <c r="L201" s="22"/>
      <c r="M201" s="22"/>
      <c r="N201" s="22"/>
      <c r="O201" s="22"/>
      <c r="P201" s="22"/>
      <c r="Q201" s="22"/>
      <c r="R201" s="22"/>
      <c r="S201" s="22"/>
      <c r="T201" s="22"/>
      <c r="U201" s="22"/>
      <c r="V201" s="22"/>
      <c r="W201" s="74">
        <f t="shared" si="6"/>
        <v>0</v>
      </c>
      <c r="X201" s="74" t="b">
        <f t="shared" si="7"/>
        <v>0</v>
      </c>
      <c r="Y201" s="75"/>
    </row>
    <row r="202" spans="2:25" x14ac:dyDescent="0.25">
      <c r="B202" s="23"/>
      <c r="C202" s="24"/>
      <c r="D202" s="25"/>
      <c r="E202" s="22"/>
      <c r="F202" s="22"/>
      <c r="G202" s="22"/>
      <c r="H202" s="22"/>
      <c r="I202" s="22"/>
      <c r="J202" s="22"/>
      <c r="K202" s="22"/>
      <c r="L202" s="22"/>
      <c r="M202" s="22"/>
      <c r="N202" s="22"/>
      <c r="O202" s="22"/>
      <c r="P202" s="22"/>
      <c r="Q202" s="22"/>
      <c r="R202" s="22"/>
      <c r="S202" s="22"/>
      <c r="T202" s="22"/>
      <c r="U202" s="22"/>
      <c r="V202" s="22"/>
      <c r="W202" s="74">
        <f t="shared" si="6"/>
        <v>0</v>
      </c>
      <c r="X202" s="74" t="b">
        <f t="shared" si="7"/>
        <v>0</v>
      </c>
      <c r="Y202" s="75"/>
    </row>
    <row r="203" spans="2:25" x14ac:dyDescent="0.25">
      <c r="B203" s="23"/>
      <c r="C203" s="24"/>
      <c r="D203" s="25"/>
      <c r="E203" s="22"/>
      <c r="F203" s="22"/>
      <c r="G203" s="22"/>
      <c r="H203" s="22"/>
      <c r="I203" s="22"/>
      <c r="J203" s="22"/>
      <c r="K203" s="22"/>
      <c r="L203" s="22"/>
      <c r="M203" s="22"/>
      <c r="N203" s="22"/>
      <c r="O203" s="22"/>
      <c r="P203" s="22"/>
      <c r="Q203" s="22"/>
      <c r="R203" s="22"/>
      <c r="S203" s="22"/>
      <c r="T203" s="22"/>
      <c r="U203" s="22"/>
      <c r="V203" s="22"/>
      <c r="W203" s="74">
        <f t="shared" si="6"/>
        <v>0</v>
      </c>
      <c r="X203" s="74" t="b">
        <f t="shared" si="7"/>
        <v>0</v>
      </c>
      <c r="Y203" s="75"/>
    </row>
    <row r="204" spans="2:25" x14ac:dyDescent="0.25">
      <c r="B204" s="23"/>
      <c r="C204" s="24"/>
      <c r="D204" s="25"/>
      <c r="E204" s="22"/>
      <c r="F204" s="22"/>
      <c r="G204" s="22"/>
      <c r="H204" s="22"/>
      <c r="I204" s="22"/>
      <c r="J204" s="22"/>
      <c r="K204" s="22"/>
      <c r="L204" s="22"/>
      <c r="M204" s="22"/>
      <c r="N204" s="22"/>
      <c r="O204" s="22"/>
      <c r="P204" s="22"/>
      <c r="Q204" s="22"/>
      <c r="R204" s="22"/>
      <c r="S204" s="22"/>
      <c r="T204" s="22"/>
      <c r="U204" s="22"/>
      <c r="V204" s="22"/>
      <c r="W204" s="74">
        <f t="shared" si="6"/>
        <v>0</v>
      </c>
      <c r="X204" s="74" t="b">
        <f t="shared" si="7"/>
        <v>0</v>
      </c>
      <c r="Y204" s="75"/>
    </row>
    <row r="205" spans="2:25" x14ac:dyDescent="0.25">
      <c r="B205" s="23"/>
      <c r="C205" s="24"/>
      <c r="D205" s="25"/>
      <c r="E205" s="22"/>
      <c r="F205" s="22"/>
      <c r="G205" s="22"/>
      <c r="H205" s="22"/>
      <c r="I205" s="22"/>
      <c r="J205" s="22"/>
      <c r="K205" s="22"/>
      <c r="L205" s="22"/>
      <c r="M205" s="22"/>
      <c r="N205" s="22"/>
      <c r="O205" s="22"/>
      <c r="P205" s="22"/>
      <c r="Q205" s="22"/>
      <c r="R205" s="22"/>
      <c r="S205" s="22"/>
      <c r="T205" s="22"/>
      <c r="U205" s="22"/>
      <c r="V205" s="22"/>
      <c r="W205" s="74">
        <f t="shared" si="6"/>
        <v>0</v>
      </c>
      <c r="X205" s="74" t="b">
        <f t="shared" si="7"/>
        <v>0</v>
      </c>
      <c r="Y205" s="75"/>
    </row>
    <row r="206" spans="2:25" x14ac:dyDescent="0.25">
      <c r="B206" s="23"/>
      <c r="C206" s="24"/>
      <c r="D206" s="25"/>
      <c r="E206" s="22"/>
      <c r="F206" s="22"/>
      <c r="G206" s="22"/>
      <c r="H206" s="22"/>
      <c r="I206" s="22"/>
      <c r="J206" s="22"/>
      <c r="K206" s="22"/>
      <c r="L206" s="22"/>
      <c r="M206" s="22"/>
      <c r="N206" s="22"/>
      <c r="O206" s="22"/>
      <c r="P206" s="22"/>
      <c r="Q206" s="22"/>
      <c r="R206" s="22"/>
      <c r="S206" s="22"/>
      <c r="T206" s="22"/>
      <c r="U206" s="22"/>
      <c r="V206" s="22"/>
      <c r="W206" s="74">
        <f t="shared" si="6"/>
        <v>0</v>
      </c>
      <c r="X206" s="74" t="b">
        <f t="shared" si="7"/>
        <v>0</v>
      </c>
      <c r="Y206" s="75"/>
    </row>
    <row r="207" spans="2:25" x14ac:dyDescent="0.25">
      <c r="B207" s="23"/>
      <c r="C207" s="24"/>
      <c r="D207" s="25"/>
      <c r="E207" s="22"/>
      <c r="F207" s="22"/>
      <c r="G207" s="22"/>
      <c r="H207" s="22"/>
      <c r="I207" s="22"/>
      <c r="J207" s="22"/>
      <c r="K207" s="22"/>
      <c r="L207" s="22"/>
      <c r="M207" s="22"/>
      <c r="N207" s="22"/>
      <c r="O207" s="22"/>
      <c r="P207" s="22"/>
      <c r="Q207" s="22"/>
      <c r="R207" s="22"/>
      <c r="S207" s="22"/>
      <c r="T207" s="22"/>
      <c r="U207" s="22"/>
      <c r="V207" s="22"/>
      <c r="W207" s="74">
        <f t="shared" si="6"/>
        <v>0</v>
      </c>
      <c r="X207" s="74" t="b">
        <f t="shared" si="7"/>
        <v>0</v>
      </c>
      <c r="Y207" s="75"/>
    </row>
    <row r="208" spans="2:25" x14ac:dyDescent="0.25">
      <c r="B208" s="23"/>
      <c r="C208" s="24"/>
      <c r="D208" s="25"/>
      <c r="E208" s="22"/>
      <c r="F208" s="22"/>
      <c r="G208" s="22"/>
      <c r="H208" s="22"/>
      <c r="I208" s="22"/>
      <c r="J208" s="22"/>
      <c r="K208" s="22"/>
      <c r="L208" s="22"/>
      <c r="M208" s="22"/>
      <c r="N208" s="22"/>
      <c r="O208" s="22"/>
      <c r="P208" s="22"/>
      <c r="Q208" s="22"/>
      <c r="R208" s="22"/>
      <c r="S208" s="22"/>
      <c r="T208" s="22"/>
      <c r="U208" s="22"/>
      <c r="V208" s="22"/>
      <c r="W208" s="74">
        <f t="shared" si="6"/>
        <v>0</v>
      </c>
      <c r="X208" s="74" t="b">
        <f t="shared" si="7"/>
        <v>0</v>
      </c>
      <c r="Y208" s="75"/>
    </row>
    <row r="209" spans="2:25" x14ac:dyDescent="0.25">
      <c r="B209" s="23"/>
      <c r="C209" s="24"/>
      <c r="D209" s="25"/>
      <c r="E209" s="22"/>
      <c r="F209" s="22"/>
      <c r="G209" s="22"/>
      <c r="H209" s="22"/>
      <c r="I209" s="22"/>
      <c r="J209" s="22"/>
      <c r="K209" s="22"/>
      <c r="L209" s="22"/>
      <c r="M209" s="22"/>
      <c r="N209" s="22"/>
      <c r="O209" s="22"/>
      <c r="P209" s="22"/>
      <c r="Q209" s="22"/>
      <c r="R209" s="22"/>
      <c r="S209" s="22"/>
      <c r="T209" s="22"/>
      <c r="U209" s="22"/>
      <c r="V209" s="22"/>
      <c r="W209" s="74">
        <f t="shared" si="6"/>
        <v>0</v>
      </c>
      <c r="X209" s="74" t="b">
        <f t="shared" si="7"/>
        <v>0</v>
      </c>
      <c r="Y209" s="75"/>
    </row>
    <row r="210" spans="2:25" x14ac:dyDescent="0.25">
      <c r="B210" s="23"/>
      <c r="C210" s="24"/>
      <c r="D210" s="25"/>
      <c r="E210" s="22"/>
      <c r="F210" s="22"/>
      <c r="G210" s="22"/>
      <c r="H210" s="22"/>
      <c r="I210" s="22"/>
      <c r="J210" s="22"/>
      <c r="K210" s="22"/>
      <c r="L210" s="22"/>
      <c r="M210" s="22"/>
      <c r="N210" s="22"/>
      <c r="O210" s="22"/>
      <c r="P210" s="22"/>
      <c r="Q210" s="22"/>
      <c r="R210" s="22"/>
      <c r="S210" s="22"/>
      <c r="T210" s="22"/>
      <c r="U210" s="22"/>
      <c r="V210" s="22"/>
      <c r="W210" s="74">
        <f t="shared" si="6"/>
        <v>0</v>
      </c>
      <c r="X210" s="74" t="b">
        <f t="shared" si="7"/>
        <v>0</v>
      </c>
      <c r="Y210" s="75"/>
    </row>
    <row r="211" spans="2:25" x14ac:dyDescent="0.25">
      <c r="B211" s="23"/>
      <c r="C211" s="24"/>
      <c r="D211" s="25"/>
      <c r="E211" s="22"/>
      <c r="F211" s="22"/>
      <c r="G211" s="22"/>
      <c r="H211" s="22"/>
      <c r="I211" s="22"/>
      <c r="J211" s="22"/>
      <c r="K211" s="22"/>
      <c r="L211" s="22"/>
      <c r="M211" s="22"/>
      <c r="N211" s="22"/>
      <c r="O211" s="22"/>
      <c r="P211" s="22"/>
      <c r="Q211" s="22"/>
      <c r="R211" s="22"/>
      <c r="S211" s="22"/>
      <c r="T211" s="22"/>
      <c r="U211" s="22"/>
      <c r="V211" s="22"/>
      <c r="W211" s="74">
        <f t="shared" si="6"/>
        <v>0</v>
      </c>
      <c r="X211" s="74" t="b">
        <f t="shared" si="7"/>
        <v>0</v>
      </c>
      <c r="Y211" s="75"/>
    </row>
    <row r="212" spans="2:25" x14ac:dyDescent="0.25">
      <c r="B212" s="23"/>
      <c r="C212" s="24"/>
      <c r="D212" s="25"/>
      <c r="E212" s="22"/>
      <c r="F212" s="22"/>
      <c r="G212" s="22"/>
      <c r="H212" s="22"/>
      <c r="I212" s="22"/>
      <c r="J212" s="22"/>
      <c r="K212" s="22"/>
      <c r="L212" s="22"/>
      <c r="M212" s="22"/>
      <c r="N212" s="22"/>
      <c r="O212" s="22"/>
      <c r="P212" s="22"/>
      <c r="Q212" s="22"/>
      <c r="R212" s="22"/>
      <c r="S212" s="22"/>
      <c r="T212" s="22"/>
      <c r="U212" s="22"/>
      <c r="V212" s="22"/>
      <c r="W212" s="74">
        <f t="shared" si="6"/>
        <v>0</v>
      </c>
      <c r="X212" s="74" t="b">
        <f t="shared" si="7"/>
        <v>0</v>
      </c>
      <c r="Y212" s="75"/>
    </row>
    <row r="213" spans="2:25" x14ac:dyDescent="0.25">
      <c r="B213" s="23"/>
      <c r="C213" s="24"/>
      <c r="D213" s="25"/>
      <c r="E213" s="22"/>
      <c r="F213" s="22"/>
      <c r="G213" s="22"/>
      <c r="H213" s="22"/>
      <c r="I213" s="22"/>
      <c r="J213" s="22"/>
      <c r="K213" s="22"/>
      <c r="L213" s="22"/>
      <c r="M213" s="22"/>
      <c r="N213" s="22"/>
      <c r="O213" s="22"/>
      <c r="P213" s="22"/>
      <c r="Q213" s="22"/>
      <c r="R213" s="22"/>
      <c r="S213" s="22"/>
      <c r="T213" s="22"/>
      <c r="U213" s="22"/>
      <c r="V213" s="22"/>
      <c r="W213" s="74">
        <f t="shared" si="6"/>
        <v>0</v>
      </c>
      <c r="X213" s="74" t="b">
        <f t="shared" si="7"/>
        <v>0</v>
      </c>
      <c r="Y213" s="75"/>
    </row>
    <row r="214" spans="2:25" x14ac:dyDescent="0.25">
      <c r="B214" s="23"/>
      <c r="C214" s="24"/>
      <c r="D214" s="25"/>
      <c r="E214" s="22"/>
      <c r="F214" s="22"/>
      <c r="G214" s="22"/>
      <c r="H214" s="22"/>
      <c r="I214" s="22"/>
      <c r="J214" s="22"/>
      <c r="K214" s="22"/>
      <c r="L214" s="22"/>
      <c r="M214" s="22"/>
      <c r="N214" s="22"/>
      <c r="O214" s="22"/>
      <c r="P214" s="22"/>
      <c r="Q214" s="22"/>
      <c r="R214" s="22"/>
      <c r="S214" s="22"/>
      <c r="T214" s="22"/>
      <c r="U214" s="22"/>
      <c r="V214" s="22"/>
      <c r="W214" s="74">
        <f t="shared" si="6"/>
        <v>0</v>
      </c>
      <c r="X214" s="74" t="b">
        <f t="shared" si="7"/>
        <v>0</v>
      </c>
      <c r="Y214" s="75"/>
    </row>
    <row r="215" spans="2:25" x14ac:dyDescent="0.25">
      <c r="B215" s="23"/>
      <c r="C215" s="24"/>
      <c r="D215" s="25"/>
      <c r="E215" s="22"/>
      <c r="F215" s="22"/>
      <c r="G215" s="22"/>
      <c r="H215" s="22"/>
      <c r="I215" s="22"/>
      <c r="J215" s="22"/>
      <c r="K215" s="22"/>
      <c r="L215" s="22"/>
      <c r="M215" s="22"/>
      <c r="N215" s="22"/>
      <c r="O215" s="22"/>
      <c r="P215" s="22"/>
      <c r="Q215" s="22"/>
      <c r="R215" s="22"/>
      <c r="S215" s="22"/>
      <c r="T215" s="22"/>
      <c r="U215" s="22"/>
      <c r="V215" s="22"/>
      <c r="W215" s="74">
        <f t="shared" si="6"/>
        <v>0</v>
      </c>
      <c r="X215" s="74" t="b">
        <f t="shared" si="7"/>
        <v>0</v>
      </c>
      <c r="Y215" s="75"/>
    </row>
    <row r="216" spans="2:25" x14ac:dyDescent="0.25">
      <c r="B216" s="23"/>
      <c r="C216" s="24"/>
      <c r="D216" s="25"/>
      <c r="E216" s="22"/>
      <c r="F216" s="22"/>
      <c r="G216" s="22"/>
      <c r="H216" s="22"/>
      <c r="I216" s="22"/>
      <c r="J216" s="22"/>
      <c r="K216" s="22"/>
      <c r="L216" s="22"/>
      <c r="M216" s="22"/>
      <c r="N216" s="22"/>
      <c r="O216" s="22"/>
      <c r="P216" s="22"/>
      <c r="Q216" s="22"/>
      <c r="R216" s="22"/>
      <c r="S216" s="22"/>
      <c r="T216" s="22"/>
      <c r="U216" s="22"/>
      <c r="V216" s="22"/>
      <c r="W216" s="74">
        <f t="shared" si="6"/>
        <v>0</v>
      </c>
      <c r="X216" s="74" t="b">
        <f t="shared" si="7"/>
        <v>0</v>
      </c>
      <c r="Y216" s="75"/>
    </row>
    <row r="217" spans="2:25" x14ac:dyDescent="0.25">
      <c r="B217" s="23"/>
      <c r="C217" s="24"/>
      <c r="D217" s="25"/>
      <c r="E217" s="22"/>
      <c r="F217" s="22"/>
      <c r="G217" s="22"/>
      <c r="H217" s="22"/>
      <c r="I217" s="22"/>
      <c r="J217" s="22"/>
      <c r="K217" s="22"/>
      <c r="L217" s="22"/>
      <c r="M217" s="22"/>
      <c r="N217" s="22"/>
      <c r="O217" s="22"/>
      <c r="P217" s="22"/>
      <c r="Q217" s="22"/>
      <c r="R217" s="22"/>
      <c r="S217" s="22"/>
      <c r="T217" s="22"/>
      <c r="U217" s="22"/>
      <c r="V217" s="22"/>
      <c r="W217" s="74">
        <f t="shared" si="6"/>
        <v>0</v>
      </c>
      <c r="X217" s="74" t="b">
        <f t="shared" si="7"/>
        <v>0</v>
      </c>
      <c r="Y217" s="75"/>
    </row>
    <row r="218" spans="2:25" x14ac:dyDescent="0.25">
      <c r="B218" s="23"/>
      <c r="C218" s="24"/>
      <c r="D218" s="25"/>
      <c r="E218" s="22"/>
      <c r="F218" s="22"/>
      <c r="G218" s="22"/>
      <c r="H218" s="22"/>
      <c r="I218" s="22"/>
      <c r="J218" s="22"/>
      <c r="K218" s="22"/>
      <c r="L218" s="22"/>
      <c r="M218" s="22"/>
      <c r="N218" s="22"/>
      <c r="O218" s="22"/>
      <c r="P218" s="22"/>
      <c r="Q218" s="22"/>
      <c r="R218" s="22"/>
      <c r="S218" s="22"/>
      <c r="T218" s="22"/>
      <c r="U218" s="22"/>
      <c r="V218" s="22"/>
      <c r="W218" s="74">
        <f t="shared" si="6"/>
        <v>0</v>
      </c>
      <c r="X218" s="74" t="b">
        <f t="shared" si="7"/>
        <v>0</v>
      </c>
      <c r="Y218" s="75"/>
    </row>
    <row r="219" spans="2:25" x14ac:dyDescent="0.25">
      <c r="B219" s="23"/>
      <c r="C219" s="24"/>
      <c r="D219" s="25"/>
      <c r="E219" s="22"/>
      <c r="F219" s="22"/>
      <c r="G219" s="22"/>
      <c r="H219" s="22"/>
      <c r="I219" s="22"/>
      <c r="J219" s="22"/>
      <c r="K219" s="22"/>
      <c r="L219" s="22"/>
      <c r="M219" s="22"/>
      <c r="N219" s="22"/>
      <c r="O219" s="22"/>
      <c r="P219" s="22"/>
      <c r="Q219" s="22"/>
      <c r="R219" s="22"/>
      <c r="S219" s="22"/>
      <c r="T219" s="22"/>
      <c r="U219" s="22"/>
      <c r="V219" s="22"/>
      <c r="W219" s="74">
        <f t="shared" si="6"/>
        <v>0</v>
      </c>
      <c r="X219" s="74" t="b">
        <f t="shared" si="7"/>
        <v>0</v>
      </c>
      <c r="Y219" s="75"/>
    </row>
    <row r="220" spans="2:25" x14ac:dyDescent="0.25">
      <c r="B220" s="23"/>
      <c r="C220" s="24"/>
      <c r="D220" s="25"/>
      <c r="E220" s="22"/>
      <c r="F220" s="22"/>
      <c r="G220" s="22"/>
      <c r="H220" s="22"/>
      <c r="I220" s="22"/>
      <c r="J220" s="22"/>
      <c r="K220" s="22"/>
      <c r="L220" s="22"/>
      <c r="M220" s="22"/>
      <c r="N220" s="22"/>
      <c r="O220" s="22"/>
      <c r="P220" s="22"/>
      <c r="Q220" s="22"/>
      <c r="R220" s="22"/>
      <c r="S220" s="22"/>
      <c r="T220" s="22"/>
      <c r="U220" s="22"/>
      <c r="V220" s="22"/>
      <c r="W220" s="74">
        <f t="shared" si="6"/>
        <v>0</v>
      </c>
      <c r="X220" s="74" t="b">
        <f t="shared" si="7"/>
        <v>0</v>
      </c>
      <c r="Y220" s="75"/>
    </row>
    <row r="221" spans="2:25" x14ac:dyDescent="0.25">
      <c r="B221" s="23"/>
      <c r="C221" s="24"/>
      <c r="D221" s="25"/>
      <c r="E221" s="22"/>
      <c r="F221" s="22"/>
      <c r="G221" s="22"/>
      <c r="H221" s="22"/>
      <c r="I221" s="22"/>
      <c r="J221" s="22"/>
      <c r="K221" s="22"/>
      <c r="L221" s="22"/>
      <c r="M221" s="22"/>
      <c r="N221" s="22"/>
      <c r="O221" s="22"/>
      <c r="P221" s="22"/>
      <c r="Q221" s="22"/>
      <c r="R221" s="22"/>
      <c r="S221" s="22"/>
      <c r="T221" s="22"/>
      <c r="U221" s="22"/>
      <c r="V221" s="22"/>
      <c r="W221" s="74">
        <f t="shared" si="6"/>
        <v>0</v>
      </c>
      <c r="X221" s="74" t="b">
        <f t="shared" si="7"/>
        <v>0</v>
      </c>
      <c r="Y221" s="75"/>
    </row>
    <row r="222" spans="2:25" x14ac:dyDescent="0.25">
      <c r="B222" s="23"/>
      <c r="C222" s="24"/>
      <c r="D222" s="25"/>
      <c r="E222" s="22"/>
      <c r="F222" s="22"/>
      <c r="G222" s="22"/>
      <c r="H222" s="22"/>
      <c r="I222" s="22"/>
      <c r="J222" s="22"/>
      <c r="K222" s="22"/>
      <c r="L222" s="22"/>
      <c r="M222" s="22"/>
      <c r="N222" s="22"/>
      <c r="O222" s="22"/>
      <c r="P222" s="22"/>
      <c r="Q222" s="22"/>
      <c r="R222" s="22"/>
      <c r="S222" s="22"/>
      <c r="T222" s="22"/>
      <c r="U222" s="22"/>
      <c r="V222" s="22"/>
      <c r="W222" s="74">
        <f t="shared" si="6"/>
        <v>0</v>
      </c>
      <c r="X222" s="74" t="b">
        <f t="shared" si="7"/>
        <v>0</v>
      </c>
      <c r="Y222" s="75"/>
    </row>
    <row r="223" spans="2:25" x14ac:dyDescent="0.25">
      <c r="B223" s="23"/>
      <c r="C223" s="24"/>
      <c r="D223" s="25"/>
      <c r="E223" s="22"/>
      <c r="F223" s="22"/>
      <c r="G223" s="22"/>
      <c r="H223" s="22"/>
      <c r="I223" s="22"/>
      <c r="J223" s="22"/>
      <c r="K223" s="22"/>
      <c r="L223" s="22"/>
      <c r="M223" s="22"/>
      <c r="N223" s="22"/>
      <c r="O223" s="22"/>
      <c r="P223" s="22"/>
      <c r="Q223" s="22"/>
      <c r="R223" s="22"/>
      <c r="S223" s="22"/>
      <c r="T223" s="22"/>
      <c r="U223" s="22"/>
      <c r="V223" s="22"/>
      <c r="W223" s="74">
        <f t="shared" si="6"/>
        <v>0</v>
      </c>
      <c r="X223" s="74" t="b">
        <f t="shared" si="7"/>
        <v>0</v>
      </c>
      <c r="Y223" s="75"/>
    </row>
    <row r="224" spans="2:25" x14ac:dyDescent="0.25">
      <c r="B224" s="23"/>
      <c r="C224" s="24"/>
      <c r="D224" s="25"/>
      <c r="E224" s="22"/>
      <c r="F224" s="22"/>
      <c r="G224" s="22"/>
      <c r="H224" s="22"/>
      <c r="I224" s="22"/>
      <c r="J224" s="22"/>
      <c r="K224" s="22"/>
      <c r="L224" s="22"/>
      <c r="M224" s="22"/>
      <c r="N224" s="22"/>
      <c r="O224" s="22"/>
      <c r="P224" s="22"/>
      <c r="Q224" s="22"/>
      <c r="R224" s="22"/>
      <c r="S224" s="22"/>
      <c r="T224" s="22"/>
      <c r="U224" s="22"/>
      <c r="V224" s="22"/>
      <c r="W224" s="74">
        <f t="shared" si="6"/>
        <v>0</v>
      </c>
      <c r="X224" s="74" t="b">
        <f t="shared" si="7"/>
        <v>0</v>
      </c>
      <c r="Y224" s="75"/>
    </row>
    <row r="225" spans="2:25" x14ac:dyDescent="0.25">
      <c r="B225" s="23"/>
      <c r="C225" s="24"/>
      <c r="D225" s="25"/>
      <c r="E225" s="22"/>
      <c r="F225" s="22"/>
      <c r="G225" s="22"/>
      <c r="H225" s="22"/>
      <c r="I225" s="22"/>
      <c r="J225" s="22"/>
      <c r="K225" s="22"/>
      <c r="L225" s="22"/>
      <c r="M225" s="22"/>
      <c r="N225" s="22"/>
      <c r="O225" s="22"/>
      <c r="P225" s="22"/>
      <c r="Q225" s="22"/>
      <c r="R225" s="22"/>
      <c r="S225" s="22"/>
      <c r="T225" s="22"/>
      <c r="U225" s="22"/>
      <c r="V225" s="22"/>
      <c r="W225" s="74">
        <f t="shared" si="6"/>
        <v>0</v>
      </c>
      <c r="X225" s="74" t="b">
        <f t="shared" si="7"/>
        <v>0</v>
      </c>
      <c r="Y225" s="75"/>
    </row>
    <row r="226" spans="2:25" x14ac:dyDescent="0.25">
      <c r="B226" s="23"/>
      <c r="C226" s="24"/>
      <c r="D226" s="25"/>
      <c r="E226" s="22"/>
      <c r="F226" s="22"/>
      <c r="G226" s="22"/>
      <c r="H226" s="22"/>
      <c r="I226" s="22"/>
      <c r="J226" s="22"/>
      <c r="K226" s="22"/>
      <c r="L226" s="22"/>
      <c r="M226" s="22"/>
      <c r="N226" s="22"/>
      <c r="O226" s="22"/>
      <c r="P226" s="22"/>
      <c r="Q226" s="22"/>
      <c r="R226" s="22"/>
      <c r="S226" s="22"/>
      <c r="T226" s="22"/>
      <c r="U226" s="22"/>
      <c r="V226" s="22"/>
      <c r="W226" s="74">
        <f t="shared" si="6"/>
        <v>0</v>
      </c>
      <c r="X226" s="74" t="b">
        <f t="shared" si="7"/>
        <v>0</v>
      </c>
      <c r="Y226" s="75"/>
    </row>
    <row r="227" spans="2:25" x14ac:dyDescent="0.25">
      <c r="B227" s="23"/>
      <c r="C227" s="24"/>
      <c r="D227" s="25"/>
      <c r="E227" s="22"/>
      <c r="F227" s="22"/>
      <c r="G227" s="22"/>
      <c r="H227" s="22"/>
      <c r="I227" s="22"/>
      <c r="J227" s="22"/>
      <c r="K227" s="22"/>
      <c r="L227" s="22"/>
      <c r="M227" s="22"/>
      <c r="N227" s="22"/>
      <c r="O227" s="22"/>
      <c r="P227" s="22"/>
      <c r="Q227" s="22"/>
      <c r="R227" s="22"/>
      <c r="S227" s="22"/>
      <c r="T227" s="22"/>
      <c r="U227" s="22"/>
      <c r="V227" s="22"/>
      <c r="W227" s="74">
        <f t="shared" si="6"/>
        <v>0</v>
      </c>
      <c r="X227" s="74" t="b">
        <f t="shared" si="7"/>
        <v>0</v>
      </c>
      <c r="Y227" s="75"/>
    </row>
    <row r="228" spans="2:25" x14ac:dyDescent="0.25">
      <c r="B228" s="23"/>
      <c r="C228" s="24"/>
      <c r="D228" s="25"/>
      <c r="E228" s="22"/>
      <c r="F228" s="22"/>
      <c r="G228" s="22"/>
      <c r="H228" s="22"/>
      <c r="I228" s="22"/>
      <c r="J228" s="22"/>
      <c r="K228" s="22"/>
      <c r="L228" s="22"/>
      <c r="M228" s="22"/>
      <c r="N228" s="22"/>
      <c r="O228" s="22"/>
      <c r="P228" s="22"/>
      <c r="Q228" s="22"/>
      <c r="R228" s="22"/>
      <c r="S228" s="22"/>
      <c r="T228" s="22"/>
      <c r="U228" s="22"/>
      <c r="V228" s="22"/>
      <c r="W228" s="74">
        <f t="shared" si="6"/>
        <v>0</v>
      </c>
      <c r="X228" s="74" t="b">
        <f t="shared" si="7"/>
        <v>0</v>
      </c>
      <c r="Y228" s="75"/>
    </row>
    <row r="229" spans="2:25" x14ac:dyDescent="0.25">
      <c r="B229" s="23"/>
      <c r="C229" s="24"/>
      <c r="D229" s="25"/>
      <c r="E229" s="22"/>
      <c r="F229" s="22"/>
      <c r="G229" s="22"/>
      <c r="H229" s="22"/>
      <c r="I229" s="22"/>
      <c r="J229" s="22"/>
      <c r="K229" s="22"/>
      <c r="L229" s="22"/>
      <c r="M229" s="22"/>
      <c r="N229" s="22"/>
      <c r="O229" s="22"/>
      <c r="P229" s="22"/>
      <c r="Q229" s="22"/>
      <c r="R229" s="22"/>
      <c r="S229" s="22"/>
      <c r="T229" s="22"/>
      <c r="U229" s="22"/>
      <c r="V229" s="22"/>
      <c r="W229" s="74">
        <f t="shared" si="6"/>
        <v>0</v>
      </c>
      <c r="X229" s="74" t="b">
        <f t="shared" si="7"/>
        <v>0</v>
      </c>
      <c r="Y229" s="75"/>
    </row>
    <row r="230" spans="2:25" x14ac:dyDescent="0.25">
      <c r="B230" s="23"/>
      <c r="C230" s="24"/>
      <c r="D230" s="25"/>
      <c r="E230" s="22"/>
      <c r="F230" s="22"/>
      <c r="G230" s="22"/>
      <c r="H230" s="22"/>
      <c r="I230" s="22"/>
      <c r="J230" s="22"/>
      <c r="K230" s="22"/>
      <c r="L230" s="22"/>
      <c r="M230" s="22"/>
      <c r="N230" s="22"/>
      <c r="O230" s="22"/>
      <c r="P230" s="22"/>
      <c r="Q230" s="22"/>
      <c r="R230" s="22"/>
      <c r="S230" s="22"/>
      <c r="T230" s="22"/>
      <c r="U230" s="22"/>
      <c r="V230" s="22"/>
      <c r="W230" s="74">
        <f t="shared" si="6"/>
        <v>0</v>
      </c>
      <c r="X230" s="74" t="b">
        <f t="shared" si="7"/>
        <v>0</v>
      </c>
      <c r="Y230" s="75"/>
    </row>
    <row r="231" spans="2:25" x14ac:dyDescent="0.25">
      <c r="B231" s="23"/>
      <c r="C231" s="24"/>
      <c r="D231" s="25"/>
      <c r="E231" s="22"/>
      <c r="F231" s="22"/>
      <c r="G231" s="22"/>
      <c r="H231" s="22"/>
      <c r="I231" s="22"/>
      <c r="J231" s="22"/>
      <c r="K231" s="22"/>
      <c r="L231" s="22"/>
      <c r="M231" s="22"/>
      <c r="N231" s="22"/>
      <c r="O231" s="22"/>
      <c r="P231" s="22"/>
      <c r="Q231" s="22"/>
      <c r="R231" s="22"/>
      <c r="S231" s="22"/>
      <c r="T231" s="22"/>
      <c r="U231" s="22"/>
      <c r="V231" s="22"/>
      <c r="W231" s="74">
        <f t="shared" si="6"/>
        <v>0</v>
      </c>
      <c r="X231" s="74" t="b">
        <f t="shared" si="7"/>
        <v>0</v>
      </c>
      <c r="Y231" s="75"/>
    </row>
    <row r="232" spans="2:25" x14ac:dyDescent="0.25">
      <c r="B232" s="23"/>
      <c r="C232" s="24"/>
      <c r="D232" s="25"/>
      <c r="E232" s="22"/>
      <c r="F232" s="22"/>
      <c r="G232" s="22"/>
      <c r="H232" s="22"/>
      <c r="I232" s="22"/>
      <c r="J232" s="22"/>
      <c r="K232" s="22"/>
      <c r="L232" s="22"/>
      <c r="M232" s="22"/>
      <c r="N232" s="22"/>
      <c r="O232" s="22"/>
      <c r="P232" s="22"/>
      <c r="Q232" s="22"/>
      <c r="R232" s="22"/>
      <c r="S232" s="22"/>
      <c r="T232" s="22"/>
      <c r="U232" s="22"/>
      <c r="V232" s="22"/>
      <c r="W232" s="74">
        <f t="shared" si="6"/>
        <v>0</v>
      </c>
      <c r="X232" s="74" t="b">
        <f t="shared" si="7"/>
        <v>0</v>
      </c>
      <c r="Y232" s="75"/>
    </row>
    <row r="233" spans="2:25" x14ac:dyDescent="0.25">
      <c r="B233" s="23"/>
      <c r="C233" s="24"/>
      <c r="D233" s="25"/>
      <c r="E233" s="22"/>
      <c r="F233" s="22"/>
      <c r="G233" s="22"/>
      <c r="H233" s="22"/>
      <c r="I233" s="22"/>
      <c r="J233" s="22"/>
      <c r="K233" s="22"/>
      <c r="L233" s="22"/>
      <c r="M233" s="22"/>
      <c r="N233" s="22"/>
      <c r="O233" s="22"/>
      <c r="P233" s="22"/>
      <c r="Q233" s="22"/>
      <c r="R233" s="22"/>
      <c r="S233" s="22"/>
      <c r="T233" s="22"/>
      <c r="U233" s="22"/>
      <c r="V233" s="22"/>
      <c r="W233" s="74">
        <f t="shared" si="6"/>
        <v>0</v>
      </c>
      <c r="X233" s="74" t="b">
        <f t="shared" si="7"/>
        <v>0</v>
      </c>
      <c r="Y233" s="75"/>
    </row>
    <row r="234" spans="2:25" x14ac:dyDescent="0.25">
      <c r="B234" s="23"/>
      <c r="C234" s="24"/>
      <c r="D234" s="25"/>
      <c r="E234" s="22"/>
      <c r="F234" s="22"/>
      <c r="G234" s="22"/>
      <c r="H234" s="22"/>
      <c r="I234" s="22"/>
      <c r="J234" s="22"/>
      <c r="K234" s="22"/>
      <c r="L234" s="22"/>
      <c r="M234" s="22"/>
      <c r="N234" s="22"/>
      <c r="O234" s="22"/>
      <c r="P234" s="22"/>
      <c r="Q234" s="22"/>
      <c r="R234" s="22"/>
      <c r="S234" s="22"/>
      <c r="T234" s="22"/>
      <c r="U234" s="22"/>
      <c r="V234" s="22"/>
      <c r="W234" s="74">
        <f t="shared" si="6"/>
        <v>0</v>
      </c>
      <c r="X234" s="74" t="b">
        <f t="shared" si="7"/>
        <v>0</v>
      </c>
      <c r="Y234" s="75"/>
    </row>
    <row r="235" spans="2:25" x14ac:dyDescent="0.25">
      <c r="B235" s="23"/>
      <c r="C235" s="24"/>
      <c r="D235" s="25"/>
      <c r="E235" s="22"/>
      <c r="F235" s="22"/>
      <c r="G235" s="22"/>
      <c r="H235" s="22"/>
      <c r="I235" s="22"/>
      <c r="J235" s="22"/>
      <c r="K235" s="22"/>
      <c r="L235" s="22"/>
      <c r="M235" s="22"/>
      <c r="N235" s="22"/>
      <c r="O235" s="22"/>
      <c r="P235" s="22"/>
      <c r="Q235" s="22"/>
      <c r="R235" s="22"/>
      <c r="S235" s="22"/>
      <c r="T235" s="22"/>
      <c r="U235" s="22"/>
      <c r="V235" s="22"/>
      <c r="W235" s="74">
        <f t="shared" si="6"/>
        <v>0</v>
      </c>
      <c r="X235" s="74" t="b">
        <f t="shared" si="7"/>
        <v>0</v>
      </c>
      <c r="Y235" s="75"/>
    </row>
    <row r="236" spans="2:25" x14ac:dyDescent="0.25">
      <c r="B236" s="23"/>
      <c r="C236" s="24"/>
      <c r="D236" s="25"/>
      <c r="E236" s="22"/>
      <c r="F236" s="22"/>
      <c r="G236" s="22"/>
      <c r="H236" s="22"/>
      <c r="I236" s="22"/>
      <c r="J236" s="22"/>
      <c r="K236" s="22"/>
      <c r="L236" s="22"/>
      <c r="M236" s="22"/>
      <c r="N236" s="22"/>
      <c r="O236" s="22"/>
      <c r="P236" s="22"/>
      <c r="Q236" s="22"/>
      <c r="R236" s="22"/>
      <c r="S236" s="22"/>
      <c r="T236" s="22"/>
      <c r="U236" s="22"/>
      <c r="V236" s="22"/>
      <c r="W236" s="74">
        <f t="shared" si="6"/>
        <v>0</v>
      </c>
      <c r="X236" s="74" t="b">
        <f t="shared" si="7"/>
        <v>0</v>
      </c>
      <c r="Y236" s="75"/>
    </row>
    <row r="237" spans="2:25" x14ac:dyDescent="0.25">
      <c r="B237" s="23"/>
      <c r="C237" s="24"/>
      <c r="D237" s="25"/>
      <c r="E237" s="22"/>
      <c r="F237" s="22"/>
      <c r="G237" s="22"/>
      <c r="H237" s="22"/>
      <c r="I237" s="22"/>
      <c r="J237" s="22"/>
      <c r="K237" s="22"/>
      <c r="L237" s="22"/>
      <c r="M237" s="22"/>
      <c r="N237" s="22"/>
      <c r="O237" s="22"/>
      <c r="P237" s="22"/>
      <c r="Q237" s="22"/>
      <c r="R237" s="22"/>
      <c r="S237" s="22"/>
      <c r="T237" s="22"/>
      <c r="U237" s="22"/>
      <c r="V237" s="22"/>
      <c r="W237" s="74">
        <f t="shared" si="6"/>
        <v>0</v>
      </c>
      <c r="X237" s="74" t="b">
        <f t="shared" si="7"/>
        <v>0</v>
      </c>
      <c r="Y237" s="75"/>
    </row>
    <row r="238" spans="2:25" x14ac:dyDescent="0.25">
      <c r="B238" s="23"/>
      <c r="C238" s="24"/>
      <c r="D238" s="25"/>
      <c r="E238" s="22"/>
      <c r="F238" s="22"/>
      <c r="G238" s="22"/>
      <c r="H238" s="22"/>
      <c r="I238" s="22"/>
      <c r="J238" s="22"/>
      <c r="K238" s="22"/>
      <c r="L238" s="22"/>
      <c r="M238" s="22"/>
      <c r="N238" s="22"/>
      <c r="O238" s="22"/>
      <c r="P238" s="22"/>
      <c r="Q238" s="22"/>
      <c r="R238" s="22"/>
      <c r="S238" s="22"/>
      <c r="T238" s="22"/>
      <c r="U238" s="22"/>
      <c r="V238" s="22"/>
      <c r="W238" s="74">
        <f t="shared" si="6"/>
        <v>0</v>
      </c>
      <c r="X238" s="74" t="b">
        <f t="shared" si="7"/>
        <v>0</v>
      </c>
      <c r="Y238" s="75"/>
    </row>
    <row r="239" spans="2:25" x14ac:dyDescent="0.25">
      <c r="B239" s="23"/>
      <c r="C239" s="24"/>
      <c r="D239" s="25"/>
      <c r="E239" s="22"/>
      <c r="F239" s="22"/>
      <c r="G239" s="22"/>
      <c r="H239" s="22"/>
      <c r="I239" s="22"/>
      <c r="J239" s="22"/>
      <c r="K239" s="22"/>
      <c r="L239" s="22"/>
      <c r="M239" s="22"/>
      <c r="N239" s="22"/>
      <c r="O239" s="22"/>
      <c r="P239" s="22"/>
      <c r="Q239" s="22"/>
      <c r="R239" s="22"/>
      <c r="S239" s="22"/>
      <c r="T239" s="22"/>
      <c r="U239" s="22"/>
      <c r="V239" s="22"/>
      <c r="W239" s="74">
        <f t="shared" si="6"/>
        <v>0</v>
      </c>
      <c r="X239" s="74" t="b">
        <f t="shared" si="7"/>
        <v>0</v>
      </c>
      <c r="Y239" s="75"/>
    </row>
    <row r="240" spans="2:25" x14ac:dyDescent="0.25">
      <c r="B240" s="23"/>
      <c r="C240" s="24"/>
      <c r="D240" s="25"/>
      <c r="E240" s="22"/>
      <c r="F240" s="22"/>
      <c r="G240" s="22"/>
      <c r="H240" s="22"/>
      <c r="I240" s="22"/>
      <c r="J240" s="22"/>
      <c r="K240" s="22"/>
      <c r="L240" s="22"/>
      <c r="M240" s="22"/>
      <c r="N240" s="22"/>
      <c r="O240" s="22"/>
      <c r="P240" s="22"/>
      <c r="Q240" s="22"/>
      <c r="R240" s="22"/>
      <c r="S240" s="22"/>
      <c r="T240" s="22"/>
      <c r="U240" s="22"/>
      <c r="V240" s="22"/>
      <c r="W240" s="74">
        <f t="shared" si="6"/>
        <v>0</v>
      </c>
      <c r="X240" s="74" t="b">
        <f t="shared" si="7"/>
        <v>0</v>
      </c>
      <c r="Y240" s="75"/>
    </row>
    <row r="241" spans="2:25" x14ac:dyDescent="0.25">
      <c r="B241" s="23"/>
      <c r="C241" s="24"/>
      <c r="D241" s="25"/>
      <c r="E241" s="22"/>
      <c r="F241" s="22"/>
      <c r="G241" s="22"/>
      <c r="H241" s="22"/>
      <c r="I241" s="22"/>
      <c r="J241" s="22"/>
      <c r="K241" s="22"/>
      <c r="L241" s="22"/>
      <c r="M241" s="22"/>
      <c r="N241" s="22"/>
      <c r="O241" s="22"/>
      <c r="P241" s="22"/>
      <c r="Q241" s="22"/>
      <c r="R241" s="22"/>
      <c r="S241" s="22"/>
      <c r="T241" s="22"/>
      <c r="U241" s="22"/>
      <c r="V241" s="22"/>
      <c r="W241" s="74">
        <f t="shared" si="6"/>
        <v>0</v>
      </c>
      <c r="X241" s="74" t="b">
        <f t="shared" si="7"/>
        <v>0</v>
      </c>
      <c r="Y241" s="75"/>
    </row>
    <row r="242" spans="2:25" x14ac:dyDescent="0.25">
      <c r="B242" s="23"/>
      <c r="C242" s="24"/>
      <c r="D242" s="25"/>
      <c r="E242" s="22"/>
      <c r="F242" s="22"/>
      <c r="G242" s="22"/>
      <c r="H242" s="22"/>
      <c r="I242" s="22"/>
      <c r="J242" s="22"/>
      <c r="K242" s="22"/>
      <c r="L242" s="22"/>
      <c r="M242" s="22"/>
      <c r="N242" s="22"/>
      <c r="O242" s="22"/>
      <c r="P242" s="22"/>
      <c r="Q242" s="22"/>
      <c r="R242" s="22"/>
      <c r="S242" s="22"/>
      <c r="T242" s="22"/>
      <c r="U242" s="22"/>
      <c r="V242" s="22"/>
      <c r="W242" s="74">
        <f t="shared" si="6"/>
        <v>0</v>
      </c>
      <c r="X242" s="74" t="b">
        <f t="shared" si="7"/>
        <v>0</v>
      </c>
      <c r="Y242" s="75"/>
    </row>
    <row r="243" spans="2:25" x14ac:dyDescent="0.25">
      <c r="B243" s="23"/>
      <c r="C243" s="24"/>
      <c r="D243" s="25"/>
      <c r="E243" s="22"/>
      <c r="F243" s="22"/>
      <c r="G243" s="22"/>
      <c r="H243" s="22"/>
      <c r="I243" s="22"/>
      <c r="J243" s="22"/>
      <c r="K243" s="22"/>
      <c r="L243" s="22"/>
      <c r="M243" s="22"/>
      <c r="N243" s="22"/>
      <c r="O243" s="22"/>
      <c r="P243" s="22"/>
      <c r="Q243" s="22"/>
      <c r="R243" s="22"/>
      <c r="S243" s="22"/>
      <c r="T243" s="22"/>
      <c r="U243" s="22"/>
      <c r="V243" s="22"/>
      <c r="W243" s="74">
        <f t="shared" si="6"/>
        <v>0</v>
      </c>
      <c r="X243" s="74" t="b">
        <f t="shared" si="7"/>
        <v>0</v>
      </c>
      <c r="Y243" s="75"/>
    </row>
    <row r="244" spans="2:25" x14ac:dyDescent="0.25">
      <c r="B244" s="23"/>
      <c r="C244" s="24"/>
      <c r="D244" s="25"/>
      <c r="E244" s="22"/>
      <c r="F244" s="22"/>
      <c r="G244" s="22"/>
      <c r="H244" s="22"/>
      <c r="I244" s="22"/>
      <c r="J244" s="22"/>
      <c r="K244" s="22"/>
      <c r="L244" s="22"/>
      <c r="M244" s="22"/>
      <c r="N244" s="22"/>
      <c r="O244" s="22"/>
      <c r="P244" s="22"/>
      <c r="Q244" s="22"/>
      <c r="R244" s="22"/>
      <c r="S244" s="22"/>
      <c r="T244" s="22"/>
      <c r="U244" s="22"/>
      <c r="V244" s="22"/>
      <c r="W244" s="74">
        <f t="shared" si="6"/>
        <v>0</v>
      </c>
      <c r="X244" s="74" t="b">
        <f t="shared" si="7"/>
        <v>0</v>
      </c>
      <c r="Y244" s="75"/>
    </row>
    <row r="245" spans="2:25" x14ac:dyDescent="0.25">
      <c r="B245" s="23"/>
      <c r="C245" s="24"/>
      <c r="D245" s="25"/>
      <c r="E245" s="22"/>
      <c r="F245" s="22"/>
      <c r="G245" s="22"/>
      <c r="H245" s="22"/>
      <c r="I245" s="22"/>
      <c r="J245" s="22"/>
      <c r="K245" s="22"/>
      <c r="L245" s="22"/>
      <c r="M245" s="22"/>
      <c r="N245" s="22"/>
      <c r="O245" s="22"/>
      <c r="P245" s="22"/>
      <c r="Q245" s="22"/>
      <c r="R245" s="22"/>
      <c r="S245" s="22"/>
      <c r="T245" s="22"/>
      <c r="U245" s="22"/>
      <c r="V245" s="22"/>
      <c r="W245" s="74">
        <f t="shared" si="6"/>
        <v>0</v>
      </c>
      <c r="X245" s="74" t="b">
        <f t="shared" si="7"/>
        <v>0</v>
      </c>
      <c r="Y245" s="75"/>
    </row>
    <row r="246" spans="2:25" x14ac:dyDescent="0.25">
      <c r="B246" s="23"/>
      <c r="C246" s="24"/>
      <c r="D246" s="25"/>
      <c r="E246" s="22"/>
      <c r="F246" s="22"/>
      <c r="G246" s="22"/>
      <c r="H246" s="22"/>
      <c r="I246" s="22"/>
      <c r="J246" s="22"/>
      <c r="K246" s="22"/>
      <c r="L246" s="22"/>
      <c r="M246" s="22"/>
      <c r="N246" s="22"/>
      <c r="O246" s="22"/>
      <c r="P246" s="22"/>
      <c r="Q246" s="22"/>
      <c r="R246" s="22"/>
      <c r="S246" s="22"/>
      <c r="T246" s="22"/>
      <c r="U246" s="22"/>
      <c r="V246" s="22"/>
      <c r="W246" s="74">
        <f t="shared" si="6"/>
        <v>0</v>
      </c>
      <c r="X246" s="74" t="b">
        <f t="shared" si="7"/>
        <v>0</v>
      </c>
      <c r="Y246" s="75"/>
    </row>
    <row r="247" spans="2:25" x14ac:dyDescent="0.25">
      <c r="B247" s="23"/>
      <c r="C247" s="24"/>
      <c r="D247" s="25"/>
      <c r="E247" s="22"/>
      <c r="F247" s="22"/>
      <c r="G247" s="22"/>
      <c r="H247" s="22"/>
      <c r="I247" s="22"/>
      <c r="J247" s="22"/>
      <c r="K247" s="22"/>
      <c r="L247" s="22"/>
      <c r="M247" s="22"/>
      <c r="N247" s="22"/>
      <c r="O247" s="22"/>
      <c r="P247" s="22"/>
      <c r="Q247" s="22"/>
      <c r="R247" s="22"/>
      <c r="S247" s="22"/>
      <c r="T247" s="22"/>
      <c r="U247" s="22"/>
      <c r="V247" s="22"/>
      <c r="W247" s="74">
        <f t="shared" si="6"/>
        <v>0</v>
      </c>
      <c r="X247" s="74" t="b">
        <f t="shared" si="7"/>
        <v>0</v>
      </c>
      <c r="Y247" s="75"/>
    </row>
    <row r="248" spans="2:25" x14ac:dyDescent="0.25">
      <c r="B248" s="23"/>
      <c r="C248" s="24"/>
      <c r="D248" s="25"/>
      <c r="E248" s="22"/>
      <c r="F248" s="22"/>
      <c r="G248" s="22"/>
      <c r="H248" s="22"/>
      <c r="I248" s="22"/>
      <c r="J248" s="22"/>
      <c r="K248" s="22"/>
      <c r="L248" s="22"/>
      <c r="M248" s="22"/>
      <c r="N248" s="22"/>
      <c r="O248" s="22"/>
      <c r="P248" s="22"/>
      <c r="Q248" s="22"/>
      <c r="R248" s="22"/>
      <c r="S248" s="22"/>
      <c r="T248" s="22"/>
      <c r="U248" s="22"/>
      <c r="V248" s="22"/>
      <c r="W248" s="74">
        <f t="shared" si="6"/>
        <v>0</v>
      </c>
      <c r="X248" s="74" t="b">
        <f t="shared" si="7"/>
        <v>0</v>
      </c>
      <c r="Y248" s="75"/>
    </row>
    <row r="249" spans="2:25" x14ac:dyDescent="0.25">
      <c r="B249" s="23"/>
      <c r="C249" s="24"/>
      <c r="D249" s="25"/>
      <c r="E249" s="22"/>
      <c r="F249" s="22"/>
      <c r="G249" s="22"/>
      <c r="H249" s="22"/>
      <c r="I249" s="22"/>
      <c r="J249" s="22"/>
      <c r="K249" s="22"/>
      <c r="L249" s="22"/>
      <c r="M249" s="22"/>
      <c r="N249" s="22"/>
      <c r="O249" s="22"/>
      <c r="P249" s="22"/>
      <c r="Q249" s="22"/>
      <c r="R249" s="22"/>
      <c r="S249" s="22"/>
      <c r="T249" s="22"/>
      <c r="U249" s="22"/>
      <c r="V249" s="22"/>
      <c r="W249" s="74">
        <f t="shared" ref="W249:W312" si="8">COUNTIF(E249:V249,OR("VERDADERO","Verdadero"))</f>
        <v>0</v>
      </c>
      <c r="X249" s="74" t="b">
        <f t="shared" ref="X249:X312" si="9">IF(AND(W249&gt;=1,W249&lt;=5),"Moderado",IF(AND(W249&gt;=6,W249&lt;=11),"Mayor",IF(AND(W249&gt;=12,W249&lt;=18),"Catastrófico")))</f>
        <v>0</v>
      </c>
      <c r="Y249" s="75"/>
    </row>
    <row r="250" spans="2:25" x14ac:dyDescent="0.25">
      <c r="B250" s="23"/>
      <c r="C250" s="24"/>
      <c r="D250" s="25"/>
      <c r="E250" s="22"/>
      <c r="F250" s="22"/>
      <c r="G250" s="22"/>
      <c r="H250" s="22"/>
      <c r="I250" s="22"/>
      <c r="J250" s="22"/>
      <c r="K250" s="22"/>
      <c r="L250" s="22"/>
      <c r="M250" s="22"/>
      <c r="N250" s="22"/>
      <c r="O250" s="22"/>
      <c r="P250" s="22"/>
      <c r="Q250" s="22"/>
      <c r="R250" s="22"/>
      <c r="S250" s="22"/>
      <c r="T250" s="22"/>
      <c r="U250" s="22"/>
      <c r="V250" s="22"/>
      <c r="W250" s="74">
        <f t="shared" si="8"/>
        <v>0</v>
      </c>
      <c r="X250" s="74" t="b">
        <f t="shared" si="9"/>
        <v>0</v>
      </c>
      <c r="Y250" s="75"/>
    </row>
    <row r="251" spans="2:25" x14ac:dyDescent="0.25">
      <c r="B251" s="23"/>
      <c r="C251" s="24"/>
      <c r="D251" s="25"/>
      <c r="E251" s="22"/>
      <c r="F251" s="22"/>
      <c r="G251" s="22"/>
      <c r="H251" s="22"/>
      <c r="I251" s="22"/>
      <c r="J251" s="22"/>
      <c r="K251" s="22"/>
      <c r="L251" s="22"/>
      <c r="M251" s="22"/>
      <c r="N251" s="22"/>
      <c r="O251" s="22"/>
      <c r="P251" s="22"/>
      <c r="Q251" s="22"/>
      <c r="R251" s="22"/>
      <c r="S251" s="22"/>
      <c r="T251" s="22"/>
      <c r="U251" s="22"/>
      <c r="V251" s="22"/>
      <c r="W251" s="74">
        <f t="shared" si="8"/>
        <v>0</v>
      </c>
      <c r="X251" s="74" t="b">
        <f t="shared" si="9"/>
        <v>0</v>
      </c>
      <c r="Y251" s="75"/>
    </row>
    <row r="252" spans="2:25" x14ac:dyDescent="0.25">
      <c r="B252" s="23"/>
      <c r="C252" s="24"/>
      <c r="D252" s="25"/>
      <c r="E252" s="22"/>
      <c r="F252" s="22"/>
      <c r="G252" s="22"/>
      <c r="H252" s="22"/>
      <c r="I252" s="22"/>
      <c r="J252" s="22"/>
      <c r="K252" s="22"/>
      <c r="L252" s="22"/>
      <c r="M252" s="22"/>
      <c r="N252" s="22"/>
      <c r="O252" s="22"/>
      <c r="P252" s="22"/>
      <c r="Q252" s="22"/>
      <c r="R252" s="22"/>
      <c r="S252" s="22"/>
      <c r="T252" s="22"/>
      <c r="U252" s="22"/>
      <c r="V252" s="22"/>
      <c r="W252" s="74">
        <f t="shared" si="8"/>
        <v>0</v>
      </c>
      <c r="X252" s="74" t="b">
        <f t="shared" si="9"/>
        <v>0</v>
      </c>
      <c r="Y252" s="75"/>
    </row>
    <row r="253" spans="2:25" x14ac:dyDescent="0.25">
      <c r="B253" s="23"/>
      <c r="C253" s="24"/>
      <c r="D253" s="25"/>
      <c r="E253" s="22"/>
      <c r="F253" s="22"/>
      <c r="G253" s="22"/>
      <c r="H253" s="22"/>
      <c r="I253" s="22"/>
      <c r="J253" s="22"/>
      <c r="K253" s="22"/>
      <c r="L253" s="22"/>
      <c r="M253" s="22"/>
      <c r="N253" s="22"/>
      <c r="O253" s="22"/>
      <c r="P253" s="22"/>
      <c r="Q253" s="22"/>
      <c r="R253" s="22"/>
      <c r="S253" s="22"/>
      <c r="T253" s="22"/>
      <c r="U253" s="22"/>
      <c r="V253" s="22"/>
      <c r="W253" s="74">
        <f t="shared" si="8"/>
        <v>0</v>
      </c>
      <c r="X253" s="74" t="b">
        <f t="shared" si="9"/>
        <v>0</v>
      </c>
      <c r="Y253" s="75"/>
    </row>
    <row r="254" spans="2:25" x14ac:dyDescent="0.25">
      <c r="B254" s="23"/>
      <c r="C254" s="24"/>
      <c r="D254" s="25"/>
      <c r="E254" s="22"/>
      <c r="F254" s="22"/>
      <c r="G254" s="22"/>
      <c r="H254" s="22"/>
      <c r="I254" s="22"/>
      <c r="J254" s="22"/>
      <c r="K254" s="22"/>
      <c r="L254" s="22"/>
      <c r="M254" s="22"/>
      <c r="N254" s="22"/>
      <c r="O254" s="22"/>
      <c r="P254" s="22"/>
      <c r="Q254" s="22"/>
      <c r="R254" s="22"/>
      <c r="S254" s="22"/>
      <c r="T254" s="22"/>
      <c r="U254" s="22"/>
      <c r="V254" s="22"/>
      <c r="W254" s="74">
        <f t="shared" si="8"/>
        <v>0</v>
      </c>
      <c r="X254" s="74" t="b">
        <f t="shared" si="9"/>
        <v>0</v>
      </c>
      <c r="Y254" s="75"/>
    </row>
    <row r="255" spans="2:25" x14ac:dyDescent="0.25">
      <c r="B255" s="23"/>
      <c r="C255" s="24"/>
      <c r="D255" s="25"/>
      <c r="E255" s="22"/>
      <c r="F255" s="22"/>
      <c r="G255" s="22"/>
      <c r="H255" s="22"/>
      <c r="I255" s="22"/>
      <c r="J255" s="22"/>
      <c r="K255" s="22"/>
      <c r="L255" s="22"/>
      <c r="M255" s="22"/>
      <c r="N255" s="22"/>
      <c r="O255" s="22"/>
      <c r="P255" s="22"/>
      <c r="Q255" s="22"/>
      <c r="R255" s="22"/>
      <c r="S255" s="22"/>
      <c r="T255" s="22"/>
      <c r="U255" s="22"/>
      <c r="V255" s="22"/>
      <c r="W255" s="74">
        <f t="shared" si="8"/>
        <v>0</v>
      </c>
      <c r="X255" s="74" t="b">
        <f t="shared" si="9"/>
        <v>0</v>
      </c>
      <c r="Y255" s="75"/>
    </row>
    <row r="256" spans="2:25" x14ac:dyDescent="0.25">
      <c r="B256" s="23"/>
      <c r="C256" s="24"/>
      <c r="D256" s="25"/>
      <c r="E256" s="22"/>
      <c r="F256" s="22"/>
      <c r="G256" s="22"/>
      <c r="H256" s="22"/>
      <c r="I256" s="22"/>
      <c r="J256" s="22"/>
      <c r="K256" s="22"/>
      <c r="L256" s="22"/>
      <c r="M256" s="22"/>
      <c r="N256" s="22"/>
      <c r="O256" s="22"/>
      <c r="P256" s="22"/>
      <c r="Q256" s="22"/>
      <c r="R256" s="22"/>
      <c r="S256" s="22"/>
      <c r="T256" s="22"/>
      <c r="U256" s="22"/>
      <c r="V256" s="22"/>
      <c r="W256" s="74">
        <f t="shared" si="8"/>
        <v>0</v>
      </c>
      <c r="X256" s="74" t="b">
        <f t="shared" si="9"/>
        <v>0</v>
      </c>
      <c r="Y256" s="75"/>
    </row>
    <row r="257" spans="2:25" x14ac:dyDescent="0.25">
      <c r="B257" s="23"/>
      <c r="C257" s="24"/>
      <c r="D257" s="25"/>
      <c r="E257" s="22"/>
      <c r="F257" s="22"/>
      <c r="G257" s="22"/>
      <c r="H257" s="22"/>
      <c r="I257" s="22"/>
      <c r="J257" s="22"/>
      <c r="K257" s="22"/>
      <c r="L257" s="22"/>
      <c r="M257" s="22"/>
      <c r="N257" s="22"/>
      <c r="O257" s="22"/>
      <c r="P257" s="22"/>
      <c r="Q257" s="22"/>
      <c r="R257" s="22"/>
      <c r="S257" s="22"/>
      <c r="T257" s="22"/>
      <c r="U257" s="22"/>
      <c r="V257" s="22"/>
      <c r="W257" s="74">
        <f t="shared" si="8"/>
        <v>0</v>
      </c>
      <c r="X257" s="74" t="b">
        <f t="shared" si="9"/>
        <v>0</v>
      </c>
      <c r="Y257" s="75"/>
    </row>
    <row r="258" spans="2:25" x14ac:dyDescent="0.25">
      <c r="B258" s="23"/>
      <c r="C258" s="24"/>
      <c r="D258" s="25"/>
      <c r="E258" s="22"/>
      <c r="F258" s="22"/>
      <c r="G258" s="22"/>
      <c r="H258" s="22"/>
      <c r="I258" s="22"/>
      <c r="J258" s="22"/>
      <c r="K258" s="22"/>
      <c r="L258" s="22"/>
      <c r="M258" s="22"/>
      <c r="N258" s="22"/>
      <c r="O258" s="22"/>
      <c r="P258" s="22"/>
      <c r="Q258" s="22"/>
      <c r="R258" s="22"/>
      <c r="S258" s="22"/>
      <c r="T258" s="22"/>
      <c r="U258" s="22"/>
      <c r="V258" s="22"/>
      <c r="W258" s="74">
        <f t="shared" si="8"/>
        <v>0</v>
      </c>
      <c r="X258" s="74" t="b">
        <f t="shared" si="9"/>
        <v>0</v>
      </c>
      <c r="Y258" s="75"/>
    </row>
    <row r="259" spans="2:25" x14ac:dyDescent="0.25">
      <c r="B259" s="23"/>
      <c r="C259" s="24"/>
      <c r="D259" s="25"/>
      <c r="E259" s="22"/>
      <c r="F259" s="22"/>
      <c r="G259" s="22"/>
      <c r="H259" s="22"/>
      <c r="I259" s="22"/>
      <c r="J259" s="22"/>
      <c r="K259" s="22"/>
      <c r="L259" s="22"/>
      <c r="M259" s="22"/>
      <c r="N259" s="22"/>
      <c r="O259" s="22"/>
      <c r="P259" s="22"/>
      <c r="Q259" s="22"/>
      <c r="R259" s="22"/>
      <c r="S259" s="22"/>
      <c r="T259" s="22"/>
      <c r="U259" s="22"/>
      <c r="V259" s="22"/>
      <c r="W259" s="74">
        <f t="shared" si="8"/>
        <v>0</v>
      </c>
      <c r="X259" s="74" t="b">
        <f t="shared" si="9"/>
        <v>0</v>
      </c>
      <c r="Y259" s="75"/>
    </row>
    <row r="260" spans="2:25" x14ac:dyDescent="0.25">
      <c r="B260" s="23"/>
      <c r="C260" s="24"/>
      <c r="D260" s="25"/>
      <c r="E260" s="22"/>
      <c r="F260" s="22"/>
      <c r="G260" s="22"/>
      <c r="H260" s="22"/>
      <c r="I260" s="22"/>
      <c r="J260" s="22"/>
      <c r="K260" s="22"/>
      <c r="L260" s="22"/>
      <c r="M260" s="22"/>
      <c r="N260" s="22"/>
      <c r="O260" s="22"/>
      <c r="P260" s="22"/>
      <c r="Q260" s="22"/>
      <c r="R260" s="22"/>
      <c r="S260" s="22"/>
      <c r="T260" s="22"/>
      <c r="U260" s="22"/>
      <c r="V260" s="22"/>
      <c r="W260" s="74">
        <f t="shared" si="8"/>
        <v>0</v>
      </c>
      <c r="X260" s="74" t="b">
        <f t="shared" si="9"/>
        <v>0</v>
      </c>
      <c r="Y260" s="75"/>
    </row>
    <row r="261" spans="2:25" x14ac:dyDescent="0.25">
      <c r="B261" s="23"/>
      <c r="C261" s="24"/>
      <c r="D261" s="25"/>
      <c r="E261" s="22"/>
      <c r="F261" s="22"/>
      <c r="G261" s="22"/>
      <c r="H261" s="22"/>
      <c r="I261" s="22"/>
      <c r="J261" s="22"/>
      <c r="K261" s="22"/>
      <c r="L261" s="22"/>
      <c r="M261" s="22"/>
      <c r="N261" s="22"/>
      <c r="O261" s="22"/>
      <c r="P261" s="22"/>
      <c r="Q261" s="22"/>
      <c r="R261" s="22"/>
      <c r="S261" s="22"/>
      <c r="T261" s="22"/>
      <c r="U261" s="22"/>
      <c r="V261" s="22"/>
      <c r="W261" s="74">
        <f t="shared" si="8"/>
        <v>0</v>
      </c>
      <c r="X261" s="74" t="b">
        <f t="shared" si="9"/>
        <v>0</v>
      </c>
      <c r="Y261" s="75"/>
    </row>
    <row r="262" spans="2:25" x14ac:dyDescent="0.25">
      <c r="B262" s="23"/>
      <c r="C262" s="24"/>
      <c r="D262" s="25"/>
      <c r="E262" s="22"/>
      <c r="F262" s="22"/>
      <c r="G262" s="22"/>
      <c r="H262" s="22"/>
      <c r="I262" s="22"/>
      <c r="J262" s="22"/>
      <c r="K262" s="22"/>
      <c r="L262" s="22"/>
      <c r="M262" s="22"/>
      <c r="N262" s="22"/>
      <c r="O262" s="22"/>
      <c r="P262" s="22"/>
      <c r="Q262" s="22"/>
      <c r="R262" s="22"/>
      <c r="S262" s="22"/>
      <c r="T262" s="22"/>
      <c r="U262" s="22"/>
      <c r="V262" s="22"/>
      <c r="W262" s="74">
        <f t="shared" si="8"/>
        <v>0</v>
      </c>
      <c r="X262" s="74" t="b">
        <f t="shared" si="9"/>
        <v>0</v>
      </c>
      <c r="Y262" s="75"/>
    </row>
    <row r="263" spans="2:25" x14ac:dyDescent="0.25">
      <c r="B263" s="23"/>
      <c r="C263" s="24"/>
      <c r="D263" s="25"/>
      <c r="E263" s="22"/>
      <c r="F263" s="22"/>
      <c r="G263" s="22"/>
      <c r="H263" s="22"/>
      <c r="I263" s="22"/>
      <c r="J263" s="22"/>
      <c r="K263" s="22"/>
      <c r="L263" s="22"/>
      <c r="M263" s="22"/>
      <c r="N263" s="22"/>
      <c r="O263" s="22"/>
      <c r="P263" s="22"/>
      <c r="Q263" s="22"/>
      <c r="R263" s="22"/>
      <c r="S263" s="22"/>
      <c r="T263" s="22"/>
      <c r="U263" s="22"/>
      <c r="V263" s="22"/>
      <c r="W263" s="74">
        <f t="shared" si="8"/>
        <v>0</v>
      </c>
      <c r="X263" s="74" t="b">
        <f t="shared" si="9"/>
        <v>0</v>
      </c>
      <c r="Y263" s="75"/>
    </row>
    <row r="264" spans="2:25" x14ac:dyDescent="0.25">
      <c r="B264" s="23"/>
      <c r="C264" s="24"/>
      <c r="D264" s="25"/>
      <c r="E264" s="22"/>
      <c r="F264" s="22"/>
      <c r="G264" s="22"/>
      <c r="H264" s="22"/>
      <c r="I264" s="22"/>
      <c r="J264" s="22"/>
      <c r="K264" s="22"/>
      <c r="L264" s="22"/>
      <c r="M264" s="22"/>
      <c r="N264" s="22"/>
      <c r="O264" s="22"/>
      <c r="P264" s="22"/>
      <c r="Q264" s="22"/>
      <c r="R264" s="22"/>
      <c r="S264" s="22"/>
      <c r="T264" s="22"/>
      <c r="U264" s="22"/>
      <c r="V264" s="22"/>
      <c r="W264" s="74">
        <f t="shared" si="8"/>
        <v>0</v>
      </c>
      <c r="X264" s="74" t="b">
        <f t="shared" si="9"/>
        <v>0</v>
      </c>
      <c r="Y264" s="75"/>
    </row>
    <row r="265" spans="2:25" x14ac:dyDescent="0.25">
      <c r="B265" s="23"/>
      <c r="C265" s="24"/>
      <c r="D265" s="25"/>
      <c r="E265" s="22"/>
      <c r="F265" s="22"/>
      <c r="G265" s="22"/>
      <c r="H265" s="22"/>
      <c r="I265" s="22"/>
      <c r="J265" s="22"/>
      <c r="K265" s="22"/>
      <c r="L265" s="22"/>
      <c r="M265" s="22"/>
      <c r="N265" s="22"/>
      <c r="O265" s="22"/>
      <c r="P265" s="22"/>
      <c r="Q265" s="22"/>
      <c r="R265" s="22"/>
      <c r="S265" s="22"/>
      <c r="T265" s="22"/>
      <c r="U265" s="22"/>
      <c r="V265" s="22"/>
      <c r="W265" s="74">
        <f t="shared" si="8"/>
        <v>0</v>
      </c>
      <c r="X265" s="74" t="b">
        <f t="shared" si="9"/>
        <v>0</v>
      </c>
      <c r="Y265" s="75"/>
    </row>
    <row r="266" spans="2:25" x14ac:dyDescent="0.25">
      <c r="B266" s="23"/>
      <c r="C266" s="24"/>
      <c r="D266" s="25"/>
      <c r="E266" s="22"/>
      <c r="F266" s="22"/>
      <c r="G266" s="22"/>
      <c r="H266" s="22"/>
      <c r="I266" s="22"/>
      <c r="J266" s="22"/>
      <c r="K266" s="22"/>
      <c r="L266" s="22"/>
      <c r="M266" s="22"/>
      <c r="N266" s="22"/>
      <c r="O266" s="22"/>
      <c r="P266" s="22"/>
      <c r="Q266" s="22"/>
      <c r="R266" s="22"/>
      <c r="S266" s="22"/>
      <c r="T266" s="22"/>
      <c r="U266" s="22"/>
      <c r="V266" s="22"/>
      <c r="W266" s="74">
        <f t="shared" si="8"/>
        <v>0</v>
      </c>
      <c r="X266" s="74" t="b">
        <f t="shared" si="9"/>
        <v>0</v>
      </c>
      <c r="Y266" s="75"/>
    </row>
    <row r="267" spans="2:25" x14ac:dyDescent="0.25">
      <c r="B267" s="23"/>
      <c r="C267" s="24"/>
      <c r="D267" s="25"/>
      <c r="E267" s="22"/>
      <c r="F267" s="22"/>
      <c r="G267" s="22"/>
      <c r="H267" s="22"/>
      <c r="I267" s="22"/>
      <c r="J267" s="22"/>
      <c r="K267" s="22"/>
      <c r="L267" s="22"/>
      <c r="M267" s="22"/>
      <c r="N267" s="22"/>
      <c r="O267" s="22"/>
      <c r="P267" s="22"/>
      <c r="Q267" s="22"/>
      <c r="R267" s="22"/>
      <c r="S267" s="22"/>
      <c r="T267" s="22"/>
      <c r="U267" s="22"/>
      <c r="V267" s="22"/>
      <c r="W267" s="74">
        <f t="shared" si="8"/>
        <v>0</v>
      </c>
      <c r="X267" s="74" t="b">
        <f t="shared" si="9"/>
        <v>0</v>
      </c>
      <c r="Y267" s="75"/>
    </row>
    <row r="268" spans="2:25" x14ac:dyDescent="0.25">
      <c r="B268" s="23"/>
      <c r="C268" s="24"/>
      <c r="D268" s="25"/>
      <c r="E268" s="22"/>
      <c r="F268" s="22"/>
      <c r="G268" s="22"/>
      <c r="H268" s="22"/>
      <c r="I268" s="22"/>
      <c r="J268" s="22"/>
      <c r="K268" s="22"/>
      <c r="L268" s="22"/>
      <c r="M268" s="22"/>
      <c r="N268" s="22"/>
      <c r="O268" s="22"/>
      <c r="P268" s="22"/>
      <c r="Q268" s="22"/>
      <c r="R268" s="22"/>
      <c r="S268" s="22"/>
      <c r="T268" s="22"/>
      <c r="U268" s="22"/>
      <c r="V268" s="22"/>
      <c r="W268" s="74">
        <f t="shared" si="8"/>
        <v>0</v>
      </c>
      <c r="X268" s="74" t="b">
        <f t="shared" si="9"/>
        <v>0</v>
      </c>
      <c r="Y268" s="75"/>
    </row>
    <row r="269" spans="2:25" x14ac:dyDescent="0.25">
      <c r="B269" s="23"/>
      <c r="C269" s="24"/>
      <c r="D269" s="25"/>
      <c r="E269" s="22"/>
      <c r="F269" s="22"/>
      <c r="G269" s="22"/>
      <c r="H269" s="22"/>
      <c r="I269" s="22"/>
      <c r="J269" s="22"/>
      <c r="K269" s="22"/>
      <c r="L269" s="22"/>
      <c r="M269" s="22"/>
      <c r="N269" s="22"/>
      <c r="O269" s="22"/>
      <c r="P269" s="22"/>
      <c r="Q269" s="22"/>
      <c r="R269" s="22"/>
      <c r="S269" s="22"/>
      <c r="T269" s="22"/>
      <c r="U269" s="22"/>
      <c r="V269" s="22"/>
      <c r="W269" s="74">
        <f t="shared" si="8"/>
        <v>0</v>
      </c>
      <c r="X269" s="74" t="b">
        <f t="shared" si="9"/>
        <v>0</v>
      </c>
      <c r="Y269" s="75"/>
    </row>
    <row r="270" spans="2:25" x14ac:dyDescent="0.25">
      <c r="B270" s="23"/>
      <c r="C270" s="24"/>
      <c r="D270" s="25"/>
      <c r="E270" s="22"/>
      <c r="F270" s="22"/>
      <c r="G270" s="22"/>
      <c r="H270" s="22"/>
      <c r="I270" s="22"/>
      <c r="J270" s="22"/>
      <c r="K270" s="22"/>
      <c r="L270" s="22"/>
      <c r="M270" s="22"/>
      <c r="N270" s="22"/>
      <c r="O270" s="22"/>
      <c r="P270" s="22"/>
      <c r="Q270" s="22"/>
      <c r="R270" s="22"/>
      <c r="S270" s="22"/>
      <c r="T270" s="22"/>
      <c r="U270" s="22"/>
      <c r="V270" s="22"/>
      <c r="W270" s="74">
        <f t="shared" si="8"/>
        <v>0</v>
      </c>
      <c r="X270" s="74" t="b">
        <f t="shared" si="9"/>
        <v>0</v>
      </c>
      <c r="Y270" s="75"/>
    </row>
    <row r="271" spans="2:25" x14ac:dyDescent="0.25">
      <c r="B271" s="23"/>
      <c r="C271" s="24"/>
      <c r="D271" s="25"/>
      <c r="E271" s="22"/>
      <c r="F271" s="22"/>
      <c r="G271" s="22"/>
      <c r="H271" s="22"/>
      <c r="I271" s="22"/>
      <c r="J271" s="22"/>
      <c r="K271" s="22"/>
      <c r="L271" s="22"/>
      <c r="M271" s="22"/>
      <c r="N271" s="22"/>
      <c r="O271" s="22"/>
      <c r="P271" s="22"/>
      <c r="Q271" s="22"/>
      <c r="R271" s="22"/>
      <c r="S271" s="22"/>
      <c r="T271" s="22"/>
      <c r="U271" s="22"/>
      <c r="V271" s="22"/>
      <c r="W271" s="74">
        <f t="shared" si="8"/>
        <v>0</v>
      </c>
      <c r="X271" s="74" t="b">
        <f t="shared" si="9"/>
        <v>0</v>
      </c>
      <c r="Y271" s="75"/>
    </row>
    <row r="272" spans="2:25" x14ac:dyDescent="0.25">
      <c r="B272" s="23"/>
      <c r="C272" s="24"/>
      <c r="D272" s="25"/>
      <c r="E272" s="22"/>
      <c r="F272" s="22"/>
      <c r="G272" s="22"/>
      <c r="H272" s="22"/>
      <c r="I272" s="22"/>
      <c r="J272" s="22"/>
      <c r="K272" s="22"/>
      <c r="L272" s="22"/>
      <c r="M272" s="22"/>
      <c r="N272" s="22"/>
      <c r="O272" s="22"/>
      <c r="P272" s="22"/>
      <c r="Q272" s="22"/>
      <c r="R272" s="22"/>
      <c r="S272" s="22"/>
      <c r="T272" s="22"/>
      <c r="U272" s="22"/>
      <c r="V272" s="22"/>
      <c r="W272" s="74">
        <f t="shared" si="8"/>
        <v>0</v>
      </c>
      <c r="X272" s="74" t="b">
        <f t="shared" si="9"/>
        <v>0</v>
      </c>
      <c r="Y272" s="75"/>
    </row>
    <row r="273" spans="2:25" x14ac:dyDescent="0.25">
      <c r="B273" s="23"/>
      <c r="C273" s="24"/>
      <c r="D273" s="25"/>
      <c r="E273" s="22"/>
      <c r="F273" s="22"/>
      <c r="G273" s="22"/>
      <c r="H273" s="22"/>
      <c r="I273" s="22"/>
      <c r="J273" s="22"/>
      <c r="K273" s="22"/>
      <c r="L273" s="22"/>
      <c r="M273" s="22"/>
      <c r="N273" s="22"/>
      <c r="O273" s="22"/>
      <c r="P273" s="22"/>
      <c r="Q273" s="22"/>
      <c r="R273" s="22"/>
      <c r="S273" s="22"/>
      <c r="T273" s="22"/>
      <c r="U273" s="22"/>
      <c r="V273" s="22"/>
      <c r="W273" s="74">
        <f t="shared" si="8"/>
        <v>0</v>
      </c>
      <c r="X273" s="74" t="b">
        <f t="shared" si="9"/>
        <v>0</v>
      </c>
      <c r="Y273" s="75"/>
    </row>
    <row r="274" spans="2:25" x14ac:dyDescent="0.25">
      <c r="B274" s="23"/>
      <c r="C274" s="24"/>
      <c r="D274" s="25"/>
      <c r="E274" s="22"/>
      <c r="F274" s="22"/>
      <c r="G274" s="22"/>
      <c r="H274" s="22"/>
      <c r="I274" s="22"/>
      <c r="J274" s="22"/>
      <c r="K274" s="22"/>
      <c r="L274" s="22"/>
      <c r="M274" s="22"/>
      <c r="N274" s="22"/>
      <c r="O274" s="22"/>
      <c r="P274" s="22"/>
      <c r="Q274" s="22"/>
      <c r="R274" s="22"/>
      <c r="S274" s="22"/>
      <c r="T274" s="22"/>
      <c r="U274" s="22"/>
      <c r="V274" s="22"/>
      <c r="W274" s="74">
        <f t="shared" si="8"/>
        <v>0</v>
      </c>
      <c r="X274" s="74" t="b">
        <f t="shared" si="9"/>
        <v>0</v>
      </c>
      <c r="Y274" s="75"/>
    </row>
    <row r="275" spans="2:25" x14ac:dyDescent="0.25">
      <c r="B275" s="23"/>
      <c r="C275" s="24"/>
      <c r="D275" s="25"/>
      <c r="E275" s="22"/>
      <c r="F275" s="22"/>
      <c r="G275" s="22"/>
      <c r="H275" s="22"/>
      <c r="I275" s="22"/>
      <c r="J275" s="22"/>
      <c r="K275" s="22"/>
      <c r="L275" s="22"/>
      <c r="M275" s="22"/>
      <c r="N275" s="22"/>
      <c r="O275" s="22"/>
      <c r="P275" s="22"/>
      <c r="Q275" s="22"/>
      <c r="R275" s="22"/>
      <c r="S275" s="22"/>
      <c r="T275" s="22"/>
      <c r="U275" s="22"/>
      <c r="V275" s="22"/>
      <c r="W275" s="74">
        <f t="shared" si="8"/>
        <v>0</v>
      </c>
      <c r="X275" s="74" t="b">
        <f t="shared" si="9"/>
        <v>0</v>
      </c>
      <c r="Y275" s="75"/>
    </row>
    <row r="276" spans="2:25" x14ac:dyDescent="0.25">
      <c r="B276" s="23"/>
      <c r="C276" s="24"/>
      <c r="D276" s="25"/>
      <c r="E276" s="22"/>
      <c r="F276" s="22"/>
      <c r="G276" s="22"/>
      <c r="H276" s="22"/>
      <c r="I276" s="22"/>
      <c r="J276" s="22"/>
      <c r="K276" s="22"/>
      <c r="L276" s="22"/>
      <c r="M276" s="22"/>
      <c r="N276" s="22"/>
      <c r="O276" s="22"/>
      <c r="P276" s="22"/>
      <c r="Q276" s="22"/>
      <c r="R276" s="22"/>
      <c r="S276" s="22"/>
      <c r="T276" s="22"/>
      <c r="U276" s="22"/>
      <c r="V276" s="22"/>
      <c r="W276" s="74">
        <f t="shared" si="8"/>
        <v>0</v>
      </c>
      <c r="X276" s="74" t="b">
        <f t="shared" si="9"/>
        <v>0</v>
      </c>
      <c r="Y276" s="75"/>
    </row>
    <row r="277" spans="2:25" x14ac:dyDescent="0.25">
      <c r="B277" s="23"/>
      <c r="C277" s="24"/>
      <c r="D277" s="25"/>
      <c r="E277" s="22"/>
      <c r="F277" s="22"/>
      <c r="G277" s="22"/>
      <c r="H277" s="22"/>
      <c r="I277" s="22"/>
      <c r="J277" s="22"/>
      <c r="K277" s="22"/>
      <c r="L277" s="22"/>
      <c r="M277" s="22"/>
      <c r="N277" s="22"/>
      <c r="O277" s="22"/>
      <c r="P277" s="22"/>
      <c r="Q277" s="22"/>
      <c r="R277" s="22"/>
      <c r="S277" s="22"/>
      <c r="T277" s="22"/>
      <c r="U277" s="22"/>
      <c r="V277" s="22"/>
      <c r="W277" s="74">
        <f t="shared" si="8"/>
        <v>0</v>
      </c>
      <c r="X277" s="74" t="b">
        <f t="shared" si="9"/>
        <v>0</v>
      </c>
      <c r="Y277" s="75"/>
    </row>
    <row r="278" spans="2:25" x14ac:dyDescent="0.25">
      <c r="B278" s="23"/>
      <c r="C278" s="24"/>
      <c r="D278" s="25"/>
      <c r="E278" s="22"/>
      <c r="F278" s="22"/>
      <c r="G278" s="22"/>
      <c r="H278" s="22"/>
      <c r="I278" s="22"/>
      <c r="J278" s="22"/>
      <c r="K278" s="22"/>
      <c r="L278" s="22"/>
      <c r="M278" s="22"/>
      <c r="N278" s="22"/>
      <c r="O278" s="22"/>
      <c r="P278" s="22"/>
      <c r="Q278" s="22"/>
      <c r="R278" s="22"/>
      <c r="S278" s="22"/>
      <c r="T278" s="22"/>
      <c r="U278" s="22"/>
      <c r="V278" s="22"/>
      <c r="W278" s="74">
        <f t="shared" si="8"/>
        <v>0</v>
      </c>
      <c r="X278" s="74" t="b">
        <f t="shared" si="9"/>
        <v>0</v>
      </c>
      <c r="Y278" s="75"/>
    </row>
    <row r="279" spans="2:25" x14ac:dyDescent="0.25">
      <c r="B279" s="23"/>
      <c r="C279" s="24"/>
      <c r="D279" s="25"/>
      <c r="E279" s="22"/>
      <c r="F279" s="22"/>
      <c r="G279" s="22"/>
      <c r="H279" s="22"/>
      <c r="I279" s="22"/>
      <c r="J279" s="22"/>
      <c r="K279" s="22"/>
      <c r="L279" s="22"/>
      <c r="M279" s="22"/>
      <c r="N279" s="22"/>
      <c r="O279" s="22"/>
      <c r="P279" s="22"/>
      <c r="Q279" s="22"/>
      <c r="R279" s="22"/>
      <c r="S279" s="22"/>
      <c r="T279" s="22"/>
      <c r="U279" s="22"/>
      <c r="V279" s="22"/>
      <c r="W279" s="74">
        <f t="shared" si="8"/>
        <v>0</v>
      </c>
      <c r="X279" s="74" t="b">
        <f t="shared" si="9"/>
        <v>0</v>
      </c>
      <c r="Y279" s="75"/>
    </row>
    <row r="280" spans="2:25" x14ac:dyDescent="0.25">
      <c r="B280" s="23"/>
      <c r="C280" s="24"/>
      <c r="D280" s="25"/>
      <c r="E280" s="22"/>
      <c r="F280" s="22"/>
      <c r="G280" s="22"/>
      <c r="H280" s="22"/>
      <c r="I280" s="22"/>
      <c r="J280" s="22"/>
      <c r="K280" s="22"/>
      <c r="L280" s="22"/>
      <c r="M280" s="22"/>
      <c r="N280" s="22"/>
      <c r="O280" s="22"/>
      <c r="P280" s="22"/>
      <c r="Q280" s="22"/>
      <c r="R280" s="22"/>
      <c r="S280" s="22"/>
      <c r="T280" s="22"/>
      <c r="U280" s="22"/>
      <c r="V280" s="22"/>
      <c r="W280" s="74">
        <f t="shared" si="8"/>
        <v>0</v>
      </c>
      <c r="X280" s="74" t="b">
        <f t="shared" si="9"/>
        <v>0</v>
      </c>
      <c r="Y280" s="75"/>
    </row>
    <row r="281" spans="2:25" x14ac:dyDescent="0.25">
      <c r="B281" s="23"/>
      <c r="C281" s="24"/>
      <c r="D281" s="25"/>
      <c r="E281" s="22"/>
      <c r="F281" s="22"/>
      <c r="G281" s="22"/>
      <c r="H281" s="22"/>
      <c r="I281" s="22"/>
      <c r="J281" s="22"/>
      <c r="K281" s="22"/>
      <c r="L281" s="22"/>
      <c r="M281" s="22"/>
      <c r="N281" s="22"/>
      <c r="O281" s="22"/>
      <c r="P281" s="22"/>
      <c r="Q281" s="22"/>
      <c r="R281" s="22"/>
      <c r="S281" s="22"/>
      <c r="T281" s="22"/>
      <c r="U281" s="22"/>
      <c r="V281" s="22"/>
      <c r="W281" s="74">
        <f t="shared" si="8"/>
        <v>0</v>
      </c>
      <c r="X281" s="74" t="b">
        <f t="shared" si="9"/>
        <v>0</v>
      </c>
      <c r="Y281" s="75"/>
    </row>
    <row r="282" spans="2:25" x14ac:dyDescent="0.25">
      <c r="B282" s="23"/>
      <c r="C282" s="24"/>
      <c r="D282" s="25"/>
      <c r="E282" s="22"/>
      <c r="F282" s="22"/>
      <c r="G282" s="22"/>
      <c r="H282" s="22"/>
      <c r="I282" s="22"/>
      <c r="J282" s="22"/>
      <c r="K282" s="22"/>
      <c r="L282" s="22"/>
      <c r="M282" s="22"/>
      <c r="N282" s="22"/>
      <c r="O282" s="22"/>
      <c r="P282" s="22"/>
      <c r="Q282" s="22"/>
      <c r="R282" s="22"/>
      <c r="S282" s="22"/>
      <c r="T282" s="22"/>
      <c r="U282" s="22"/>
      <c r="V282" s="22"/>
      <c r="W282" s="74">
        <f t="shared" si="8"/>
        <v>0</v>
      </c>
      <c r="X282" s="74" t="b">
        <f t="shared" si="9"/>
        <v>0</v>
      </c>
      <c r="Y282" s="75"/>
    </row>
    <row r="283" spans="2:25" x14ac:dyDescent="0.25">
      <c r="B283" s="23"/>
      <c r="C283" s="24"/>
      <c r="D283" s="25"/>
      <c r="E283" s="22"/>
      <c r="F283" s="22"/>
      <c r="G283" s="22"/>
      <c r="H283" s="22"/>
      <c r="I283" s="22"/>
      <c r="J283" s="22"/>
      <c r="K283" s="22"/>
      <c r="L283" s="22"/>
      <c r="M283" s="22"/>
      <c r="N283" s="22"/>
      <c r="O283" s="22"/>
      <c r="P283" s="22"/>
      <c r="Q283" s="22"/>
      <c r="R283" s="22"/>
      <c r="S283" s="22"/>
      <c r="T283" s="22"/>
      <c r="U283" s="22"/>
      <c r="V283" s="22"/>
      <c r="W283" s="74">
        <f t="shared" si="8"/>
        <v>0</v>
      </c>
      <c r="X283" s="74" t="b">
        <f t="shared" si="9"/>
        <v>0</v>
      </c>
      <c r="Y283" s="75"/>
    </row>
    <row r="284" spans="2:25" x14ac:dyDescent="0.25">
      <c r="B284" s="23"/>
      <c r="C284" s="24"/>
      <c r="D284" s="25"/>
      <c r="E284" s="22"/>
      <c r="F284" s="22"/>
      <c r="G284" s="22"/>
      <c r="H284" s="22"/>
      <c r="I284" s="22"/>
      <c r="J284" s="22"/>
      <c r="K284" s="22"/>
      <c r="L284" s="22"/>
      <c r="M284" s="22"/>
      <c r="N284" s="22"/>
      <c r="O284" s="22"/>
      <c r="P284" s="22"/>
      <c r="Q284" s="22"/>
      <c r="R284" s="22"/>
      <c r="S284" s="22"/>
      <c r="T284" s="22"/>
      <c r="U284" s="22"/>
      <c r="V284" s="22"/>
      <c r="W284" s="74">
        <f t="shared" si="8"/>
        <v>0</v>
      </c>
      <c r="X284" s="74" t="b">
        <f t="shared" si="9"/>
        <v>0</v>
      </c>
      <c r="Y284" s="75"/>
    </row>
    <row r="285" spans="2:25" x14ac:dyDescent="0.25">
      <c r="B285" s="23"/>
      <c r="C285" s="24"/>
      <c r="D285" s="25"/>
      <c r="E285" s="22"/>
      <c r="F285" s="22"/>
      <c r="G285" s="22"/>
      <c r="H285" s="22"/>
      <c r="I285" s="22"/>
      <c r="J285" s="22"/>
      <c r="K285" s="22"/>
      <c r="L285" s="22"/>
      <c r="M285" s="22"/>
      <c r="N285" s="22"/>
      <c r="O285" s="22"/>
      <c r="P285" s="22"/>
      <c r="Q285" s="22"/>
      <c r="R285" s="22"/>
      <c r="S285" s="22"/>
      <c r="T285" s="22"/>
      <c r="U285" s="22"/>
      <c r="V285" s="22"/>
      <c r="W285" s="74">
        <f t="shared" si="8"/>
        <v>0</v>
      </c>
      <c r="X285" s="74" t="b">
        <f t="shared" si="9"/>
        <v>0</v>
      </c>
      <c r="Y285" s="75"/>
    </row>
    <row r="286" spans="2:25" x14ac:dyDescent="0.25">
      <c r="B286" s="23"/>
      <c r="C286" s="24"/>
      <c r="D286" s="25"/>
      <c r="E286" s="22"/>
      <c r="F286" s="22"/>
      <c r="G286" s="22"/>
      <c r="H286" s="22"/>
      <c r="I286" s="22"/>
      <c r="J286" s="22"/>
      <c r="K286" s="22"/>
      <c r="L286" s="22"/>
      <c r="M286" s="22"/>
      <c r="N286" s="22"/>
      <c r="O286" s="22"/>
      <c r="P286" s="22"/>
      <c r="Q286" s="22"/>
      <c r="R286" s="22"/>
      <c r="S286" s="22"/>
      <c r="T286" s="22"/>
      <c r="U286" s="22"/>
      <c r="V286" s="22"/>
      <c r="W286" s="74">
        <f t="shared" si="8"/>
        <v>0</v>
      </c>
      <c r="X286" s="74" t="b">
        <f t="shared" si="9"/>
        <v>0</v>
      </c>
      <c r="Y286" s="75"/>
    </row>
    <row r="287" spans="2:25" x14ac:dyDescent="0.25">
      <c r="B287" s="23"/>
      <c r="C287" s="24"/>
      <c r="D287" s="25"/>
      <c r="E287" s="22"/>
      <c r="F287" s="22"/>
      <c r="G287" s="22"/>
      <c r="H287" s="22"/>
      <c r="I287" s="22"/>
      <c r="J287" s="22"/>
      <c r="K287" s="22"/>
      <c r="L287" s="22"/>
      <c r="M287" s="22"/>
      <c r="N287" s="22"/>
      <c r="O287" s="22"/>
      <c r="P287" s="22"/>
      <c r="Q287" s="22"/>
      <c r="R287" s="22"/>
      <c r="S287" s="22"/>
      <c r="T287" s="22"/>
      <c r="U287" s="22"/>
      <c r="V287" s="22"/>
      <c r="W287" s="74">
        <f t="shared" si="8"/>
        <v>0</v>
      </c>
      <c r="X287" s="74" t="b">
        <f t="shared" si="9"/>
        <v>0</v>
      </c>
      <c r="Y287" s="75"/>
    </row>
    <row r="288" spans="2:25" x14ac:dyDescent="0.25">
      <c r="B288" s="23"/>
      <c r="C288" s="24"/>
      <c r="D288" s="25"/>
      <c r="E288" s="22"/>
      <c r="F288" s="22"/>
      <c r="G288" s="22"/>
      <c r="H288" s="22"/>
      <c r="I288" s="22"/>
      <c r="J288" s="22"/>
      <c r="K288" s="22"/>
      <c r="L288" s="22"/>
      <c r="M288" s="22"/>
      <c r="N288" s="22"/>
      <c r="O288" s="22"/>
      <c r="P288" s="22"/>
      <c r="Q288" s="22"/>
      <c r="R288" s="22"/>
      <c r="S288" s="22"/>
      <c r="T288" s="22"/>
      <c r="U288" s="22"/>
      <c r="V288" s="22"/>
      <c r="W288" s="74">
        <f t="shared" si="8"/>
        <v>0</v>
      </c>
      <c r="X288" s="74" t="b">
        <f t="shared" si="9"/>
        <v>0</v>
      </c>
      <c r="Y288" s="75"/>
    </row>
    <row r="289" spans="2:25" x14ac:dyDescent="0.25">
      <c r="B289" s="23"/>
      <c r="C289" s="24"/>
      <c r="D289" s="25"/>
      <c r="E289" s="22"/>
      <c r="F289" s="22"/>
      <c r="G289" s="22"/>
      <c r="H289" s="22"/>
      <c r="I289" s="22"/>
      <c r="J289" s="22"/>
      <c r="K289" s="22"/>
      <c r="L289" s="22"/>
      <c r="M289" s="22"/>
      <c r="N289" s="22"/>
      <c r="O289" s="22"/>
      <c r="P289" s="22"/>
      <c r="Q289" s="22"/>
      <c r="R289" s="22"/>
      <c r="S289" s="22"/>
      <c r="T289" s="22"/>
      <c r="U289" s="22"/>
      <c r="V289" s="22"/>
      <c r="W289" s="74">
        <f t="shared" si="8"/>
        <v>0</v>
      </c>
      <c r="X289" s="74" t="b">
        <f t="shared" si="9"/>
        <v>0</v>
      </c>
      <c r="Y289" s="75"/>
    </row>
    <row r="290" spans="2:25" x14ac:dyDescent="0.25">
      <c r="B290" s="23"/>
      <c r="C290" s="24"/>
      <c r="D290" s="25"/>
      <c r="E290" s="22"/>
      <c r="F290" s="22"/>
      <c r="G290" s="22"/>
      <c r="H290" s="22"/>
      <c r="I290" s="22"/>
      <c r="J290" s="22"/>
      <c r="K290" s="22"/>
      <c r="L290" s="22"/>
      <c r="M290" s="22"/>
      <c r="N290" s="22"/>
      <c r="O290" s="22"/>
      <c r="P290" s="22"/>
      <c r="Q290" s="22"/>
      <c r="R290" s="22"/>
      <c r="S290" s="22"/>
      <c r="T290" s="22"/>
      <c r="U290" s="22"/>
      <c r="V290" s="22"/>
      <c r="W290" s="74">
        <f t="shared" si="8"/>
        <v>0</v>
      </c>
      <c r="X290" s="74" t="b">
        <f t="shared" si="9"/>
        <v>0</v>
      </c>
      <c r="Y290" s="75"/>
    </row>
    <row r="291" spans="2:25" x14ac:dyDescent="0.25">
      <c r="B291" s="23"/>
      <c r="C291" s="24"/>
      <c r="D291" s="25"/>
      <c r="E291" s="22"/>
      <c r="F291" s="22"/>
      <c r="G291" s="22"/>
      <c r="H291" s="22"/>
      <c r="I291" s="22"/>
      <c r="J291" s="22"/>
      <c r="K291" s="22"/>
      <c r="L291" s="22"/>
      <c r="M291" s="22"/>
      <c r="N291" s="22"/>
      <c r="O291" s="22"/>
      <c r="P291" s="22"/>
      <c r="Q291" s="22"/>
      <c r="R291" s="22"/>
      <c r="S291" s="22"/>
      <c r="T291" s="22"/>
      <c r="U291" s="22"/>
      <c r="V291" s="22"/>
      <c r="W291" s="74">
        <f t="shared" si="8"/>
        <v>0</v>
      </c>
      <c r="X291" s="74" t="b">
        <f t="shared" si="9"/>
        <v>0</v>
      </c>
      <c r="Y291" s="75"/>
    </row>
    <row r="292" spans="2:25" x14ac:dyDescent="0.25">
      <c r="B292" s="23"/>
      <c r="C292" s="24"/>
      <c r="D292" s="25"/>
      <c r="E292" s="22"/>
      <c r="F292" s="22"/>
      <c r="G292" s="22"/>
      <c r="H292" s="22"/>
      <c r="I292" s="22"/>
      <c r="J292" s="22"/>
      <c r="K292" s="22"/>
      <c r="L292" s="22"/>
      <c r="M292" s="22"/>
      <c r="N292" s="22"/>
      <c r="O292" s="22"/>
      <c r="P292" s="22"/>
      <c r="Q292" s="22"/>
      <c r="R292" s="22"/>
      <c r="S292" s="22"/>
      <c r="T292" s="22"/>
      <c r="U292" s="22"/>
      <c r="V292" s="22"/>
      <c r="W292" s="74">
        <f t="shared" si="8"/>
        <v>0</v>
      </c>
      <c r="X292" s="74" t="b">
        <f t="shared" si="9"/>
        <v>0</v>
      </c>
      <c r="Y292" s="75"/>
    </row>
    <row r="293" spans="2:25" x14ac:dyDescent="0.25">
      <c r="B293" s="23"/>
      <c r="C293" s="24"/>
      <c r="D293" s="25"/>
      <c r="E293" s="22"/>
      <c r="F293" s="22"/>
      <c r="G293" s="22"/>
      <c r="H293" s="22"/>
      <c r="I293" s="22"/>
      <c r="J293" s="22"/>
      <c r="K293" s="22"/>
      <c r="L293" s="22"/>
      <c r="M293" s="22"/>
      <c r="N293" s="22"/>
      <c r="O293" s="22"/>
      <c r="P293" s="22"/>
      <c r="Q293" s="22"/>
      <c r="R293" s="22"/>
      <c r="S293" s="22"/>
      <c r="T293" s="22"/>
      <c r="U293" s="22"/>
      <c r="V293" s="22"/>
      <c r="W293" s="74">
        <f t="shared" si="8"/>
        <v>0</v>
      </c>
      <c r="X293" s="74" t="b">
        <f t="shared" si="9"/>
        <v>0</v>
      </c>
      <c r="Y293" s="75"/>
    </row>
    <row r="294" spans="2:25" x14ac:dyDescent="0.25">
      <c r="B294" s="23"/>
      <c r="C294" s="24"/>
      <c r="D294" s="25"/>
      <c r="E294" s="22"/>
      <c r="F294" s="22"/>
      <c r="G294" s="22"/>
      <c r="H294" s="22"/>
      <c r="I294" s="22"/>
      <c r="J294" s="22"/>
      <c r="K294" s="22"/>
      <c r="L294" s="22"/>
      <c r="M294" s="22"/>
      <c r="N294" s="22"/>
      <c r="O294" s="22"/>
      <c r="P294" s="22"/>
      <c r="Q294" s="22"/>
      <c r="R294" s="22"/>
      <c r="S294" s="22"/>
      <c r="T294" s="22"/>
      <c r="U294" s="22"/>
      <c r="V294" s="22"/>
      <c r="W294" s="74">
        <f t="shared" si="8"/>
        <v>0</v>
      </c>
      <c r="X294" s="74" t="b">
        <f t="shared" si="9"/>
        <v>0</v>
      </c>
      <c r="Y294" s="75"/>
    </row>
    <row r="295" spans="2:25" x14ac:dyDescent="0.25">
      <c r="B295" s="23"/>
      <c r="C295" s="24"/>
      <c r="D295" s="25"/>
      <c r="E295" s="22"/>
      <c r="F295" s="22"/>
      <c r="G295" s="22"/>
      <c r="H295" s="22"/>
      <c r="I295" s="22"/>
      <c r="J295" s="22"/>
      <c r="K295" s="22"/>
      <c r="L295" s="22"/>
      <c r="M295" s="22"/>
      <c r="N295" s="22"/>
      <c r="O295" s="22"/>
      <c r="P295" s="22"/>
      <c r="Q295" s="22"/>
      <c r="R295" s="22"/>
      <c r="S295" s="22"/>
      <c r="T295" s="22"/>
      <c r="U295" s="22"/>
      <c r="V295" s="22"/>
      <c r="W295" s="74">
        <f t="shared" si="8"/>
        <v>0</v>
      </c>
      <c r="X295" s="74" t="b">
        <f t="shared" si="9"/>
        <v>0</v>
      </c>
      <c r="Y295" s="75"/>
    </row>
    <row r="296" spans="2:25" x14ac:dyDescent="0.25">
      <c r="B296" s="23"/>
      <c r="C296" s="24"/>
      <c r="D296" s="25"/>
      <c r="E296" s="22"/>
      <c r="F296" s="22"/>
      <c r="G296" s="22"/>
      <c r="H296" s="22"/>
      <c r="I296" s="22"/>
      <c r="J296" s="22"/>
      <c r="K296" s="22"/>
      <c r="L296" s="22"/>
      <c r="M296" s="22"/>
      <c r="N296" s="22"/>
      <c r="O296" s="22"/>
      <c r="P296" s="22"/>
      <c r="Q296" s="22"/>
      <c r="R296" s="22"/>
      <c r="S296" s="22"/>
      <c r="T296" s="22"/>
      <c r="U296" s="22"/>
      <c r="V296" s="22"/>
      <c r="W296" s="74">
        <f t="shared" si="8"/>
        <v>0</v>
      </c>
      <c r="X296" s="74" t="b">
        <f t="shared" si="9"/>
        <v>0</v>
      </c>
      <c r="Y296" s="75"/>
    </row>
    <row r="297" spans="2:25" x14ac:dyDescent="0.25">
      <c r="B297" s="23"/>
      <c r="C297" s="24"/>
      <c r="D297" s="25"/>
      <c r="E297" s="22"/>
      <c r="F297" s="22"/>
      <c r="G297" s="22"/>
      <c r="H297" s="22"/>
      <c r="I297" s="22"/>
      <c r="J297" s="22"/>
      <c r="K297" s="22"/>
      <c r="L297" s="22"/>
      <c r="M297" s="22"/>
      <c r="N297" s="22"/>
      <c r="O297" s="22"/>
      <c r="P297" s="22"/>
      <c r="Q297" s="22"/>
      <c r="R297" s="22"/>
      <c r="S297" s="22"/>
      <c r="T297" s="22"/>
      <c r="U297" s="22"/>
      <c r="V297" s="22"/>
      <c r="W297" s="74">
        <f t="shared" si="8"/>
        <v>0</v>
      </c>
      <c r="X297" s="74" t="b">
        <f t="shared" si="9"/>
        <v>0</v>
      </c>
      <c r="Y297" s="75"/>
    </row>
    <row r="298" spans="2:25" x14ac:dyDescent="0.25">
      <c r="B298" s="23"/>
      <c r="C298" s="24"/>
      <c r="D298" s="25"/>
      <c r="E298" s="22"/>
      <c r="F298" s="22"/>
      <c r="G298" s="22"/>
      <c r="H298" s="22"/>
      <c r="I298" s="22"/>
      <c r="J298" s="22"/>
      <c r="K298" s="22"/>
      <c r="L298" s="22"/>
      <c r="M298" s="22"/>
      <c r="N298" s="22"/>
      <c r="O298" s="22"/>
      <c r="P298" s="22"/>
      <c r="Q298" s="22"/>
      <c r="R298" s="22"/>
      <c r="S298" s="22"/>
      <c r="T298" s="22"/>
      <c r="U298" s="22"/>
      <c r="V298" s="22"/>
      <c r="W298" s="74">
        <f t="shared" si="8"/>
        <v>0</v>
      </c>
      <c r="X298" s="74" t="b">
        <f t="shared" si="9"/>
        <v>0</v>
      </c>
      <c r="Y298" s="75"/>
    </row>
    <row r="299" spans="2:25" x14ac:dyDescent="0.25">
      <c r="B299" s="23"/>
      <c r="C299" s="24"/>
      <c r="D299" s="25"/>
      <c r="E299" s="22"/>
      <c r="F299" s="22"/>
      <c r="G299" s="22"/>
      <c r="H299" s="22"/>
      <c r="I299" s="22"/>
      <c r="J299" s="22"/>
      <c r="K299" s="22"/>
      <c r="L299" s="22"/>
      <c r="M299" s="22"/>
      <c r="N299" s="22"/>
      <c r="O299" s="22"/>
      <c r="P299" s="22"/>
      <c r="Q299" s="22"/>
      <c r="R299" s="22"/>
      <c r="S299" s="22"/>
      <c r="T299" s="22"/>
      <c r="U299" s="22"/>
      <c r="V299" s="22"/>
      <c r="W299" s="74">
        <f t="shared" si="8"/>
        <v>0</v>
      </c>
      <c r="X299" s="74" t="b">
        <f t="shared" si="9"/>
        <v>0</v>
      </c>
      <c r="Y299" s="75"/>
    </row>
    <row r="300" spans="2:25" x14ac:dyDescent="0.25">
      <c r="B300" s="23"/>
      <c r="C300" s="24"/>
      <c r="D300" s="25"/>
      <c r="E300" s="22"/>
      <c r="F300" s="22"/>
      <c r="G300" s="22"/>
      <c r="H300" s="22"/>
      <c r="I300" s="22"/>
      <c r="J300" s="22"/>
      <c r="K300" s="22"/>
      <c r="L300" s="22"/>
      <c r="M300" s="22"/>
      <c r="N300" s="22"/>
      <c r="O300" s="22"/>
      <c r="P300" s="22"/>
      <c r="Q300" s="22"/>
      <c r="R300" s="22"/>
      <c r="S300" s="22"/>
      <c r="T300" s="22"/>
      <c r="U300" s="22"/>
      <c r="V300" s="22"/>
      <c r="W300" s="74">
        <f t="shared" si="8"/>
        <v>0</v>
      </c>
      <c r="X300" s="74" t="b">
        <f t="shared" si="9"/>
        <v>0</v>
      </c>
      <c r="Y300" s="75"/>
    </row>
    <row r="301" spans="2:25" x14ac:dyDescent="0.25">
      <c r="B301" s="23"/>
      <c r="C301" s="24"/>
      <c r="D301" s="25"/>
      <c r="E301" s="22"/>
      <c r="F301" s="22"/>
      <c r="G301" s="22"/>
      <c r="H301" s="22"/>
      <c r="I301" s="22"/>
      <c r="J301" s="22"/>
      <c r="K301" s="22"/>
      <c r="L301" s="22"/>
      <c r="M301" s="22"/>
      <c r="N301" s="22"/>
      <c r="O301" s="22"/>
      <c r="P301" s="22"/>
      <c r="Q301" s="22"/>
      <c r="R301" s="22"/>
      <c r="S301" s="22"/>
      <c r="T301" s="22"/>
      <c r="U301" s="22"/>
      <c r="V301" s="22"/>
      <c r="W301" s="74">
        <f t="shared" si="8"/>
        <v>0</v>
      </c>
      <c r="X301" s="74" t="b">
        <f t="shared" si="9"/>
        <v>0</v>
      </c>
      <c r="Y301" s="75"/>
    </row>
    <row r="302" spans="2:25" x14ac:dyDescent="0.25">
      <c r="B302" s="23"/>
      <c r="C302" s="24"/>
      <c r="D302" s="25"/>
      <c r="E302" s="22"/>
      <c r="F302" s="22"/>
      <c r="G302" s="22"/>
      <c r="H302" s="22"/>
      <c r="I302" s="22"/>
      <c r="J302" s="22"/>
      <c r="K302" s="22"/>
      <c r="L302" s="22"/>
      <c r="M302" s="22"/>
      <c r="N302" s="22"/>
      <c r="O302" s="22"/>
      <c r="P302" s="22"/>
      <c r="Q302" s="22"/>
      <c r="R302" s="22"/>
      <c r="S302" s="22"/>
      <c r="T302" s="22"/>
      <c r="U302" s="22"/>
      <c r="V302" s="22"/>
      <c r="W302" s="74">
        <f t="shared" si="8"/>
        <v>0</v>
      </c>
      <c r="X302" s="74" t="b">
        <f t="shared" si="9"/>
        <v>0</v>
      </c>
      <c r="Y302" s="75"/>
    </row>
    <row r="303" spans="2:25" x14ac:dyDescent="0.25">
      <c r="B303" s="23"/>
      <c r="C303" s="24"/>
      <c r="D303" s="25"/>
      <c r="E303" s="22"/>
      <c r="F303" s="22"/>
      <c r="G303" s="22"/>
      <c r="H303" s="22"/>
      <c r="I303" s="22"/>
      <c r="J303" s="22"/>
      <c r="K303" s="22"/>
      <c r="L303" s="22"/>
      <c r="M303" s="22"/>
      <c r="N303" s="22"/>
      <c r="O303" s="22"/>
      <c r="P303" s="22"/>
      <c r="Q303" s="22"/>
      <c r="R303" s="22"/>
      <c r="S303" s="22"/>
      <c r="T303" s="22"/>
      <c r="U303" s="22"/>
      <c r="V303" s="22"/>
      <c r="W303" s="74">
        <f t="shared" si="8"/>
        <v>0</v>
      </c>
      <c r="X303" s="74" t="b">
        <f t="shared" si="9"/>
        <v>0</v>
      </c>
      <c r="Y303" s="75"/>
    </row>
    <row r="304" spans="2:25" x14ac:dyDescent="0.25">
      <c r="B304" s="23"/>
      <c r="C304" s="24"/>
      <c r="D304" s="25"/>
      <c r="E304" s="22"/>
      <c r="F304" s="22"/>
      <c r="G304" s="22"/>
      <c r="H304" s="22"/>
      <c r="I304" s="22"/>
      <c r="J304" s="22"/>
      <c r="K304" s="22"/>
      <c r="L304" s="22"/>
      <c r="M304" s="22"/>
      <c r="N304" s="22"/>
      <c r="O304" s="22"/>
      <c r="P304" s="22"/>
      <c r="Q304" s="22"/>
      <c r="R304" s="22"/>
      <c r="S304" s="22"/>
      <c r="T304" s="22"/>
      <c r="U304" s="22"/>
      <c r="V304" s="22"/>
      <c r="W304" s="74">
        <f t="shared" si="8"/>
        <v>0</v>
      </c>
      <c r="X304" s="74" t="b">
        <f t="shared" si="9"/>
        <v>0</v>
      </c>
      <c r="Y304" s="75"/>
    </row>
    <row r="305" spans="2:25" x14ac:dyDescent="0.25">
      <c r="B305" s="23"/>
      <c r="C305" s="24"/>
      <c r="D305" s="25"/>
      <c r="E305" s="22"/>
      <c r="F305" s="22"/>
      <c r="G305" s="22"/>
      <c r="H305" s="22"/>
      <c r="I305" s="22"/>
      <c r="J305" s="22"/>
      <c r="K305" s="22"/>
      <c r="L305" s="22"/>
      <c r="M305" s="22"/>
      <c r="N305" s="22"/>
      <c r="O305" s="22"/>
      <c r="P305" s="22"/>
      <c r="Q305" s="22"/>
      <c r="R305" s="22"/>
      <c r="S305" s="22"/>
      <c r="T305" s="22"/>
      <c r="U305" s="22"/>
      <c r="V305" s="22"/>
      <c r="W305" s="74">
        <f t="shared" si="8"/>
        <v>0</v>
      </c>
      <c r="X305" s="74" t="b">
        <f t="shared" si="9"/>
        <v>0</v>
      </c>
      <c r="Y305" s="75"/>
    </row>
    <row r="306" spans="2:25" x14ac:dyDescent="0.25">
      <c r="B306" s="23"/>
      <c r="C306" s="24"/>
      <c r="D306" s="25"/>
      <c r="E306" s="22"/>
      <c r="F306" s="22"/>
      <c r="G306" s="22"/>
      <c r="H306" s="22"/>
      <c r="I306" s="22"/>
      <c r="J306" s="22"/>
      <c r="K306" s="22"/>
      <c r="L306" s="22"/>
      <c r="M306" s="22"/>
      <c r="N306" s="22"/>
      <c r="O306" s="22"/>
      <c r="P306" s="22"/>
      <c r="Q306" s="22"/>
      <c r="R306" s="22"/>
      <c r="S306" s="22"/>
      <c r="T306" s="22"/>
      <c r="U306" s="22"/>
      <c r="V306" s="22"/>
      <c r="W306" s="74">
        <f t="shared" si="8"/>
        <v>0</v>
      </c>
      <c r="X306" s="74" t="b">
        <f t="shared" si="9"/>
        <v>0</v>
      </c>
      <c r="Y306" s="75"/>
    </row>
    <row r="307" spans="2:25" x14ac:dyDescent="0.25">
      <c r="B307" s="23"/>
      <c r="C307" s="24"/>
      <c r="D307" s="25"/>
      <c r="E307" s="22"/>
      <c r="F307" s="22"/>
      <c r="G307" s="22"/>
      <c r="H307" s="22"/>
      <c r="I307" s="22"/>
      <c r="J307" s="22"/>
      <c r="K307" s="22"/>
      <c r="L307" s="22"/>
      <c r="M307" s="22"/>
      <c r="N307" s="22"/>
      <c r="O307" s="22"/>
      <c r="P307" s="22"/>
      <c r="Q307" s="22"/>
      <c r="R307" s="22"/>
      <c r="S307" s="22"/>
      <c r="T307" s="22"/>
      <c r="U307" s="22"/>
      <c r="V307" s="22"/>
      <c r="W307" s="74">
        <f t="shared" si="8"/>
        <v>0</v>
      </c>
      <c r="X307" s="74" t="b">
        <f t="shared" si="9"/>
        <v>0</v>
      </c>
      <c r="Y307" s="75"/>
    </row>
    <row r="308" spans="2:25" x14ac:dyDescent="0.25">
      <c r="B308" s="23"/>
      <c r="C308" s="24"/>
      <c r="D308" s="25"/>
      <c r="E308" s="22"/>
      <c r="F308" s="22"/>
      <c r="G308" s="22"/>
      <c r="H308" s="22"/>
      <c r="I308" s="22"/>
      <c r="J308" s="22"/>
      <c r="K308" s="22"/>
      <c r="L308" s="22"/>
      <c r="M308" s="22"/>
      <c r="N308" s="22"/>
      <c r="O308" s="22"/>
      <c r="P308" s="22"/>
      <c r="Q308" s="22"/>
      <c r="R308" s="22"/>
      <c r="S308" s="22"/>
      <c r="T308" s="22"/>
      <c r="U308" s="22"/>
      <c r="V308" s="22"/>
      <c r="W308" s="74">
        <f t="shared" si="8"/>
        <v>0</v>
      </c>
      <c r="X308" s="74" t="b">
        <f t="shared" si="9"/>
        <v>0</v>
      </c>
      <c r="Y308" s="75"/>
    </row>
    <row r="309" spans="2:25" x14ac:dyDescent="0.25">
      <c r="B309" s="23"/>
      <c r="C309" s="24"/>
      <c r="D309" s="25"/>
      <c r="E309" s="22"/>
      <c r="F309" s="22"/>
      <c r="G309" s="22"/>
      <c r="H309" s="22"/>
      <c r="I309" s="22"/>
      <c r="J309" s="22"/>
      <c r="K309" s="22"/>
      <c r="L309" s="22"/>
      <c r="M309" s="22"/>
      <c r="N309" s="22"/>
      <c r="O309" s="22"/>
      <c r="P309" s="22"/>
      <c r="Q309" s="22"/>
      <c r="R309" s="22"/>
      <c r="S309" s="22"/>
      <c r="T309" s="22"/>
      <c r="U309" s="22"/>
      <c r="V309" s="22"/>
      <c r="W309" s="74">
        <f t="shared" si="8"/>
        <v>0</v>
      </c>
      <c r="X309" s="74" t="b">
        <f t="shared" si="9"/>
        <v>0</v>
      </c>
      <c r="Y309" s="75"/>
    </row>
    <row r="310" spans="2:25" x14ac:dyDescent="0.25">
      <c r="B310" s="23"/>
      <c r="C310" s="24"/>
      <c r="D310" s="25"/>
      <c r="E310" s="22"/>
      <c r="F310" s="22"/>
      <c r="G310" s="22"/>
      <c r="H310" s="22"/>
      <c r="I310" s="22"/>
      <c r="J310" s="22"/>
      <c r="K310" s="22"/>
      <c r="L310" s="22"/>
      <c r="M310" s="22"/>
      <c r="N310" s="22"/>
      <c r="O310" s="22"/>
      <c r="P310" s="22"/>
      <c r="Q310" s="22"/>
      <c r="R310" s="22"/>
      <c r="S310" s="22"/>
      <c r="T310" s="22"/>
      <c r="U310" s="22"/>
      <c r="V310" s="22"/>
      <c r="W310" s="74">
        <f t="shared" si="8"/>
        <v>0</v>
      </c>
      <c r="X310" s="74" t="b">
        <f t="shared" si="9"/>
        <v>0</v>
      </c>
      <c r="Y310" s="75"/>
    </row>
    <row r="311" spans="2:25" x14ac:dyDescent="0.25">
      <c r="B311" s="23"/>
      <c r="C311" s="24"/>
      <c r="D311" s="25"/>
      <c r="E311" s="22"/>
      <c r="F311" s="22"/>
      <c r="G311" s="22"/>
      <c r="H311" s="22"/>
      <c r="I311" s="22"/>
      <c r="J311" s="22"/>
      <c r="K311" s="22"/>
      <c r="L311" s="22"/>
      <c r="M311" s="22"/>
      <c r="N311" s="22"/>
      <c r="O311" s="22"/>
      <c r="P311" s="22"/>
      <c r="Q311" s="22"/>
      <c r="R311" s="22"/>
      <c r="S311" s="22"/>
      <c r="T311" s="22"/>
      <c r="U311" s="22"/>
      <c r="V311" s="22"/>
      <c r="W311" s="74">
        <f t="shared" si="8"/>
        <v>0</v>
      </c>
      <c r="X311" s="74" t="b">
        <f t="shared" si="9"/>
        <v>0</v>
      </c>
      <c r="Y311" s="75"/>
    </row>
    <row r="312" spans="2:25" x14ac:dyDescent="0.25">
      <c r="B312" s="23"/>
      <c r="C312" s="24"/>
      <c r="D312" s="25"/>
      <c r="E312" s="22"/>
      <c r="F312" s="22"/>
      <c r="G312" s="22"/>
      <c r="H312" s="22"/>
      <c r="I312" s="22"/>
      <c r="J312" s="22"/>
      <c r="K312" s="22"/>
      <c r="L312" s="22"/>
      <c r="M312" s="22"/>
      <c r="N312" s="22"/>
      <c r="O312" s="22"/>
      <c r="P312" s="22"/>
      <c r="Q312" s="22"/>
      <c r="R312" s="22"/>
      <c r="S312" s="22"/>
      <c r="T312" s="22"/>
      <c r="U312" s="22"/>
      <c r="V312" s="22"/>
      <c r="W312" s="74">
        <f t="shared" si="8"/>
        <v>0</v>
      </c>
      <c r="X312" s="74" t="b">
        <f t="shared" si="9"/>
        <v>0</v>
      </c>
      <c r="Y312" s="75"/>
    </row>
    <row r="313" spans="2:25" x14ac:dyDescent="0.25">
      <c r="B313" s="23"/>
      <c r="C313" s="24"/>
      <c r="D313" s="25"/>
      <c r="E313" s="22"/>
      <c r="F313" s="22"/>
      <c r="G313" s="22"/>
      <c r="H313" s="22"/>
      <c r="I313" s="22"/>
      <c r="J313" s="22"/>
      <c r="K313" s="22"/>
      <c r="L313" s="22"/>
      <c r="M313" s="22"/>
      <c r="N313" s="22"/>
      <c r="O313" s="22"/>
      <c r="P313" s="22"/>
      <c r="Q313" s="22"/>
      <c r="R313" s="22"/>
      <c r="S313" s="22"/>
      <c r="T313" s="22"/>
      <c r="U313" s="22"/>
      <c r="V313" s="22"/>
      <c r="W313" s="74">
        <f t="shared" ref="W313:W376" si="10">COUNTIF(E313:V313,OR("VERDADERO","Verdadero"))</f>
        <v>0</v>
      </c>
      <c r="X313" s="74" t="b">
        <f t="shared" ref="X313:X376" si="11">IF(AND(W313&gt;=1,W313&lt;=5),"Moderado",IF(AND(W313&gt;=6,W313&lt;=11),"Mayor",IF(AND(W313&gt;=12,W313&lt;=18),"Catastrófico")))</f>
        <v>0</v>
      </c>
      <c r="Y313" s="75"/>
    </row>
    <row r="314" spans="2:25" x14ac:dyDescent="0.25">
      <c r="B314" s="23"/>
      <c r="C314" s="24"/>
      <c r="D314" s="25"/>
      <c r="E314" s="22"/>
      <c r="F314" s="22"/>
      <c r="G314" s="22"/>
      <c r="H314" s="22"/>
      <c r="I314" s="22"/>
      <c r="J314" s="22"/>
      <c r="K314" s="22"/>
      <c r="L314" s="22"/>
      <c r="M314" s="22"/>
      <c r="N314" s="22"/>
      <c r="O314" s="22"/>
      <c r="P314" s="22"/>
      <c r="Q314" s="22"/>
      <c r="R314" s="22"/>
      <c r="S314" s="22"/>
      <c r="T314" s="22"/>
      <c r="U314" s="22"/>
      <c r="V314" s="22"/>
      <c r="W314" s="74">
        <f t="shared" si="10"/>
        <v>0</v>
      </c>
      <c r="X314" s="74" t="b">
        <f t="shared" si="11"/>
        <v>0</v>
      </c>
      <c r="Y314" s="75"/>
    </row>
    <row r="315" spans="2:25" x14ac:dyDescent="0.25">
      <c r="B315" s="23"/>
      <c r="C315" s="24"/>
      <c r="D315" s="25"/>
      <c r="E315" s="22"/>
      <c r="F315" s="22"/>
      <c r="G315" s="22"/>
      <c r="H315" s="22"/>
      <c r="I315" s="22"/>
      <c r="J315" s="22"/>
      <c r="K315" s="22"/>
      <c r="L315" s="22"/>
      <c r="M315" s="22"/>
      <c r="N315" s="22"/>
      <c r="O315" s="22"/>
      <c r="P315" s="22"/>
      <c r="Q315" s="22"/>
      <c r="R315" s="22"/>
      <c r="S315" s="22"/>
      <c r="T315" s="22"/>
      <c r="U315" s="22"/>
      <c r="V315" s="22"/>
      <c r="W315" s="74">
        <f t="shared" si="10"/>
        <v>0</v>
      </c>
      <c r="X315" s="74" t="b">
        <f t="shared" si="11"/>
        <v>0</v>
      </c>
      <c r="Y315" s="75"/>
    </row>
    <row r="316" spans="2:25" x14ac:dyDescent="0.25">
      <c r="B316" s="23"/>
      <c r="C316" s="24"/>
      <c r="D316" s="25"/>
      <c r="E316" s="22"/>
      <c r="F316" s="22"/>
      <c r="G316" s="22"/>
      <c r="H316" s="22"/>
      <c r="I316" s="22"/>
      <c r="J316" s="22"/>
      <c r="K316" s="22"/>
      <c r="L316" s="22"/>
      <c r="M316" s="22"/>
      <c r="N316" s="22"/>
      <c r="O316" s="22"/>
      <c r="P316" s="22"/>
      <c r="Q316" s="22"/>
      <c r="R316" s="22"/>
      <c r="S316" s="22"/>
      <c r="T316" s="22"/>
      <c r="U316" s="22"/>
      <c r="V316" s="22"/>
      <c r="W316" s="74">
        <f t="shared" si="10"/>
        <v>0</v>
      </c>
      <c r="X316" s="74" t="b">
        <f t="shared" si="11"/>
        <v>0</v>
      </c>
      <c r="Y316" s="75"/>
    </row>
    <row r="317" spans="2:25" x14ac:dyDescent="0.25">
      <c r="B317" s="23"/>
      <c r="C317" s="24"/>
      <c r="D317" s="25"/>
      <c r="E317" s="22"/>
      <c r="F317" s="22"/>
      <c r="G317" s="22"/>
      <c r="H317" s="22"/>
      <c r="I317" s="22"/>
      <c r="J317" s="22"/>
      <c r="K317" s="22"/>
      <c r="L317" s="22"/>
      <c r="M317" s="22"/>
      <c r="N317" s="22"/>
      <c r="O317" s="22"/>
      <c r="P317" s="22"/>
      <c r="Q317" s="22"/>
      <c r="R317" s="22"/>
      <c r="S317" s="22"/>
      <c r="T317" s="22"/>
      <c r="U317" s="22"/>
      <c r="V317" s="22"/>
      <c r="W317" s="74">
        <f t="shared" si="10"/>
        <v>0</v>
      </c>
      <c r="X317" s="74" t="b">
        <f t="shared" si="11"/>
        <v>0</v>
      </c>
      <c r="Y317" s="75"/>
    </row>
    <row r="318" spans="2:25" x14ac:dyDescent="0.25">
      <c r="B318" s="23"/>
      <c r="C318" s="24"/>
      <c r="D318" s="25"/>
      <c r="E318" s="22"/>
      <c r="F318" s="22"/>
      <c r="G318" s="22"/>
      <c r="H318" s="22"/>
      <c r="I318" s="22"/>
      <c r="J318" s="22"/>
      <c r="K318" s="22"/>
      <c r="L318" s="22"/>
      <c r="M318" s="22"/>
      <c r="N318" s="22"/>
      <c r="O318" s="22"/>
      <c r="P318" s="22"/>
      <c r="Q318" s="22"/>
      <c r="R318" s="22"/>
      <c r="S318" s="22"/>
      <c r="T318" s="22"/>
      <c r="U318" s="22"/>
      <c r="V318" s="22"/>
      <c r="W318" s="74">
        <f t="shared" si="10"/>
        <v>0</v>
      </c>
      <c r="X318" s="74" t="b">
        <f t="shared" si="11"/>
        <v>0</v>
      </c>
      <c r="Y318" s="75"/>
    </row>
    <row r="319" spans="2:25" x14ac:dyDescent="0.25">
      <c r="B319" s="23"/>
      <c r="C319" s="24"/>
      <c r="D319" s="25"/>
      <c r="E319" s="22"/>
      <c r="F319" s="22"/>
      <c r="G319" s="22"/>
      <c r="H319" s="22"/>
      <c r="I319" s="22"/>
      <c r="J319" s="22"/>
      <c r="K319" s="22"/>
      <c r="L319" s="22"/>
      <c r="M319" s="22"/>
      <c r="N319" s="22"/>
      <c r="O319" s="22"/>
      <c r="P319" s="22"/>
      <c r="Q319" s="22"/>
      <c r="R319" s="22"/>
      <c r="S319" s="22"/>
      <c r="T319" s="22"/>
      <c r="U319" s="22"/>
      <c r="V319" s="22"/>
      <c r="W319" s="74">
        <f t="shared" si="10"/>
        <v>0</v>
      </c>
      <c r="X319" s="74" t="b">
        <f t="shared" si="11"/>
        <v>0</v>
      </c>
      <c r="Y319" s="75"/>
    </row>
    <row r="320" spans="2:25" x14ac:dyDescent="0.25">
      <c r="B320" s="23"/>
      <c r="C320" s="24"/>
      <c r="D320" s="25"/>
      <c r="E320" s="22"/>
      <c r="F320" s="22"/>
      <c r="G320" s="22"/>
      <c r="H320" s="22"/>
      <c r="I320" s="22"/>
      <c r="J320" s="22"/>
      <c r="K320" s="22"/>
      <c r="L320" s="22"/>
      <c r="M320" s="22"/>
      <c r="N320" s="22"/>
      <c r="O320" s="22"/>
      <c r="P320" s="22"/>
      <c r="Q320" s="22"/>
      <c r="R320" s="22"/>
      <c r="S320" s="22"/>
      <c r="T320" s="22"/>
      <c r="U320" s="22"/>
      <c r="V320" s="22"/>
      <c r="W320" s="74">
        <f t="shared" si="10"/>
        <v>0</v>
      </c>
      <c r="X320" s="74" t="b">
        <f t="shared" si="11"/>
        <v>0</v>
      </c>
      <c r="Y320" s="75"/>
    </row>
    <row r="321" spans="2:25" x14ac:dyDescent="0.25">
      <c r="B321" s="23"/>
      <c r="C321" s="24"/>
      <c r="D321" s="25"/>
      <c r="E321" s="22"/>
      <c r="F321" s="22"/>
      <c r="G321" s="22"/>
      <c r="H321" s="22"/>
      <c r="I321" s="22"/>
      <c r="J321" s="22"/>
      <c r="K321" s="22"/>
      <c r="L321" s="22"/>
      <c r="M321" s="22"/>
      <c r="N321" s="22"/>
      <c r="O321" s="22"/>
      <c r="P321" s="22"/>
      <c r="Q321" s="22"/>
      <c r="R321" s="22"/>
      <c r="S321" s="22"/>
      <c r="T321" s="22"/>
      <c r="U321" s="22"/>
      <c r="V321" s="22"/>
      <c r="W321" s="74">
        <f t="shared" si="10"/>
        <v>0</v>
      </c>
      <c r="X321" s="74" t="b">
        <f t="shared" si="11"/>
        <v>0</v>
      </c>
      <c r="Y321" s="75"/>
    </row>
    <row r="322" spans="2:25" x14ac:dyDescent="0.25">
      <c r="B322" s="23"/>
      <c r="C322" s="24"/>
      <c r="D322" s="25"/>
      <c r="E322" s="22"/>
      <c r="F322" s="22"/>
      <c r="G322" s="22"/>
      <c r="H322" s="22"/>
      <c r="I322" s="22"/>
      <c r="J322" s="22"/>
      <c r="K322" s="22"/>
      <c r="L322" s="22"/>
      <c r="M322" s="22"/>
      <c r="N322" s="22"/>
      <c r="O322" s="22"/>
      <c r="P322" s="22"/>
      <c r="Q322" s="22"/>
      <c r="R322" s="22"/>
      <c r="S322" s="22"/>
      <c r="T322" s="22"/>
      <c r="U322" s="22"/>
      <c r="V322" s="22"/>
      <c r="W322" s="74">
        <f t="shared" si="10"/>
        <v>0</v>
      </c>
      <c r="X322" s="74" t="b">
        <f t="shared" si="11"/>
        <v>0</v>
      </c>
      <c r="Y322" s="75"/>
    </row>
    <row r="323" spans="2:25" x14ac:dyDescent="0.25">
      <c r="B323" s="23"/>
      <c r="C323" s="24"/>
      <c r="D323" s="25"/>
      <c r="E323" s="22"/>
      <c r="F323" s="22"/>
      <c r="G323" s="22"/>
      <c r="H323" s="22"/>
      <c r="I323" s="22"/>
      <c r="J323" s="22"/>
      <c r="K323" s="22"/>
      <c r="L323" s="22"/>
      <c r="M323" s="22"/>
      <c r="N323" s="22"/>
      <c r="O323" s="22"/>
      <c r="P323" s="22"/>
      <c r="Q323" s="22"/>
      <c r="R323" s="22"/>
      <c r="S323" s="22"/>
      <c r="T323" s="22"/>
      <c r="U323" s="22"/>
      <c r="V323" s="22"/>
      <c r="W323" s="74">
        <f t="shared" si="10"/>
        <v>0</v>
      </c>
      <c r="X323" s="74" t="b">
        <f t="shared" si="11"/>
        <v>0</v>
      </c>
      <c r="Y323" s="75"/>
    </row>
    <row r="324" spans="2:25" x14ac:dyDescent="0.25">
      <c r="B324" s="23"/>
      <c r="C324" s="24"/>
      <c r="D324" s="25"/>
      <c r="E324" s="22"/>
      <c r="F324" s="22"/>
      <c r="G324" s="22"/>
      <c r="H324" s="22"/>
      <c r="I324" s="22"/>
      <c r="J324" s="22"/>
      <c r="K324" s="22"/>
      <c r="L324" s="22"/>
      <c r="M324" s="22"/>
      <c r="N324" s="22"/>
      <c r="O324" s="22"/>
      <c r="P324" s="22"/>
      <c r="Q324" s="22"/>
      <c r="R324" s="22"/>
      <c r="S324" s="22"/>
      <c r="T324" s="22"/>
      <c r="U324" s="22"/>
      <c r="V324" s="22"/>
      <c r="W324" s="74">
        <f t="shared" si="10"/>
        <v>0</v>
      </c>
      <c r="X324" s="74" t="b">
        <f t="shared" si="11"/>
        <v>0</v>
      </c>
      <c r="Y324" s="75"/>
    </row>
    <row r="325" spans="2:25" x14ac:dyDescent="0.25">
      <c r="B325" s="23"/>
      <c r="C325" s="24"/>
      <c r="D325" s="25"/>
      <c r="E325" s="22"/>
      <c r="F325" s="22"/>
      <c r="G325" s="22"/>
      <c r="H325" s="22"/>
      <c r="I325" s="22"/>
      <c r="J325" s="22"/>
      <c r="K325" s="22"/>
      <c r="L325" s="22"/>
      <c r="M325" s="22"/>
      <c r="N325" s="22"/>
      <c r="O325" s="22"/>
      <c r="P325" s="22"/>
      <c r="Q325" s="22"/>
      <c r="R325" s="22"/>
      <c r="S325" s="22"/>
      <c r="T325" s="22"/>
      <c r="U325" s="22"/>
      <c r="V325" s="22"/>
      <c r="W325" s="74">
        <f t="shared" si="10"/>
        <v>0</v>
      </c>
      <c r="X325" s="74" t="b">
        <f t="shared" si="11"/>
        <v>0</v>
      </c>
      <c r="Y325" s="75"/>
    </row>
    <row r="326" spans="2:25" x14ac:dyDescent="0.25">
      <c r="B326" s="23"/>
      <c r="C326" s="24"/>
      <c r="D326" s="25"/>
      <c r="E326" s="22"/>
      <c r="F326" s="22"/>
      <c r="G326" s="22"/>
      <c r="H326" s="22"/>
      <c r="I326" s="22"/>
      <c r="J326" s="22"/>
      <c r="K326" s="22"/>
      <c r="L326" s="22"/>
      <c r="M326" s="22"/>
      <c r="N326" s="22"/>
      <c r="O326" s="22"/>
      <c r="P326" s="22"/>
      <c r="Q326" s="22"/>
      <c r="R326" s="22"/>
      <c r="S326" s="22"/>
      <c r="T326" s="22"/>
      <c r="U326" s="22"/>
      <c r="V326" s="22"/>
      <c r="W326" s="74">
        <f t="shared" si="10"/>
        <v>0</v>
      </c>
      <c r="X326" s="74" t="b">
        <f t="shared" si="11"/>
        <v>0</v>
      </c>
      <c r="Y326" s="75"/>
    </row>
    <row r="327" spans="2:25" x14ac:dyDescent="0.25">
      <c r="B327" s="23"/>
      <c r="C327" s="24"/>
      <c r="D327" s="25"/>
      <c r="E327" s="22"/>
      <c r="F327" s="22"/>
      <c r="G327" s="22"/>
      <c r="H327" s="22"/>
      <c r="I327" s="22"/>
      <c r="J327" s="22"/>
      <c r="K327" s="22"/>
      <c r="L327" s="22"/>
      <c r="M327" s="22"/>
      <c r="N327" s="22"/>
      <c r="O327" s="22"/>
      <c r="P327" s="22"/>
      <c r="Q327" s="22"/>
      <c r="R327" s="22"/>
      <c r="S327" s="22"/>
      <c r="T327" s="22"/>
      <c r="U327" s="22"/>
      <c r="V327" s="22"/>
      <c r="W327" s="74">
        <f t="shared" si="10"/>
        <v>0</v>
      </c>
      <c r="X327" s="74" t="b">
        <f t="shared" si="11"/>
        <v>0</v>
      </c>
      <c r="Y327" s="75"/>
    </row>
    <row r="328" spans="2:25" x14ac:dyDescent="0.25">
      <c r="B328" s="23"/>
      <c r="C328" s="24"/>
      <c r="D328" s="25"/>
      <c r="E328" s="22"/>
      <c r="F328" s="22"/>
      <c r="G328" s="22"/>
      <c r="H328" s="22"/>
      <c r="I328" s="22"/>
      <c r="J328" s="22"/>
      <c r="K328" s="22"/>
      <c r="L328" s="22"/>
      <c r="M328" s="22"/>
      <c r="N328" s="22"/>
      <c r="O328" s="22"/>
      <c r="P328" s="22"/>
      <c r="Q328" s="22"/>
      <c r="R328" s="22"/>
      <c r="S328" s="22"/>
      <c r="T328" s="22"/>
      <c r="U328" s="22"/>
      <c r="V328" s="22"/>
      <c r="W328" s="74">
        <f t="shared" si="10"/>
        <v>0</v>
      </c>
      <c r="X328" s="74" t="b">
        <f t="shared" si="11"/>
        <v>0</v>
      </c>
      <c r="Y328" s="75"/>
    </row>
    <row r="329" spans="2:25" x14ac:dyDescent="0.25">
      <c r="B329" s="23"/>
      <c r="C329" s="24"/>
      <c r="D329" s="25"/>
      <c r="E329" s="22"/>
      <c r="F329" s="22"/>
      <c r="G329" s="22"/>
      <c r="H329" s="22"/>
      <c r="I329" s="22"/>
      <c r="J329" s="22"/>
      <c r="K329" s="22"/>
      <c r="L329" s="22"/>
      <c r="M329" s="22"/>
      <c r="N329" s="22"/>
      <c r="O329" s="22"/>
      <c r="P329" s="22"/>
      <c r="Q329" s="22"/>
      <c r="R329" s="22"/>
      <c r="S329" s="22"/>
      <c r="T329" s="22"/>
      <c r="U329" s="22"/>
      <c r="V329" s="22"/>
      <c r="W329" s="74">
        <f t="shared" si="10"/>
        <v>0</v>
      </c>
      <c r="X329" s="74" t="b">
        <f t="shared" si="11"/>
        <v>0</v>
      </c>
      <c r="Y329" s="75"/>
    </row>
    <row r="330" spans="2:25" x14ac:dyDescent="0.25">
      <c r="B330" s="23"/>
      <c r="C330" s="24"/>
      <c r="D330" s="25"/>
      <c r="E330" s="22"/>
      <c r="F330" s="22"/>
      <c r="G330" s="22"/>
      <c r="H330" s="22"/>
      <c r="I330" s="22"/>
      <c r="J330" s="22"/>
      <c r="K330" s="22"/>
      <c r="L330" s="22"/>
      <c r="M330" s="22"/>
      <c r="N330" s="22"/>
      <c r="O330" s="22"/>
      <c r="P330" s="22"/>
      <c r="Q330" s="22"/>
      <c r="R330" s="22"/>
      <c r="S330" s="22"/>
      <c r="T330" s="22"/>
      <c r="U330" s="22"/>
      <c r="V330" s="22"/>
      <c r="W330" s="74">
        <f t="shared" si="10"/>
        <v>0</v>
      </c>
      <c r="X330" s="74" t="b">
        <f t="shared" si="11"/>
        <v>0</v>
      </c>
      <c r="Y330" s="75"/>
    </row>
    <row r="331" spans="2:25" x14ac:dyDescent="0.25">
      <c r="B331" s="23"/>
      <c r="C331" s="24"/>
      <c r="D331" s="25"/>
      <c r="E331" s="22"/>
      <c r="F331" s="22"/>
      <c r="G331" s="22"/>
      <c r="H331" s="22"/>
      <c r="I331" s="22"/>
      <c r="J331" s="22"/>
      <c r="K331" s="22"/>
      <c r="L331" s="22"/>
      <c r="M331" s="22"/>
      <c r="N331" s="22"/>
      <c r="O331" s="22"/>
      <c r="P331" s="22"/>
      <c r="Q331" s="22"/>
      <c r="R331" s="22"/>
      <c r="S331" s="22"/>
      <c r="T331" s="22"/>
      <c r="U331" s="22"/>
      <c r="V331" s="22"/>
      <c r="W331" s="74">
        <f t="shared" si="10"/>
        <v>0</v>
      </c>
      <c r="X331" s="74" t="b">
        <f t="shared" si="11"/>
        <v>0</v>
      </c>
      <c r="Y331" s="75"/>
    </row>
    <row r="332" spans="2:25" x14ac:dyDescent="0.25">
      <c r="B332" s="23"/>
      <c r="C332" s="24"/>
      <c r="D332" s="25"/>
      <c r="E332" s="22"/>
      <c r="F332" s="22"/>
      <c r="G332" s="22"/>
      <c r="H332" s="22"/>
      <c r="I332" s="22"/>
      <c r="J332" s="22"/>
      <c r="K332" s="22"/>
      <c r="L332" s="22"/>
      <c r="M332" s="22"/>
      <c r="N332" s="22"/>
      <c r="O332" s="22"/>
      <c r="P332" s="22"/>
      <c r="Q332" s="22"/>
      <c r="R332" s="22"/>
      <c r="S332" s="22"/>
      <c r="T332" s="22"/>
      <c r="U332" s="22"/>
      <c r="V332" s="22"/>
      <c r="W332" s="74">
        <f t="shared" si="10"/>
        <v>0</v>
      </c>
      <c r="X332" s="74" t="b">
        <f t="shared" si="11"/>
        <v>0</v>
      </c>
      <c r="Y332" s="75"/>
    </row>
    <row r="333" spans="2:25" x14ac:dyDescent="0.25">
      <c r="B333" s="23"/>
      <c r="C333" s="24"/>
      <c r="D333" s="25"/>
      <c r="E333" s="22"/>
      <c r="F333" s="22"/>
      <c r="G333" s="22"/>
      <c r="H333" s="22"/>
      <c r="I333" s="22"/>
      <c r="J333" s="22"/>
      <c r="K333" s="22"/>
      <c r="L333" s="22"/>
      <c r="M333" s="22"/>
      <c r="N333" s="22"/>
      <c r="O333" s="22"/>
      <c r="P333" s="22"/>
      <c r="Q333" s="22"/>
      <c r="R333" s="22"/>
      <c r="S333" s="22"/>
      <c r="T333" s="22"/>
      <c r="U333" s="22"/>
      <c r="V333" s="22"/>
      <c r="W333" s="74">
        <f t="shared" si="10"/>
        <v>0</v>
      </c>
      <c r="X333" s="74" t="b">
        <f t="shared" si="11"/>
        <v>0</v>
      </c>
      <c r="Y333" s="75"/>
    </row>
    <row r="334" spans="2:25" x14ac:dyDescent="0.25">
      <c r="B334" s="23"/>
      <c r="C334" s="24"/>
      <c r="D334" s="25"/>
      <c r="E334" s="22"/>
      <c r="F334" s="22"/>
      <c r="G334" s="22"/>
      <c r="H334" s="22"/>
      <c r="I334" s="22"/>
      <c r="J334" s="22"/>
      <c r="K334" s="22"/>
      <c r="L334" s="22"/>
      <c r="M334" s="22"/>
      <c r="N334" s="22"/>
      <c r="O334" s="22"/>
      <c r="P334" s="22"/>
      <c r="Q334" s="22"/>
      <c r="R334" s="22"/>
      <c r="S334" s="22"/>
      <c r="T334" s="22"/>
      <c r="U334" s="22"/>
      <c r="V334" s="22"/>
      <c r="W334" s="74">
        <f t="shared" si="10"/>
        <v>0</v>
      </c>
      <c r="X334" s="74" t="b">
        <f t="shared" si="11"/>
        <v>0</v>
      </c>
      <c r="Y334" s="75"/>
    </row>
    <row r="335" spans="2:25" x14ac:dyDescent="0.25">
      <c r="B335" s="23"/>
      <c r="C335" s="24"/>
      <c r="D335" s="25"/>
      <c r="E335" s="22"/>
      <c r="F335" s="22"/>
      <c r="G335" s="22"/>
      <c r="H335" s="22"/>
      <c r="I335" s="22"/>
      <c r="J335" s="22"/>
      <c r="K335" s="22"/>
      <c r="L335" s="22"/>
      <c r="M335" s="22"/>
      <c r="N335" s="22"/>
      <c r="O335" s="22"/>
      <c r="P335" s="22"/>
      <c r="Q335" s="22"/>
      <c r="R335" s="22"/>
      <c r="S335" s="22"/>
      <c r="T335" s="22"/>
      <c r="U335" s="22"/>
      <c r="V335" s="22"/>
      <c r="W335" s="74">
        <f t="shared" si="10"/>
        <v>0</v>
      </c>
      <c r="X335" s="74" t="b">
        <f t="shared" si="11"/>
        <v>0</v>
      </c>
      <c r="Y335" s="75"/>
    </row>
    <row r="336" spans="2:25" x14ac:dyDescent="0.25">
      <c r="B336" s="23"/>
      <c r="C336" s="24"/>
      <c r="D336" s="25"/>
      <c r="E336" s="22"/>
      <c r="F336" s="22"/>
      <c r="G336" s="22"/>
      <c r="H336" s="22"/>
      <c r="I336" s="22"/>
      <c r="J336" s="22"/>
      <c r="K336" s="22"/>
      <c r="L336" s="22"/>
      <c r="M336" s="22"/>
      <c r="N336" s="22"/>
      <c r="O336" s="22"/>
      <c r="P336" s="22"/>
      <c r="Q336" s="22"/>
      <c r="R336" s="22"/>
      <c r="S336" s="22"/>
      <c r="T336" s="22"/>
      <c r="U336" s="22"/>
      <c r="V336" s="22"/>
      <c r="W336" s="74">
        <f t="shared" si="10"/>
        <v>0</v>
      </c>
      <c r="X336" s="74" t="b">
        <f t="shared" si="11"/>
        <v>0</v>
      </c>
      <c r="Y336" s="75"/>
    </row>
    <row r="337" spans="2:25" x14ac:dyDescent="0.25">
      <c r="B337" s="23"/>
      <c r="C337" s="24"/>
      <c r="D337" s="25"/>
      <c r="E337" s="22"/>
      <c r="F337" s="22"/>
      <c r="G337" s="22"/>
      <c r="H337" s="22"/>
      <c r="I337" s="22"/>
      <c r="J337" s="22"/>
      <c r="K337" s="22"/>
      <c r="L337" s="22"/>
      <c r="M337" s="22"/>
      <c r="N337" s="22"/>
      <c r="O337" s="22"/>
      <c r="P337" s="22"/>
      <c r="Q337" s="22"/>
      <c r="R337" s="22"/>
      <c r="S337" s="22"/>
      <c r="T337" s="22"/>
      <c r="U337" s="22"/>
      <c r="V337" s="22"/>
      <c r="W337" s="74">
        <f t="shared" si="10"/>
        <v>0</v>
      </c>
      <c r="X337" s="74" t="b">
        <f t="shared" si="11"/>
        <v>0</v>
      </c>
      <c r="Y337" s="75"/>
    </row>
    <row r="338" spans="2:25" x14ac:dyDescent="0.25">
      <c r="B338" s="23"/>
      <c r="C338" s="24"/>
      <c r="D338" s="25"/>
      <c r="E338" s="22"/>
      <c r="F338" s="22"/>
      <c r="G338" s="22"/>
      <c r="H338" s="22"/>
      <c r="I338" s="22"/>
      <c r="J338" s="22"/>
      <c r="K338" s="22"/>
      <c r="L338" s="22"/>
      <c r="M338" s="22"/>
      <c r="N338" s="22"/>
      <c r="O338" s="22"/>
      <c r="P338" s="22"/>
      <c r="Q338" s="22"/>
      <c r="R338" s="22"/>
      <c r="S338" s="22"/>
      <c r="T338" s="22"/>
      <c r="U338" s="22"/>
      <c r="V338" s="22"/>
      <c r="W338" s="74">
        <f t="shared" si="10"/>
        <v>0</v>
      </c>
      <c r="X338" s="74" t="b">
        <f t="shared" si="11"/>
        <v>0</v>
      </c>
      <c r="Y338" s="75"/>
    </row>
    <row r="339" spans="2:25" x14ac:dyDescent="0.25">
      <c r="B339" s="23"/>
      <c r="C339" s="24"/>
      <c r="D339" s="25"/>
      <c r="E339" s="22"/>
      <c r="F339" s="22"/>
      <c r="G339" s="22"/>
      <c r="H339" s="22"/>
      <c r="I339" s="22"/>
      <c r="J339" s="22"/>
      <c r="K339" s="22"/>
      <c r="L339" s="22"/>
      <c r="M339" s="22"/>
      <c r="N339" s="22"/>
      <c r="O339" s="22"/>
      <c r="P339" s="22"/>
      <c r="Q339" s="22"/>
      <c r="R339" s="22"/>
      <c r="S339" s="22"/>
      <c r="T339" s="22"/>
      <c r="U339" s="22"/>
      <c r="V339" s="22"/>
      <c r="W339" s="74">
        <f t="shared" si="10"/>
        <v>0</v>
      </c>
      <c r="X339" s="74" t="b">
        <f t="shared" si="11"/>
        <v>0</v>
      </c>
      <c r="Y339" s="75"/>
    </row>
    <row r="340" spans="2:25" x14ac:dyDescent="0.25">
      <c r="B340" s="23"/>
      <c r="C340" s="24"/>
      <c r="D340" s="25"/>
      <c r="E340" s="22"/>
      <c r="F340" s="22"/>
      <c r="G340" s="22"/>
      <c r="H340" s="22"/>
      <c r="I340" s="22"/>
      <c r="J340" s="22"/>
      <c r="K340" s="22"/>
      <c r="L340" s="22"/>
      <c r="M340" s="22"/>
      <c r="N340" s="22"/>
      <c r="O340" s="22"/>
      <c r="P340" s="22"/>
      <c r="Q340" s="22"/>
      <c r="R340" s="22"/>
      <c r="S340" s="22"/>
      <c r="T340" s="22"/>
      <c r="U340" s="22"/>
      <c r="V340" s="22"/>
      <c r="W340" s="74">
        <f t="shared" si="10"/>
        <v>0</v>
      </c>
      <c r="X340" s="74" t="b">
        <f t="shared" si="11"/>
        <v>0</v>
      </c>
      <c r="Y340" s="75"/>
    </row>
    <row r="341" spans="2:25" x14ac:dyDescent="0.25">
      <c r="B341" s="23"/>
      <c r="C341" s="24"/>
      <c r="D341" s="25"/>
      <c r="E341" s="22"/>
      <c r="F341" s="22"/>
      <c r="G341" s="22"/>
      <c r="H341" s="22"/>
      <c r="I341" s="22"/>
      <c r="J341" s="22"/>
      <c r="K341" s="22"/>
      <c r="L341" s="22"/>
      <c r="M341" s="22"/>
      <c r="N341" s="22"/>
      <c r="O341" s="22"/>
      <c r="P341" s="22"/>
      <c r="Q341" s="22"/>
      <c r="R341" s="22"/>
      <c r="S341" s="22"/>
      <c r="T341" s="22"/>
      <c r="U341" s="22"/>
      <c r="V341" s="22"/>
      <c r="W341" s="74">
        <f t="shared" si="10"/>
        <v>0</v>
      </c>
      <c r="X341" s="74" t="b">
        <f t="shared" si="11"/>
        <v>0</v>
      </c>
      <c r="Y341" s="75"/>
    </row>
    <row r="342" spans="2:25" x14ac:dyDescent="0.25">
      <c r="B342" s="23"/>
      <c r="C342" s="24"/>
      <c r="D342" s="25"/>
      <c r="E342" s="22"/>
      <c r="F342" s="22"/>
      <c r="G342" s="22"/>
      <c r="H342" s="22"/>
      <c r="I342" s="22"/>
      <c r="J342" s="22"/>
      <c r="K342" s="22"/>
      <c r="L342" s="22"/>
      <c r="M342" s="22"/>
      <c r="N342" s="22"/>
      <c r="O342" s="22"/>
      <c r="P342" s="22"/>
      <c r="Q342" s="22"/>
      <c r="R342" s="22"/>
      <c r="S342" s="22"/>
      <c r="T342" s="22"/>
      <c r="U342" s="22"/>
      <c r="V342" s="22"/>
      <c r="W342" s="74">
        <f t="shared" si="10"/>
        <v>0</v>
      </c>
      <c r="X342" s="74" t="b">
        <f t="shared" si="11"/>
        <v>0</v>
      </c>
      <c r="Y342" s="75"/>
    </row>
    <row r="343" spans="2:25" x14ac:dyDescent="0.25">
      <c r="B343" s="23"/>
      <c r="C343" s="24"/>
      <c r="D343" s="25"/>
      <c r="E343" s="22"/>
      <c r="F343" s="22"/>
      <c r="G343" s="22"/>
      <c r="H343" s="22"/>
      <c r="I343" s="22"/>
      <c r="J343" s="22"/>
      <c r="K343" s="22"/>
      <c r="L343" s="22"/>
      <c r="M343" s="22"/>
      <c r="N343" s="22"/>
      <c r="O343" s="22"/>
      <c r="P343" s="22"/>
      <c r="Q343" s="22"/>
      <c r="R343" s="22"/>
      <c r="S343" s="22"/>
      <c r="T343" s="22"/>
      <c r="U343" s="22"/>
      <c r="V343" s="22"/>
      <c r="W343" s="74">
        <f t="shared" si="10"/>
        <v>0</v>
      </c>
      <c r="X343" s="74" t="b">
        <f t="shared" si="11"/>
        <v>0</v>
      </c>
      <c r="Y343" s="75"/>
    </row>
    <row r="344" spans="2:25" x14ac:dyDescent="0.25">
      <c r="B344" s="23"/>
      <c r="C344" s="24"/>
      <c r="D344" s="25"/>
      <c r="E344" s="22"/>
      <c r="F344" s="22"/>
      <c r="G344" s="22"/>
      <c r="H344" s="22"/>
      <c r="I344" s="22"/>
      <c r="J344" s="22"/>
      <c r="K344" s="22"/>
      <c r="L344" s="22"/>
      <c r="M344" s="22"/>
      <c r="N344" s="22"/>
      <c r="O344" s="22"/>
      <c r="P344" s="22"/>
      <c r="Q344" s="22"/>
      <c r="R344" s="22"/>
      <c r="S344" s="22"/>
      <c r="T344" s="22"/>
      <c r="U344" s="22"/>
      <c r="V344" s="22"/>
      <c r="W344" s="74">
        <f t="shared" si="10"/>
        <v>0</v>
      </c>
      <c r="X344" s="74" t="b">
        <f t="shared" si="11"/>
        <v>0</v>
      </c>
      <c r="Y344" s="75"/>
    </row>
    <row r="345" spans="2:25" x14ac:dyDescent="0.25">
      <c r="B345" s="23"/>
      <c r="C345" s="24"/>
      <c r="D345" s="25"/>
      <c r="E345" s="22"/>
      <c r="F345" s="22"/>
      <c r="G345" s="22"/>
      <c r="H345" s="22"/>
      <c r="I345" s="22"/>
      <c r="J345" s="22"/>
      <c r="K345" s="22"/>
      <c r="L345" s="22"/>
      <c r="M345" s="22"/>
      <c r="N345" s="22"/>
      <c r="O345" s="22"/>
      <c r="P345" s="22"/>
      <c r="Q345" s="22"/>
      <c r="R345" s="22"/>
      <c r="S345" s="22"/>
      <c r="T345" s="22"/>
      <c r="U345" s="22"/>
      <c r="V345" s="22"/>
      <c r="W345" s="74">
        <f t="shared" si="10"/>
        <v>0</v>
      </c>
      <c r="X345" s="74" t="b">
        <f t="shared" si="11"/>
        <v>0</v>
      </c>
      <c r="Y345" s="75"/>
    </row>
    <row r="346" spans="2:25" x14ac:dyDescent="0.25">
      <c r="B346" s="23"/>
      <c r="C346" s="24"/>
      <c r="D346" s="25"/>
      <c r="E346" s="22"/>
      <c r="F346" s="22"/>
      <c r="G346" s="22"/>
      <c r="H346" s="22"/>
      <c r="I346" s="22"/>
      <c r="J346" s="22"/>
      <c r="K346" s="22"/>
      <c r="L346" s="22"/>
      <c r="M346" s="22"/>
      <c r="N346" s="22"/>
      <c r="O346" s="22"/>
      <c r="P346" s="22"/>
      <c r="Q346" s="22"/>
      <c r="R346" s="22"/>
      <c r="S346" s="22"/>
      <c r="T346" s="22"/>
      <c r="U346" s="22"/>
      <c r="V346" s="22"/>
      <c r="W346" s="74">
        <f t="shared" si="10"/>
        <v>0</v>
      </c>
      <c r="X346" s="74" t="b">
        <f t="shared" si="11"/>
        <v>0</v>
      </c>
      <c r="Y346" s="75"/>
    </row>
    <row r="347" spans="2:25" x14ac:dyDescent="0.25">
      <c r="B347" s="23"/>
      <c r="C347" s="24"/>
      <c r="D347" s="25"/>
      <c r="E347" s="22"/>
      <c r="F347" s="22"/>
      <c r="G347" s="22"/>
      <c r="H347" s="22"/>
      <c r="I347" s="22"/>
      <c r="J347" s="22"/>
      <c r="K347" s="22"/>
      <c r="L347" s="22"/>
      <c r="M347" s="22"/>
      <c r="N347" s="22"/>
      <c r="O347" s="22"/>
      <c r="P347" s="22"/>
      <c r="Q347" s="22"/>
      <c r="R347" s="22"/>
      <c r="S347" s="22"/>
      <c r="T347" s="22"/>
      <c r="U347" s="22"/>
      <c r="V347" s="22"/>
      <c r="W347" s="74">
        <f t="shared" si="10"/>
        <v>0</v>
      </c>
      <c r="X347" s="74" t="b">
        <f t="shared" si="11"/>
        <v>0</v>
      </c>
      <c r="Y347" s="75"/>
    </row>
    <row r="348" spans="2:25" x14ac:dyDescent="0.25">
      <c r="B348" s="23"/>
      <c r="C348" s="24"/>
      <c r="D348" s="25"/>
      <c r="E348" s="22"/>
      <c r="F348" s="22"/>
      <c r="G348" s="22"/>
      <c r="H348" s="22"/>
      <c r="I348" s="22"/>
      <c r="J348" s="22"/>
      <c r="K348" s="22"/>
      <c r="L348" s="22"/>
      <c r="M348" s="22"/>
      <c r="N348" s="22"/>
      <c r="O348" s="22"/>
      <c r="P348" s="22"/>
      <c r="Q348" s="22"/>
      <c r="R348" s="22"/>
      <c r="S348" s="22"/>
      <c r="T348" s="22"/>
      <c r="U348" s="22"/>
      <c r="V348" s="22"/>
      <c r="W348" s="74">
        <f t="shared" si="10"/>
        <v>0</v>
      </c>
      <c r="X348" s="74" t="b">
        <f t="shared" si="11"/>
        <v>0</v>
      </c>
      <c r="Y348" s="75"/>
    </row>
    <row r="349" spans="2:25" x14ac:dyDescent="0.25">
      <c r="B349" s="23"/>
      <c r="C349" s="24"/>
      <c r="D349" s="25"/>
      <c r="E349" s="22"/>
      <c r="F349" s="22"/>
      <c r="G349" s="22"/>
      <c r="H349" s="22"/>
      <c r="I349" s="22"/>
      <c r="J349" s="22"/>
      <c r="K349" s="22"/>
      <c r="L349" s="22"/>
      <c r="M349" s="22"/>
      <c r="N349" s="22"/>
      <c r="O349" s="22"/>
      <c r="P349" s="22"/>
      <c r="Q349" s="22"/>
      <c r="R349" s="22"/>
      <c r="S349" s="22"/>
      <c r="T349" s="22"/>
      <c r="U349" s="22"/>
      <c r="V349" s="22"/>
      <c r="W349" s="74">
        <f t="shared" si="10"/>
        <v>0</v>
      </c>
      <c r="X349" s="74" t="b">
        <f t="shared" si="11"/>
        <v>0</v>
      </c>
      <c r="Y349" s="75"/>
    </row>
    <row r="350" spans="2:25" x14ac:dyDescent="0.25">
      <c r="B350" s="23"/>
      <c r="C350" s="24"/>
      <c r="D350" s="25"/>
      <c r="E350" s="22"/>
      <c r="F350" s="22"/>
      <c r="G350" s="22"/>
      <c r="H350" s="22"/>
      <c r="I350" s="22"/>
      <c r="J350" s="22"/>
      <c r="K350" s="22"/>
      <c r="L350" s="22"/>
      <c r="M350" s="22"/>
      <c r="N350" s="22"/>
      <c r="O350" s="22"/>
      <c r="P350" s="22"/>
      <c r="Q350" s="22"/>
      <c r="R350" s="22"/>
      <c r="S350" s="22"/>
      <c r="T350" s="22"/>
      <c r="U350" s="22"/>
      <c r="V350" s="22"/>
      <c r="W350" s="74">
        <f t="shared" si="10"/>
        <v>0</v>
      </c>
      <c r="X350" s="74" t="b">
        <f t="shared" si="11"/>
        <v>0</v>
      </c>
      <c r="Y350" s="75"/>
    </row>
    <row r="351" spans="2:25" x14ac:dyDescent="0.25">
      <c r="B351" s="23"/>
      <c r="C351" s="24"/>
      <c r="D351" s="25"/>
      <c r="E351" s="22"/>
      <c r="F351" s="22"/>
      <c r="G351" s="22"/>
      <c r="H351" s="22"/>
      <c r="I351" s="22"/>
      <c r="J351" s="22"/>
      <c r="K351" s="22"/>
      <c r="L351" s="22"/>
      <c r="M351" s="22"/>
      <c r="N351" s="22"/>
      <c r="O351" s="22"/>
      <c r="P351" s="22"/>
      <c r="Q351" s="22"/>
      <c r="R351" s="22"/>
      <c r="S351" s="22"/>
      <c r="T351" s="22"/>
      <c r="U351" s="22"/>
      <c r="V351" s="22"/>
      <c r="W351" s="74">
        <f t="shared" si="10"/>
        <v>0</v>
      </c>
      <c r="X351" s="74" t="b">
        <f t="shared" si="11"/>
        <v>0</v>
      </c>
      <c r="Y351" s="75"/>
    </row>
    <row r="352" spans="2:25" x14ac:dyDescent="0.25">
      <c r="B352" s="23"/>
      <c r="C352" s="24"/>
      <c r="D352" s="25"/>
      <c r="E352" s="22"/>
      <c r="F352" s="22"/>
      <c r="G352" s="22"/>
      <c r="H352" s="22"/>
      <c r="I352" s="22"/>
      <c r="J352" s="22"/>
      <c r="K352" s="22"/>
      <c r="L352" s="22"/>
      <c r="M352" s="22"/>
      <c r="N352" s="22"/>
      <c r="O352" s="22"/>
      <c r="P352" s="22"/>
      <c r="Q352" s="22"/>
      <c r="R352" s="22"/>
      <c r="S352" s="22"/>
      <c r="T352" s="22"/>
      <c r="U352" s="22"/>
      <c r="V352" s="22"/>
      <c r="W352" s="74">
        <f t="shared" si="10"/>
        <v>0</v>
      </c>
      <c r="X352" s="74" t="b">
        <f t="shared" si="11"/>
        <v>0</v>
      </c>
      <c r="Y352" s="75"/>
    </row>
    <row r="353" spans="2:25" x14ac:dyDescent="0.25">
      <c r="B353" s="23"/>
      <c r="C353" s="24"/>
      <c r="D353" s="25"/>
      <c r="E353" s="22"/>
      <c r="F353" s="22"/>
      <c r="G353" s="22"/>
      <c r="H353" s="22"/>
      <c r="I353" s="22"/>
      <c r="J353" s="22"/>
      <c r="K353" s="22"/>
      <c r="L353" s="22"/>
      <c r="M353" s="22"/>
      <c r="N353" s="22"/>
      <c r="O353" s="22"/>
      <c r="P353" s="22"/>
      <c r="Q353" s="22"/>
      <c r="R353" s="22"/>
      <c r="S353" s="22"/>
      <c r="T353" s="22"/>
      <c r="U353" s="22"/>
      <c r="V353" s="22"/>
      <c r="W353" s="74">
        <f t="shared" si="10"/>
        <v>0</v>
      </c>
      <c r="X353" s="74" t="b">
        <f t="shared" si="11"/>
        <v>0</v>
      </c>
      <c r="Y353" s="75"/>
    </row>
    <row r="354" spans="2:25" x14ac:dyDescent="0.25">
      <c r="B354" s="23"/>
      <c r="C354" s="24"/>
      <c r="D354" s="25"/>
      <c r="E354" s="22"/>
      <c r="F354" s="22"/>
      <c r="G354" s="22"/>
      <c r="H354" s="22"/>
      <c r="I354" s="22"/>
      <c r="J354" s="22"/>
      <c r="K354" s="22"/>
      <c r="L354" s="22"/>
      <c r="M354" s="22"/>
      <c r="N354" s="22"/>
      <c r="O354" s="22"/>
      <c r="P354" s="22"/>
      <c r="Q354" s="22"/>
      <c r="R354" s="22"/>
      <c r="S354" s="22"/>
      <c r="T354" s="22"/>
      <c r="U354" s="22"/>
      <c r="V354" s="22"/>
      <c r="W354" s="74">
        <f t="shared" si="10"/>
        <v>0</v>
      </c>
      <c r="X354" s="74" t="b">
        <f t="shared" si="11"/>
        <v>0</v>
      </c>
      <c r="Y354" s="75"/>
    </row>
    <row r="355" spans="2:25" x14ac:dyDescent="0.25">
      <c r="B355" s="23"/>
      <c r="C355" s="24"/>
      <c r="D355" s="25"/>
      <c r="E355" s="22"/>
      <c r="F355" s="22"/>
      <c r="G355" s="22"/>
      <c r="H355" s="22"/>
      <c r="I355" s="22"/>
      <c r="J355" s="22"/>
      <c r="K355" s="22"/>
      <c r="L355" s="22"/>
      <c r="M355" s="22"/>
      <c r="N355" s="22"/>
      <c r="O355" s="22"/>
      <c r="P355" s="22"/>
      <c r="Q355" s="22"/>
      <c r="R355" s="22"/>
      <c r="S355" s="22"/>
      <c r="T355" s="22"/>
      <c r="U355" s="22"/>
      <c r="V355" s="22"/>
      <c r="W355" s="74">
        <f t="shared" si="10"/>
        <v>0</v>
      </c>
      <c r="X355" s="74" t="b">
        <f t="shared" si="11"/>
        <v>0</v>
      </c>
      <c r="Y355" s="75"/>
    </row>
    <row r="356" spans="2:25" x14ac:dyDescent="0.25">
      <c r="B356" s="23"/>
      <c r="C356" s="24"/>
      <c r="D356" s="25"/>
      <c r="E356" s="22"/>
      <c r="F356" s="22"/>
      <c r="G356" s="22"/>
      <c r="H356" s="22"/>
      <c r="I356" s="22"/>
      <c r="J356" s="22"/>
      <c r="K356" s="22"/>
      <c r="L356" s="22"/>
      <c r="M356" s="22"/>
      <c r="N356" s="22"/>
      <c r="O356" s="22"/>
      <c r="P356" s="22"/>
      <c r="Q356" s="22"/>
      <c r="R356" s="22"/>
      <c r="S356" s="22"/>
      <c r="T356" s="22"/>
      <c r="U356" s="22"/>
      <c r="V356" s="22"/>
      <c r="W356" s="74">
        <f t="shared" si="10"/>
        <v>0</v>
      </c>
      <c r="X356" s="74" t="b">
        <f t="shared" si="11"/>
        <v>0</v>
      </c>
      <c r="Y356" s="75"/>
    </row>
    <row r="357" spans="2:25" x14ac:dyDescent="0.25">
      <c r="B357" s="23"/>
      <c r="C357" s="24"/>
      <c r="D357" s="25"/>
      <c r="E357" s="22"/>
      <c r="F357" s="22"/>
      <c r="G357" s="22"/>
      <c r="H357" s="22"/>
      <c r="I357" s="22"/>
      <c r="J357" s="22"/>
      <c r="K357" s="22"/>
      <c r="L357" s="22"/>
      <c r="M357" s="22"/>
      <c r="N357" s="22"/>
      <c r="O357" s="22"/>
      <c r="P357" s="22"/>
      <c r="Q357" s="22"/>
      <c r="R357" s="22"/>
      <c r="S357" s="22"/>
      <c r="T357" s="22"/>
      <c r="U357" s="22"/>
      <c r="V357" s="22"/>
      <c r="W357" s="74">
        <f t="shared" si="10"/>
        <v>0</v>
      </c>
      <c r="X357" s="74" t="b">
        <f t="shared" si="11"/>
        <v>0</v>
      </c>
      <c r="Y357" s="75"/>
    </row>
    <row r="358" spans="2:25" x14ac:dyDescent="0.25">
      <c r="B358" s="23"/>
      <c r="C358" s="24"/>
      <c r="D358" s="25"/>
      <c r="E358" s="22"/>
      <c r="F358" s="22"/>
      <c r="G358" s="22"/>
      <c r="H358" s="22"/>
      <c r="I358" s="22"/>
      <c r="J358" s="22"/>
      <c r="K358" s="22"/>
      <c r="L358" s="22"/>
      <c r="M358" s="22"/>
      <c r="N358" s="22"/>
      <c r="O358" s="22"/>
      <c r="P358" s="22"/>
      <c r="Q358" s="22"/>
      <c r="R358" s="22"/>
      <c r="S358" s="22"/>
      <c r="T358" s="22"/>
      <c r="U358" s="22"/>
      <c r="V358" s="22"/>
      <c r="W358" s="74">
        <f t="shared" si="10"/>
        <v>0</v>
      </c>
      <c r="X358" s="74" t="b">
        <f t="shared" si="11"/>
        <v>0</v>
      </c>
      <c r="Y358" s="75"/>
    </row>
    <row r="359" spans="2:25" x14ac:dyDescent="0.25">
      <c r="B359" s="23"/>
      <c r="C359" s="24"/>
      <c r="D359" s="25"/>
      <c r="E359" s="22"/>
      <c r="F359" s="22"/>
      <c r="G359" s="22"/>
      <c r="H359" s="22"/>
      <c r="I359" s="22"/>
      <c r="J359" s="22"/>
      <c r="K359" s="22"/>
      <c r="L359" s="22"/>
      <c r="M359" s="22"/>
      <c r="N359" s="22"/>
      <c r="O359" s="22"/>
      <c r="P359" s="22"/>
      <c r="Q359" s="22"/>
      <c r="R359" s="22"/>
      <c r="S359" s="22"/>
      <c r="T359" s="22"/>
      <c r="U359" s="22"/>
      <c r="V359" s="22"/>
      <c r="W359" s="74">
        <f t="shared" si="10"/>
        <v>0</v>
      </c>
      <c r="X359" s="74" t="b">
        <f t="shared" si="11"/>
        <v>0</v>
      </c>
      <c r="Y359" s="75"/>
    </row>
    <row r="360" spans="2:25" x14ac:dyDescent="0.25">
      <c r="B360" s="23"/>
      <c r="C360" s="24"/>
      <c r="D360" s="25"/>
      <c r="E360" s="22"/>
      <c r="F360" s="22"/>
      <c r="G360" s="22"/>
      <c r="H360" s="22"/>
      <c r="I360" s="22"/>
      <c r="J360" s="22"/>
      <c r="K360" s="22"/>
      <c r="L360" s="22"/>
      <c r="M360" s="22"/>
      <c r="N360" s="22"/>
      <c r="O360" s="22"/>
      <c r="P360" s="22"/>
      <c r="Q360" s="22"/>
      <c r="R360" s="22"/>
      <c r="S360" s="22"/>
      <c r="T360" s="22"/>
      <c r="U360" s="22"/>
      <c r="V360" s="22"/>
      <c r="W360" s="74">
        <f t="shared" si="10"/>
        <v>0</v>
      </c>
      <c r="X360" s="74" t="b">
        <f t="shared" si="11"/>
        <v>0</v>
      </c>
      <c r="Y360" s="75"/>
    </row>
    <row r="361" spans="2:25" x14ac:dyDescent="0.25">
      <c r="B361" s="23"/>
      <c r="C361" s="24"/>
      <c r="D361" s="25"/>
      <c r="E361" s="22"/>
      <c r="F361" s="22"/>
      <c r="G361" s="22"/>
      <c r="H361" s="22"/>
      <c r="I361" s="22"/>
      <c r="J361" s="22"/>
      <c r="K361" s="22"/>
      <c r="L361" s="22"/>
      <c r="M361" s="22"/>
      <c r="N361" s="22"/>
      <c r="O361" s="22"/>
      <c r="P361" s="22"/>
      <c r="Q361" s="22"/>
      <c r="R361" s="22"/>
      <c r="S361" s="22"/>
      <c r="T361" s="22"/>
      <c r="U361" s="22"/>
      <c r="V361" s="22"/>
      <c r="W361" s="74">
        <f t="shared" si="10"/>
        <v>0</v>
      </c>
      <c r="X361" s="74" t="b">
        <f t="shared" si="11"/>
        <v>0</v>
      </c>
      <c r="Y361" s="75"/>
    </row>
    <row r="362" spans="2:25" x14ac:dyDescent="0.25">
      <c r="B362" s="23"/>
      <c r="C362" s="24"/>
      <c r="D362" s="25"/>
      <c r="E362" s="22"/>
      <c r="F362" s="22"/>
      <c r="G362" s="22"/>
      <c r="H362" s="22"/>
      <c r="I362" s="22"/>
      <c r="J362" s="22"/>
      <c r="K362" s="22"/>
      <c r="L362" s="22"/>
      <c r="M362" s="22"/>
      <c r="N362" s="22"/>
      <c r="O362" s="22"/>
      <c r="P362" s="22"/>
      <c r="Q362" s="22"/>
      <c r="R362" s="22"/>
      <c r="S362" s="22"/>
      <c r="T362" s="22"/>
      <c r="U362" s="22"/>
      <c r="V362" s="22"/>
      <c r="W362" s="74">
        <f t="shared" si="10"/>
        <v>0</v>
      </c>
      <c r="X362" s="74" t="b">
        <f t="shared" si="11"/>
        <v>0</v>
      </c>
      <c r="Y362" s="75"/>
    </row>
    <row r="363" spans="2:25" x14ac:dyDescent="0.25">
      <c r="B363" s="23"/>
      <c r="C363" s="24"/>
      <c r="D363" s="25"/>
      <c r="E363" s="22"/>
      <c r="F363" s="22"/>
      <c r="G363" s="22"/>
      <c r="H363" s="22"/>
      <c r="I363" s="22"/>
      <c r="J363" s="22"/>
      <c r="K363" s="22"/>
      <c r="L363" s="22"/>
      <c r="M363" s="22"/>
      <c r="N363" s="22"/>
      <c r="O363" s="22"/>
      <c r="P363" s="22"/>
      <c r="Q363" s="22"/>
      <c r="R363" s="22"/>
      <c r="S363" s="22"/>
      <c r="T363" s="22"/>
      <c r="U363" s="22"/>
      <c r="V363" s="22"/>
      <c r="W363" s="74">
        <f t="shared" si="10"/>
        <v>0</v>
      </c>
      <c r="X363" s="74" t="b">
        <f t="shared" si="11"/>
        <v>0</v>
      </c>
      <c r="Y363" s="75"/>
    </row>
    <row r="364" spans="2:25" x14ac:dyDescent="0.25">
      <c r="B364" s="23"/>
      <c r="C364" s="24"/>
      <c r="D364" s="25"/>
      <c r="E364" s="22"/>
      <c r="F364" s="22"/>
      <c r="G364" s="22"/>
      <c r="H364" s="22"/>
      <c r="I364" s="22"/>
      <c r="J364" s="22"/>
      <c r="K364" s="22"/>
      <c r="L364" s="22"/>
      <c r="M364" s="22"/>
      <c r="N364" s="22"/>
      <c r="O364" s="22"/>
      <c r="P364" s="22"/>
      <c r="Q364" s="22"/>
      <c r="R364" s="22"/>
      <c r="S364" s="22"/>
      <c r="T364" s="22"/>
      <c r="U364" s="22"/>
      <c r="V364" s="22"/>
      <c r="W364" s="74">
        <f t="shared" si="10"/>
        <v>0</v>
      </c>
      <c r="X364" s="74" t="b">
        <f t="shared" si="11"/>
        <v>0</v>
      </c>
      <c r="Y364" s="75"/>
    </row>
    <row r="365" spans="2:25" x14ac:dyDescent="0.25">
      <c r="B365" s="23"/>
      <c r="C365" s="24"/>
      <c r="D365" s="25"/>
      <c r="E365" s="22"/>
      <c r="F365" s="22"/>
      <c r="G365" s="22"/>
      <c r="H365" s="22"/>
      <c r="I365" s="22"/>
      <c r="J365" s="22"/>
      <c r="K365" s="22"/>
      <c r="L365" s="22"/>
      <c r="M365" s="22"/>
      <c r="N365" s="22"/>
      <c r="O365" s="22"/>
      <c r="P365" s="22"/>
      <c r="Q365" s="22"/>
      <c r="R365" s="22"/>
      <c r="S365" s="22"/>
      <c r="T365" s="22"/>
      <c r="U365" s="22"/>
      <c r="V365" s="22"/>
      <c r="W365" s="74">
        <f t="shared" si="10"/>
        <v>0</v>
      </c>
      <c r="X365" s="74" t="b">
        <f t="shared" si="11"/>
        <v>0</v>
      </c>
      <c r="Y365" s="75"/>
    </row>
    <row r="366" spans="2:25" x14ac:dyDescent="0.25">
      <c r="B366" s="23"/>
      <c r="C366" s="24"/>
      <c r="D366" s="25"/>
      <c r="E366" s="22"/>
      <c r="F366" s="22"/>
      <c r="G366" s="22"/>
      <c r="H366" s="22"/>
      <c r="I366" s="22"/>
      <c r="J366" s="22"/>
      <c r="K366" s="22"/>
      <c r="L366" s="22"/>
      <c r="M366" s="22"/>
      <c r="N366" s="22"/>
      <c r="O366" s="22"/>
      <c r="P366" s="22"/>
      <c r="Q366" s="22"/>
      <c r="R366" s="22"/>
      <c r="S366" s="22"/>
      <c r="T366" s="22"/>
      <c r="U366" s="22"/>
      <c r="V366" s="22"/>
      <c r="W366" s="74">
        <f t="shared" si="10"/>
        <v>0</v>
      </c>
      <c r="X366" s="74" t="b">
        <f t="shared" si="11"/>
        <v>0</v>
      </c>
      <c r="Y366" s="75"/>
    </row>
    <row r="367" spans="2:25" x14ac:dyDescent="0.25">
      <c r="B367" s="23"/>
      <c r="C367" s="24"/>
      <c r="D367" s="25"/>
      <c r="E367" s="22"/>
      <c r="F367" s="22"/>
      <c r="G367" s="22"/>
      <c r="H367" s="22"/>
      <c r="I367" s="22"/>
      <c r="J367" s="22"/>
      <c r="K367" s="22"/>
      <c r="L367" s="22"/>
      <c r="M367" s="22"/>
      <c r="N367" s="22"/>
      <c r="O367" s="22"/>
      <c r="P367" s="22"/>
      <c r="Q367" s="22"/>
      <c r="R367" s="22"/>
      <c r="S367" s="22"/>
      <c r="T367" s="22"/>
      <c r="U367" s="22"/>
      <c r="V367" s="22"/>
      <c r="W367" s="74">
        <f t="shared" si="10"/>
        <v>0</v>
      </c>
      <c r="X367" s="74" t="b">
        <f t="shared" si="11"/>
        <v>0</v>
      </c>
      <c r="Y367" s="75"/>
    </row>
    <row r="368" spans="2:25" x14ac:dyDescent="0.25">
      <c r="B368" s="23"/>
      <c r="C368" s="24"/>
      <c r="D368" s="25"/>
      <c r="E368" s="22"/>
      <c r="F368" s="22"/>
      <c r="G368" s="22"/>
      <c r="H368" s="22"/>
      <c r="I368" s="22"/>
      <c r="J368" s="22"/>
      <c r="K368" s="22"/>
      <c r="L368" s="22"/>
      <c r="M368" s="22"/>
      <c r="N368" s="22"/>
      <c r="O368" s="22"/>
      <c r="P368" s="22"/>
      <c r="Q368" s="22"/>
      <c r="R368" s="22"/>
      <c r="S368" s="22"/>
      <c r="T368" s="22"/>
      <c r="U368" s="22"/>
      <c r="V368" s="22"/>
      <c r="W368" s="74">
        <f t="shared" si="10"/>
        <v>0</v>
      </c>
      <c r="X368" s="74" t="b">
        <f t="shared" si="11"/>
        <v>0</v>
      </c>
      <c r="Y368" s="75"/>
    </row>
    <row r="369" spans="2:25" x14ac:dyDescent="0.25">
      <c r="B369" s="23"/>
      <c r="C369" s="24"/>
      <c r="D369" s="25"/>
      <c r="E369" s="22"/>
      <c r="F369" s="22"/>
      <c r="G369" s="22"/>
      <c r="H369" s="22"/>
      <c r="I369" s="22"/>
      <c r="J369" s="22"/>
      <c r="K369" s="22"/>
      <c r="L369" s="22"/>
      <c r="M369" s="22"/>
      <c r="N369" s="22"/>
      <c r="O369" s="22"/>
      <c r="P369" s="22"/>
      <c r="Q369" s="22"/>
      <c r="R369" s="22"/>
      <c r="S369" s="22"/>
      <c r="T369" s="22"/>
      <c r="U369" s="22"/>
      <c r="V369" s="22"/>
      <c r="W369" s="74">
        <f t="shared" si="10"/>
        <v>0</v>
      </c>
      <c r="X369" s="74" t="b">
        <f t="shared" si="11"/>
        <v>0</v>
      </c>
      <c r="Y369" s="75"/>
    </row>
    <row r="370" spans="2:25" x14ac:dyDescent="0.25">
      <c r="B370" s="23"/>
      <c r="C370" s="24"/>
      <c r="D370" s="25"/>
      <c r="E370" s="22"/>
      <c r="F370" s="22"/>
      <c r="G370" s="22"/>
      <c r="H370" s="22"/>
      <c r="I370" s="22"/>
      <c r="J370" s="22"/>
      <c r="K370" s="22"/>
      <c r="L370" s="22"/>
      <c r="M370" s="22"/>
      <c r="N370" s="22"/>
      <c r="O370" s="22"/>
      <c r="P370" s="22"/>
      <c r="Q370" s="22"/>
      <c r="R370" s="22"/>
      <c r="S370" s="22"/>
      <c r="T370" s="22"/>
      <c r="U370" s="22"/>
      <c r="V370" s="22"/>
      <c r="W370" s="74">
        <f t="shared" si="10"/>
        <v>0</v>
      </c>
      <c r="X370" s="74" t="b">
        <f t="shared" si="11"/>
        <v>0</v>
      </c>
      <c r="Y370" s="75"/>
    </row>
    <row r="371" spans="2:25" x14ac:dyDescent="0.25">
      <c r="B371" s="23"/>
      <c r="C371" s="24"/>
      <c r="D371" s="25"/>
      <c r="E371" s="22"/>
      <c r="F371" s="22"/>
      <c r="G371" s="22"/>
      <c r="H371" s="22"/>
      <c r="I371" s="22"/>
      <c r="J371" s="22"/>
      <c r="K371" s="22"/>
      <c r="L371" s="22"/>
      <c r="M371" s="22"/>
      <c r="N371" s="22"/>
      <c r="O371" s="22"/>
      <c r="P371" s="22"/>
      <c r="Q371" s="22"/>
      <c r="R371" s="22"/>
      <c r="S371" s="22"/>
      <c r="T371" s="22"/>
      <c r="U371" s="22"/>
      <c r="V371" s="22"/>
      <c r="W371" s="74">
        <f t="shared" si="10"/>
        <v>0</v>
      </c>
      <c r="X371" s="74" t="b">
        <f t="shared" si="11"/>
        <v>0</v>
      </c>
      <c r="Y371" s="75"/>
    </row>
    <row r="372" spans="2:25" x14ac:dyDescent="0.25">
      <c r="B372" s="23"/>
      <c r="C372" s="24"/>
      <c r="D372" s="25"/>
      <c r="E372" s="22"/>
      <c r="F372" s="22"/>
      <c r="G372" s="22"/>
      <c r="H372" s="22"/>
      <c r="I372" s="22"/>
      <c r="J372" s="22"/>
      <c r="K372" s="22"/>
      <c r="L372" s="22"/>
      <c r="M372" s="22"/>
      <c r="N372" s="22"/>
      <c r="O372" s="22"/>
      <c r="P372" s="22"/>
      <c r="Q372" s="22"/>
      <c r="R372" s="22"/>
      <c r="S372" s="22"/>
      <c r="T372" s="22"/>
      <c r="U372" s="22"/>
      <c r="V372" s="22"/>
      <c r="W372" s="74">
        <f t="shared" si="10"/>
        <v>0</v>
      </c>
      <c r="X372" s="74" t="b">
        <f t="shared" si="11"/>
        <v>0</v>
      </c>
      <c r="Y372" s="75"/>
    </row>
    <row r="373" spans="2:25" x14ac:dyDescent="0.25">
      <c r="B373" s="23"/>
      <c r="C373" s="24"/>
      <c r="D373" s="25"/>
      <c r="E373" s="22"/>
      <c r="F373" s="22"/>
      <c r="G373" s="22"/>
      <c r="H373" s="22"/>
      <c r="I373" s="22"/>
      <c r="J373" s="22"/>
      <c r="K373" s="22"/>
      <c r="L373" s="22"/>
      <c r="M373" s="22"/>
      <c r="N373" s="22"/>
      <c r="O373" s="22"/>
      <c r="P373" s="22"/>
      <c r="Q373" s="22"/>
      <c r="R373" s="22"/>
      <c r="S373" s="22"/>
      <c r="T373" s="22"/>
      <c r="U373" s="22"/>
      <c r="V373" s="22"/>
      <c r="W373" s="74">
        <f t="shared" si="10"/>
        <v>0</v>
      </c>
      <c r="X373" s="74" t="b">
        <f t="shared" si="11"/>
        <v>0</v>
      </c>
      <c r="Y373" s="75"/>
    </row>
    <row r="374" spans="2:25" x14ac:dyDescent="0.25">
      <c r="B374" s="23"/>
      <c r="C374" s="24"/>
      <c r="D374" s="25"/>
      <c r="E374" s="22"/>
      <c r="F374" s="22"/>
      <c r="G374" s="22"/>
      <c r="H374" s="22"/>
      <c r="I374" s="22"/>
      <c r="J374" s="22"/>
      <c r="K374" s="22"/>
      <c r="L374" s="22"/>
      <c r="M374" s="22"/>
      <c r="N374" s="22"/>
      <c r="O374" s="22"/>
      <c r="P374" s="22"/>
      <c r="Q374" s="22"/>
      <c r="R374" s="22"/>
      <c r="S374" s="22"/>
      <c r="T374" s="22"/>
      <c r="U374" s="22"/>
      <c r="V374" s="22"/>
      <c r="W374" s="74">
        <f t="shared" si="10"/>
        <v>0</v>
      </c>
      <c r="X374" s="74" t="b">
        <f t="shared" si="11"/>
        <v>0</v>
      </c>
      <c r="Y374" s="75"/>
    </row>
    <row r="375" spans="2:25" x14ac:dyDescent="0.25">
      <c r="B375" s="23"/>
      <c r="C375" s="24"/>
      <c r="D375" s="25"/>
      <c r="E375" s="22"/>
      <c r="F375" s="22"/>
      <c r="G375" s="22"/>
      <c r="H375" s="22"/>
      <c r="I375" s="22"/>
      <c r="J375" s="22"/>
      <c r="K375" s="22"/>
      <c r="L375" s="22"/>
      <c r="M375" s="22"/>
      <c r="N375" s="22"/>
      <c r="O375" s="22"/>
      <c r="P375" s="22"/>
      <c r="Q375" s="22"/>
      <c r="R375" s="22"/>
      <c r="S375" s="22"/>
      <c r="T375" s="22"/>
      <c r="U375" s="22"/>
      <c r="V375" s="22"/>
      <c r="W375" s="74">
        <f t="shared" si="10"/>
        <v>0</v>
      </c>
      <c r="X375" s="74" t="b">
        <f t="shared" si="11"/>
        <v>0</v>
      </c>
      <c r="Y375" s="75"/>
    </row>
    <row r="376" spans="2:25" x14ac:dyDescent="0.25">
      <c r="B376" s="23"/>
      <c r="C376" s="24"/>
      <c r="D376" s="25"/>
      <c r="E376" s="22"/>
      <c r="F376" s="22"/>
      <c r="G376" s="22"/>
      <c r="H376" s="22"/>
      <c r="I376" s="22"/>
      <c r="J376" s="22"/>
      <c r="K376" s="22"/>
      <c r="L376" s="22"/>
      <c r="M376" s="22"/>
      <c r="N376" s="22"/>
      <c r="O376" s="22"/>
      <c r="P376" s="22"/>
      <c r="Q376" s="22"/>
      <c r="R376" s="22"/>
      <c r="S376" s="22"/>
      <c r="T376" s="22"/>
      <c r="U376" s="22"/>
      <c r="V376" s="22"/>
      <c r="W376" s="74">
        <f t="shared" si="10"/>
        <v>0</v>
      </c>
      <c r="X376" s="74" t="b">
        <f t="shared" si="11"/>
        <v>0</v>
      </c>
      <c r="Y376" s="75"/>
    </row>
    <row r="377" spans="2:25" x14ac:dyDescent="0.25">
      <c r="B377" s="23"/>
      <c r="C377" s="24"/>
      <c r="D377" s="25"/>
      <c r="E377" s="22"/>
      <c r="F377" s="22"/>
      <c r="G377" s="22"/>
      <c r="H377" s="22"/>
      <c r="I377" s="22"/>
      <c r="J377" s="22"/>
      <c r="K377" s="22"/>
      <c r="L377" s="22"/>
      <c r="M377" s="22"/>
      <c r="N377" s="22"/>
      <c r="O377" s="22"/>
      <c r="P377" s="22"/>
      <c r="Q377" s="22"/>
      <c r="R377" s="22"/>
      <c r="S377" s="22"/>
      <c r="T377" s="22"/>
      <c r="U377" s="22"/>
      <c r="V377" s="22"/>
      <c r="W377" s="74">
        <f t="shared" ref="W377:W440" si="12">COUNTIF(E377:V377,OR("VERDADERO","Verdadero"))</f>
        <v>0</v>
      </c>
      <c r="X377" s="74" t="b">
        <f t="shared" ref="X377:X440" si="13">IF(AND(W377&gt;=1,W377&lt;=5),"Moderado",IF(AND(W377&gt;=6,W377&lt;=11),"Mayor",IF(AND(W377&gt;=12,W377&lt;=18),"Catastrófico")))</f>
        <v>0</v>
      </c>
      <c r="Y377" s="75"/>
    </row>
    <row r="378" spans="2:25" x14ac:dyDescent="0.25">
      <c r="B378" s="23"/>
      <c r="C378" s="24"/>
      <c r="D378" s="25"/>
      <c r="E378" s="22"/>
      <c r="F378" s="22"/>
      <c r="G378" s="22"/>
      <c r="H378" s="22"/>
      <c r="I378" s="22"/>
      <c r="J378" s="22"/>
      <c r="K378" s="22"/>
      <c r="L378" s="22"/>
      <c r="M378" s="22"/>
      <c r="N378" s="22"/>
      <c r="O378" s="22"/>
      <c r="P378" s="22"/>
      <c r="Q378" s="22"/>
      <c r="R378" s="22"/>
      <c r="S378" s="22"/>
      <c r="T378" s="22"/>
      <c r="U378" s="22"/>
      <c r="V378" s="22"/>
      <c r="W378" s="74">
        <f t="shared" si="12"/>
        <v>0</v>
      </c>
      <c r="X378" s="74" t="b">
        <f t="shared" si="13"/>
        <v>0</v>
      </c>
      <c r="Y378" s="75"/>
    </row>
    <row r="379" spans="2:25" x14ac:dyDescent="0.25">
      <c r="B379" s="23"/>
      <c r="C379" s="24"/>
      <c r="D379" s="25"/>
      <c r="E379" s="22"/>
      <c r="F379" s="22"/>
      <c r="G379" s="22"/>
      <c r="H379" s="22"/>
      <c r="I379" s="22"/>
      <c r="J379" s="22"/>
      <c r="K379" s="22"/>
      <c r="L379" s="22"/>
      <c r="M379" s="22"/>
      <c r="N379" s="22"/>
      <c r="O379" s="22"/>
      <c r="P379" s="22"/>
      <c r="Q379" s="22"/>
      <c r="R379" s="22"/>
      <c r="S379" s="22"/>
      <c r="T379" s="22"/>
      <c r="U379" s="22"/>
      <c r="V379" s="22"/>
      <c r="W379" s="74">
        <f t="shared" si="12"/>
        <v>0</v>
      </c>
      <c r="X379" s="74" t="b">
        <f t="shared" si="13"/>
        <v>0</v>
      </c>
      <c r="Y379" s="75"/>
    </row>
    <row r="380" spans="2:25" x14ac:dyDescent="0.25">
      <c r="B380" s="23"/>
      <c r="C380" s="24"/>
      <c r="D380" s="25"/>
      <c r="E380" s="22"/>
      <c r="F380" s="22"/>
      <c r="G380" s="22"/>
      <c r="H380" s="22"/>
      <c r="I380" s="22"/>
      <c r="J380" s="22"/>
      <c r="K380" s="22"/>
      <c r="L380" s="22"/>
      <c r="M380" s="22"/>
      <c r="N380" s="22"/>
      <c r="O380" s="22"/>
      <c r="P380" s="22"/>
      <c r="Q380" s="22"/>
      <c r="R380" s="22"/>
      <c r="S380" s="22"/>
      <c r="T380" s="22"/>
      <c r="U380" s="22"/>
      <c r="V380" s="22"/>
      <c r="W380" s="74">
        <f t="shared" si="12"/>
        <v>0</v>
      </c>
      <c r="X380" s="74" t="b">
        <f t="shared" si="13"/>
        <v>0</v>
      </c>
      <c r="Y380" s="75"/>
    </row>
    <row r="381" spans="2:25" x14ac:dyDescent="0.25">
      <c r="B381" s="23"/>
      <c r="C381" s="24"/>
      <c r="D381" s="25"/>
      <c r="E381" s="22"/>
      <c r="F381" s="22"/>
      <c r="G381" s="22"/>
      <c r="H381" s="22"/>
      <c r="I381" s="22"/>
      <c r="J381" s="22"/>
      <c r="K381" s="22"/>
      <c r="L381" s="22"/>
      <c r="M381" s="22"/>
      <c r="N381" s="22"/>
      <c r="O381" s="22"/>
      <c r="P381" s="22"/>
      <c r="Q381" s="22"/>
      <c r="R381" s="22"/>
      <c r="S381" s="22"/>
      <c r="T381" s="22"/>
      <c r="U381" s="22"/>
      <c r="V381" s="22"/>
      <c r="W381" s="74">
        <f t="shared" si="12"/>
        <v>0</v>
      </c>
      <c r="X381" s="74" t="b">
        <f t="shared" si="13"/>
        <v>0</v>
      </c>
      <c r="Y381" s="75"/>
    </row>
    <row r="382" spans="2:25" x14ac:dyDescent="0.25">
      <c r="B382" s="23"/>
      <c r="C382" s="24"/>
      <c r="D382" s="25"/>
      <c r="E382" s="22"/>
      <c r="F382" s="22"/>
      <c r="G382" s="22"/>
      <c r="H382" s="22"/>
      <c r="I382" s="22"/>
      <c r="J382" s="22"/>
      <c r="K382" s="22"/>
      <c r="L382" s="22"/>
      <c r="M382" s="22"/>
      <c r="N382" s="22"/>
      <c r="O382" s="22"/>
      <c r="P382" s="22"/>
      <c r="Q382" s="22"/>
      <c r="R382" s="22"/>
      <c r="S382" s="22"/>
      <c r="T382" s="22"/>
      <c r="U382" s="22"/>
      <c r="V382" s="22"/>
      <c r="W382" s="74">
        <f t="shared" si="12"/>
        <v>0</v>
      </c>
      <c r="X382" s="74" t="b">
        <f t="shared" si="13"/>
        <v>0</v>
      </c>
      <c r="Y382" s="75"/>
    </row>
    <row r="383" spans="2:25" x14ac:dyDescent="0.25">
      <c r="B383" s="23"/>
      <c r="C383" s="24"/>
      <c r="D383" s="25"/>
      <c r="E383" s="22"/>
      <c r="F383" s="22"/>
      <c r="G383" s="22"/>
      <c r="H383" s="22"/>
      <c r="I383" s="22"/>
      <c r="J383" s="22"/>
      <c r="K383" s="22"/>
      <c r="L383" s="22"/>
      <c r="M383" s="22"/>
      <c r="N383" s="22"/>
      <c r="O383" s="22"/>
      <c r="P383" s="22"/>
      <c r="Q383" s="22"/>
      <c r="R383" s="22"/>
      <c r="S383" s="22"/>
      <c r="T383" s="22"/>
      <c r="U383" s="22"/>
      <c r="V383" s="22"/>
      <c r="W383" s="74">
        <f t="shared" si="12"/>
        <v>0</v>
      </c>
      <c r="X383" s="74" t="b">
        <f t="shared" si="13"/>
        <v>0</v>
      </c>
      <c r="Y383" s="75"/>
    </row>
    <row r="384" spans="2:25" x14ac:dyDescent="0.25">
      <c r="B384" s="23"/>
      <c r="C384" s="24"/>
      <c r="D384" s="25"/>
      <c r="E384" s="22"/>
      <c r="F384" s="22"/>
      <c r="G384" s="22"/>
      <c r="H384" s="22"/>
      <c r="I384" s="22"/>
      <c r="J384" s="22"/>
      <c r="K384" s="22"/>
      <c r="L384" s="22"/>
      <c r="M384" s="22"/>
      <c r="N384" s="22"/>
      <c r="O384" s="22"/>
      <c r="P384" s="22"/>
      <c r="Q384" s="22"/>
      <c r="R384" s="22"/>
      <c r="S384" s="22"/>
      <c r="T384" s="22"/>
      <c r="U384" s="22"/>
      <c r="V384" s="22"/>
      <c r="W384" s="74">
        <f t="shared" si="12"/>
        <v>0</v>
      </c>
      <c r="X384" s="74" t="b">
        <f t="shared" si="13"/>
        <v>0</v>
      </c>
      <c r="Y384" s="75"/>
    </row>
    <row r="385" spans="2:25" x14ac:dyDescent="0.25">
      <c r="B385" s="23"/>
      <c r="C385" s="24"/>
      <c r="D385" s="25"/>
      <c r="E385" s="22"/>
      <c r="F385" s="22"/>
      <c r="G385" s="22"/>
      <c r="H385" s="22"/>
      <c r="I385" s="22"/>
      <c r="J385" s="22"/>
      <c r="K385" s="22"/>
      <c r="L385" s="22"/>
      <c r="M385" s="22"/>
      <c r="N385" s="22"/>
      <c r="O385" s="22"/>
      <c r="P385" s="22"/>
      <c r="Q385" s="22"/>
      <c r="R385" s="22"/>
      <c r="S385" s="22"/>
      <c r="T385" s="22"/>
      <c r="U385" s="22"/>
      <c r="V385" s="22"/>
      <c r="W385" s="74">
        <f t="shared" si="12"/>
        <v>0</v>
      </c>
      <c r="X385" s="74" t="b">
        <f t="shared" si="13"/>
        <v>0</v>
      </c>
      <c r="Y385" s="75"/>
    </row>
    <row r="386" spans="2:25" x14ac:dyDescent="0.25">
      <c r="B386" s="23"/>
      <c r="C386" s="24"/>
      <c r="D386" s="25"/>
      <c r="E386" s="22"/>
      <c r="F386" s="22"/>
      <c r="G386" s="22"/>
      <c r="H386" s="22"/>
      <c r="I386" s="22"/>
      <c r="J386" s="22"/>
      <c r="K386" s="22"/>
      <c r="L386" s="22"/>
      <c r="M386" s="22"/>
      <c r="N386" s="22"/>
      <c r="O386" s="22"/>
      <c r="P386" s="22"/>
      <c r="Q386" s="22"/>
      <c r="R386" s="22"/>
      <c r="S386" s="22"/>
      <c r="T386" s="22"/>
      <c r="U386" s="22"/>
      <c r="V386" s="22"/>
      <c r="W386" s="74">
        <f t="shared" si="12"/>
        <v>0</v>
      </c>
      <c r="X386" s="74" t="b">
        <f t="shared" si="13"/>
        <v>0</v>
      </c>
      <c r="Y386" s="75"/>
    </row>
    <row r="387" spans="2:25" x14ac:dyDescent="0.25">
      <c r="B387" s="23"/>
      <c r="C387" s="24"/>
      <c r="D387" s="25"/>
      <c r="E387" s="22"/>
      <c r="F387" s="22"/>
      <c r="G387" s="22"/>
      <c r="H387" s="22"/>
      <c r="I387" s="22"/>
      <c r="J387" s="22"/>
      <c r="K387" s="22"/>
      <c r="L387" s="22"/>
      <c r="M387" s="22"/>
      <c r="N387" s="22"/>
      <c r="O387" s="22"/>
      <c r="P387" s="22"/>
      <c r="Q387" s="22"/>
      <c r="R387" s="22"/>
      <c r="S387" s="22"/>
      <c r="T387" s="22"/>
      <c r="U387" s="22"/>
      <c r="V387" s="22"/>
      <c r="W387" s="74">
        <f t="shared" si="12"/>
        <v>0</v>
      </c>
      <c r="X387" s="74" t="b">
        <f t="shared" si="13"/>
        <v>0</v>
      </c>
      <c r="Y387" s="75"/>
    </row>
    <row r="388" spans="2:25" x14ac:dyDescent="0.25">
      <c r="B388" s="23"/>
      <c r="C388" s="24"/>
      <c r="D388" s="25"/>
      <c r="E388" s="22"/>
      <c r="F388" s="22"/>
      <c r="G388" s="22"/>
      <c r="H388" s="22"/>
      <c r="I388" s="22"/>
      <c r="J388" s="22"/>
      <c r="K388" s="22"/>
      <c r="L388" s="22"/>
      <c r="M388" s="22"/>
      <c r="N388" s="22"/>
      <c r="O388" s="22"/>
      <c r="P388" s="22"/>
      <c r="Q388" s="22"/>
      <c r="R388" s="22"/>
      <c r="S388" s="22"/>
      <c r="T388" s="22"/>
      <c r="U388" s="22"/>
      <c r="V388" s="22"/>
      <c r="W388" s="74">
        <f t="shared" si="12"/>
        <v>0</v>
      </c>
      <c r="X388" s="74" t="b">
        <f t="shared" si="13"/>
        <v>0</v>
      </c>
      <c r="Y388" s="75"/>
    </row>
    <row r="389" spans="2:25" x14ac:dyDescent="0.25">
      <c r="B389" s="23"/>
      <c r="C389" s="24"/>
      <c r="D389" s="25"/>
      <c r="E389" s="22"/>
      <c r="F389" s="22"/>
      <c r="G389" s="22"/>
      <c r="H389" s="22"/>
      <c r="I389" s="22"/>
      <c r="J389" s="22"/>
      <c r="K389" s="22"/>
      <c r="L389" s="22"/>
      <c r="M389" s="22"/>
      <c r="N389" s="22"/>
      <c r="O389" s="22"/>
      <c r="P389" s="22"/>
      <c r="Q389" s="22"/>
      <c r="R389" s="22"/>
      <c r="S389" s="22"/>
      <c r="T389" s="22"/>
      <c r="U389" s="22"/>
      <c r="V389" s="22"/>
      <c r="W389" s="74">
        <f t="shared" si="12"/>
        <v>0</v>
      </c>
      <c r="X389" s="74" t="b">
        <f t="shared" si="13"/>
        <v>0</v>
      </c>
      <c r="Y389" s="75"/>
    </row>
    <row r="390" spans="2:25" x14ac:dyDescent="0.25">
      <c r="B390" s="23"/>
      <c r="C390" s="24"/>
      <c r="D390" s="25"/>
      <c r="E390" s="22"/>
      <c r="F390" s="22"/>
      <c r="G390" s="22"/>
      <c r="H390" s="22"/>
      <c r="I390" s="22"/>
      <c r="J390" s="22"/>
      <c r="K390" s="22"/>
      <c r="L390" s="22"/>
      <c r="M390" s="22"/>
      <c r="N390" s="22"/>
      <c r="O390" s="22"/>
      <c r="P390" s="22"/>
      <c r="Q390" s="22"/>
      <c r="R390" s="22"/>
      <c r="S390" s="22"/>
      <c r="T390" s="22"/>
      <c r="U390" s="22"/>
      <c r="V390" s="22"/>
      <c r="W390" s="74">
        <f t="shared" si="12"/>
        <v>0</v>
      </c>
      <c r="X390" s="74" t="b">
        <f t="shared" si="13"/>
        <v>0</v>
      </c>
      <c r="Y390" s="75"/>
    </row>
    <row r="391" spans="2:25" x14ac:dyDescent="0.25">
      <c r="B391" s="23"/>
      <c r="C391" s="24"/>
      <c r="D391" s="25"/>
      <c r="E391" s="22"/>
      <c r="F391" s="22"/>
      <c r="G391" s="22"/>
      <c r="H391" s="22"/>
      <c r="I391" s="22"/>
      <c r="J391" s="22"/>
      <c r="K391" s="22"/>
      <c r="L391" s="22"/>
      <c r="M391" s="22"/>
      <c r="N391" s="22"/>
      <c r="O391" s="22"/>
      <c r="P391" s="22"/>
      <c r="Q391" s="22"/>
      <c r="R391" s="22"/>
      <c r="S391" s="22"/>
      <c r="T391" s="22"/>
      <c r="U391" s="22"/>
      <c r="V391" s="22"/>
      <c r="W391" s="74">
        <f t="shared" si="12"/>
        <v>0</v>
      </c>
      <c r="X391" s="74" t="b">
        <f t="shared" si="13"/>
        <v>0</v>
      </c>
      <c r="Y391" s="75"/>
    </row>
    <row r="392" spans="2:25" x14ac:dyDescent="0.25">
      <c r="B392" s="23"/>
      <c r="C392" s="24"/>
      <c r="D392" s="25"/>
      <c r="E392" s="22"/>
      <c r="F392" s="22"/>
      <c r="G392" s="22"/>
      <c r="H392" s="22"/>
      <c r="I392" s="22"/>
      <c r="J392" s="22"/>
      <c r="K392" s="22"/>
      <c r="L392" s="22"/>
      <c r="M392" s="22"/>
      <c r="N392" s="22"/>
      <c r="O392" s="22"/>
      <c r="P392" s="22"/>
      <c r="Q392" s="22"/>
      <c r="R392" s="22"/>
      <c r="S392" s="22"/>
      <c r="T392" s="22"/>
      <c r="U392" s="22"/>
      <c r="V392" s="22"/>
      <c r="W392" s="74">
        <f t="shared" si="12"/>
        <v>0</v>
      </c>
      <c r="X392" s="74" t="b">
        <f t="shared" si="13"/>
        <v>0</v>
      </c>
      <c r="Y392" s="75"/>
    </row>
    <row r="393" spans="2:25" x14ac:dyDescent="0.25">
      <c r="B393" s="23"/>
      <c r="C393" s="24"/>
      <c r="D393" s="25"/>
      <c r="E393" s="22"/>
      <c r="F393" s="22"/>
      <c r="G393" s="22"/>
      <c r="H393" s="22"/>
      <c r="I393" s="22"/>
      <c r="J393" s="22"/>
      <c r="K393" s="22"/>
      <c r="L393" s="22"/>
      <c r="M393" s="22"/>
      <c r="N393" s="22"/>
      <c r="O393" s="22"/>
      <c r="P393" s="22"/>
      <c r="Q393" s="22"/>
      <c r="R393" s="22"/>
      <c r="S393" s="22"/>
      <c r="T393" s="22"/>
      <c r="U393" s="22"/>
      <c r="V393" s="22"/>
      <c r="W393" s="74">
        <f t="shared" si="12"/>
        <v>0</v>
      </c>
      <c r="X393" s="74" t="b">
        <f t="shared" si="13"/>
        <v>0</v>
      </c>
      <c r="Y393" s="75"/>
    </row>
    <row r="394" spans="2:25" x14ac:dyDescent="0.25">
      <c r="B394" s="23"/>
      <c r="C394" s="24"/>
      <c r="D394" s="25"/>
      <c r="E394" s="22"/>
      <c r="F394" s="22"/>
      <c r="G394" s="22"/>
      <c r="H394" s="22"/>
      <c r="I394" s="22"/>
      <c r="J394" s="22"/>
      <c r="K394" s="22"/>
      <c r="L394" s="22"/>
      <c r="M394" s="22"/>
      <c r="N394" s="22"/>
      <c r="O394" s="22"/>
      <c r="P394" s="22"/>
      <c r="Q394" s="22"/>
      <c r="R394" s="22"/>
      <c r="S394" s="22"/>
      <c r="T394" s="22"/>
      <c r="U394" s="22"/>
      <c r="V394" s="22"/>
      <c r="W394" s="74">
        <f t="shared" si="12"/>
        <v>0</v>
      </c>
      <c r="X394" s="74" t="b">
        <f t="shared" si="13"/>
        <v>0</v>
      </c>
      <c r="Y394" s="75"/>
    </row>
    <row r="395" spans="2:25" x14ac:dyDescent="0.25">
      <c r="B395" s="23"/>
      <c r="C395" s="24"/>
      <c r="D395" s="25"/>
      <c r="E395" s="22"/>
      <c r="F395" s="22"/>
      <c r="G395" s="22"/>
      <c r="H395" s="22"/>
      <c r="I395" s="22"/>
      <c r="J395" s="22"/>
      <c r="K395" s="22"/>
      <c r="L395" s="22"/>
      <c r="M395" s="22"/>
      <c r="N395" s="22"/>
      <c r="O395" s="22"/>
      <c r="P395" s="22"/>
      <c r="Q395" s="22"/>
      <c r="R395" s="22"/>
      <c r="S395" s="22"/>
      <c r="T395" s="22"/>
      <c r="U395" s="22"/>
      <c r="V395" s="22"/>
      <c r="W395" s="74">
        <f t="shared" si="12"/>
        <v>0</v>
      </c>
      <c r="X395" s="74" t="b">
        <f t="shared" si="13"/>
        <v>0</v>
      </c>
      <c r="Y395" s="75"/>
    </row>
    <row r="396" spans="2:25" x14ac:dyDescent="0.25">
      <c r="B396" s="23"/>
      <c r="C396" s="24"/>
      <c r="D396" s="25"/>
      <c r="E396" s="22"/>
      <c r="F396" s="22"/>
      <c r="G396" s="22"/>
      <c r="H396" s="22"/>
      <c r="I396" s="22"/>
      <c r="J396" s="22"/>
      <c r="K396" s="22"/>
      <c r="L396" s="22"/>
      <c r="M396" s="22"/>
      <c r="N396" s="22"/>
      <c r="O396" s="22"/>
      <c r="P396" s="22"/>
      <c r="Q396" s="22"/>
      <c r="R396" s="22"/>
      <c r="S396" s="22"/>
      <c r="T396" s="22"/>
      <c r="U396" s="22"/>
      <c r="V396" s="22"/>
      <c r="W396" s="74">
        <f t="shared" si="12"/>
        <v>0</v>
      </c>
      <c r="X396" s="74" t="b">
        <f t="shared" si="13"/>
        <v>0</v>
      </c>
      <c r="Y396" s="75"/>
    </row>
    <row r="397" spans="2:25" x14ac:dyDescent="0.25">
      <c r="B397" s="23"/>
      <c r="C397" s="24"/>
      <c r="D397" s="25"/>
      <c r="E397" s="22"/>
      <c r="F397" s="22"/>
      <c r="G397" s="22"/>
      <c r="H397" s="22"/>
      <c r="I397" s="22"/>
      <c r="J397" s="22"/>
      <c r="K397" s="22"/>
      <c r="L397" s="22"/>
      <c r="M397" s="22"/>
      <c r="N397" s="22"/>
      <c r="O397" s="22"/>
      <c r="P397" s="22"/>
      <c r="Q397" s="22"/>
      <c r="R397" s="22"/>
      <c r="S397" s="22"/>
      <c r="T397" s="22"/>
      <c r="U397" s="22"/>
      <c r="V397" s="22"/>
      <c r="W397" s="74">
        <f t="shared" si="12"/>
        <v>0</v>
      </c>
      <c r="X397" s="74" t="b">
        <f t="shared" si="13"/>
        <v>0</v>
      </c>
      <c r="Y397" s="75"/>
    </row>
    <row r="398" spans="2:25" x14ac:dyDescent="0.25">
      <c r="B398" s="23"/>
      <c r="C398" s="24"/>
      <c r="D398" s="25"/>
      <c r="E398" s="22"/>
      <c r="F398" s="22"/>
      <c r="G398" s="22"/>
      <c r="H398" s="22"/>
      <c r="I398" s="22"/>
      <c r="J398" s="22"/>
      <c r="K398" s="22"/>
      <c r="L398" s="22"/>
      <c r="M398" s="22"/>
      <c r="N398" s="22"/>
      <c r="O398" s="22"/>
      <c r="P398" s="22"/>
      <c r="Q398" s="22"/>
      <c r="R398" s="22"/>
      <c r="S398" s="22"/>
      <c r="T398" s="22"/>
      <c r="U398" s="22"/>
      <c r="V398" s="22"/>
      <c r="W398" s="74">
        <f t="shared" si="12"/>
        <v>0</v>
      </c>
      <c r="X398" s="74" t="b">
        <f t="shared" si="13"/>
        <v>0</v>
      </c>
      <c r="Y398" s="75"/>
    </row>
    <row r="399" spans="2:25" x14ac:dyDescent="0.25">
      <c r="B399" s="23"/>
      <c r="C399" s="24"/>
      <c r="D399" s="25"/>
      <c r="E399" s="22"/>
      <c r="F399" s="22"/>
      <c r="G399" s="22"/>
      <c r="H399" s="22"/>
      <c r="I399" s="22"/>
      <c r="J399" s="22"/>
      <c r="K399" s="22"/>
      <c r="L399" s="22"/>
      <c r="M399" s="22"/>
      <c r="N399" s="22"/>
      <c r="O399" s="22"/>
      <c r="P399" s="22"/>
      <c r="Q399" s="22"/>
      <c r="R399" s="22"/>
      <c r="S399" s="22"/>
      <c r="T399" s="22"/>
      <c r="U399" s="22"/>
      <c r="V399" s="22"/>
      <c r="W399" s="74">
        <f t="shared" si="12"/>
        <v>0</v>
      </c>
      <c r="X399" s="74" t="b">
        <f t="shared" si="13"/>
        <v>0</v>
      </c>
      <c r="Y399" s="75"/>
    </row>
    <row r="400" spans="2:25" x14ac:dyDescent="0.25">
      <c r="B400" s="23"/>
      <c r="C400" s="24"/>
      <c r="D400" s="25"/>
      <c r="E400" s="22"/>
      <c r="F400" s="22"/>
      <c r="G400" s="22"/>
      <c r="H400" s="22"/>
      <c r="I400" s="22"/>
      <c r="J400" s="22"/>
      <c r="K400" s="22"/>
      <c r="L400" s="22"/>
      <c r="M400" s="22"/>
      <c r="N400" s="22"/>
      <c r="O400" s="22"/>
      <c r="P400" s="22"/>
      <c r="Q400" s="22"/>
      <c r="R400" s="22"/>
      <c r="S400" s="22"/>
      <c r="T400" s="22"/>
      <c r="U400" s="22"/>
      <c r="V400" s="22"/>
      <c r="W400" s="74">
        <f t="shared" si="12"/>
        <v>0</v>
      </c>
      <c r="X400" s="74" t="b">
        <f t="shared" si="13"/>
        <v>0</v>
      </c>
      <c r="Y400" s="75"/>
    </row>
    <row r="401" spans="2:25" x14ac:dyDescent="0.25">
      <c r="B401" s="23"/>
      <c r="C401" s="24"/>
      <c r="D401" s="25"/>
      <c r="E401" s="22"/>
      <c r="F401" s="22"/>
      <c r="G401" s="22"/>
      <c r="H401" s="22"/>
      <c r="I401" s="22"/>
      <c r="J401" s="22"/>
      <c r="K401" s="22"/>
      <c r="L401" s="22"/>
      <c r="M401" s="22"/>
      <c r="N401" s="22"/>
      <c r="O401" s="22"/>
      <c r="P401" s="22"/>
      <c r="Q401" s="22"/>
      <c r="R401" s="22"/>
      <c r="S401" s="22"/>
      <c r="T401" s="22"/>
      <c r="U401" s="22"/>
      <c r="V401" s="22"/>
      <c r="W401" s="74">
        <f t="shared" si="12"/>
        <v>0</v>
      </c>
      <c r="X401" s="74" t="b">
        <f t="shared" si="13"/>
        <v>0</v>
      </c>
      <c r="Y401" s="75"/>
    </row>
    <row r="402" spans="2:25" x14ac:dyDescent="0.25">
      <c r="B402" s="23"/>
      <c r="C402" s="24"/>
      <c r="D402" s="25"/>
      <c r="E402" s="22"/>
      <c r="F402" s="22"/>
      <c r="G402" s="22"/>
      <c r="H402" s="22"/>
      <c r="I402" s="22"/>
      <c r="J402" s="22"/>
      <c r="K402" s="22"/>
      <c r="L402" s="22"/>
      <c r="M402" s="22"/>
      <c r="N402" s="22"/>
      <c r="O402" s="22"/>
      <c r="P402" s="22"/>
      <c r="Q402" s="22"/>
      <c r="R402" s="22"/>
      <c r="S402" s="22"/>
      <c r="T402" s="22"/>
      <c r="U402" s="22"/>
      <c r="V402" s="22"/>
      <c r="W402" s="74">
        <f t="shared" si="12"/>
        <v>0</v>
      </c>
      <c r="X402" s="74" t="b">
        <f t="shared" si="13"/>
        <v>0</v>
      </c>
      <c r="Y402" s="75"/>
    </row>
    <row r="403" spans="2:25" x14ac:dyDescent="0.25">
      <c r="B403" s="23"/>
      <c r="C403" s="24"/>
      <c r="D403" s="25"/>
      <c r="E403" s="22"/>
      <c r="F403" s="22"/>
      <c r="G403" s="22"/>
      <c r="H403" s="22"/>
      <c r="I403" s="22"/>
      <c r="J403" s="22"/>
      <c r="K403" s="22"/>
      <c r="L403" s="22"/>
      <c r="M403" s="22"/>
      <c r="N403" s="22"/>
      <c r="O403" s="22"/>
      <c r="P403" s="22"/>
      <c r="Q403" s="22"/>
      <c r="R403" s="22"/>
      <c r="S403" s="22"/>
      <c r="T403" s="22"/>
      <c r="U403" s="22"/>
      <c r="V403" s="22"/>
      <c r="W403" s="74">
        <f t="shared" si="12"/>
        <v>0</v>
      </c>
      <c r="X403" s="74" t="b">
        <f t="shared" si="13"/>
        <v>0</v>
      </c>
      <c r="Y403" s="75"/>
    </row>
    <row r="404" spans="2:25" x14ac:dyDescent="0.25">
      <c r="B404" s="23"/>
      <c r="C404" s="24"/>
      <c r="D404" s="25"/>
      <c r="E404" s="22"/>
      <c r="F404" s="22"/>
      <c r="G404" s="22"/>
      <c r="H404" s="22"/>
      <c r="I404" s="22"/>
      <c r="J404" s="22"/>
      <c r="K404" s="22"/>
      <c r="L404" s="22"/>
      <c r="M404" s="22"/>
      <c r="N404" s="22"/>
      <c r="O404" s="22"/>
      <c r="P404" s="22"/>
      <c r="Q404" s="22"/>
      <c r="R404" s="22"/>
      <c r="S404" s="22"/>
      <c r="T404" s="22"/>
      <c r="U404" s="22"/>
      <c r="V404" s="22"/>
      <c r="W404" s="74">
        <f t="shared" si="12"/>
        <v>0</v>
      </c>
      <c r="X404" s="74" t="b">
        <f t="shared" si="13"/>
        <v>0</v>
      </c>
      <c r="Y404" s="75"/>
    </row>
    <row r="405" spans="2:25" x14ac:dyDescent="0.25">
      <c r="B405" s="23"/>
      <c r="C405" s="24"/>
      <c r="D405" s="25"/>
      <c r="E405" s="22"/>
      <c r="F405" s="22"/>
      <c r="G405" s="22"/>
      <c r="H405" s="22"/>
      <c r="I405" s="22"/>
      <c r="J405" s="22"/>
      <c r="K405" s="22"/>
      <c r="L405" s="22"/>
      <c r="M405" s="22"/>
      <c r="N405" s="22"/>
      <c r="O405" s="22"/>
      <c r="P405" s="22"/>
      <c r="Q405" s="22"/>
      <c r="R405" s="22"/>
      <c r="S405" s="22"/>
      <c r="T405" s="22"/>
      <c r="U405" s="22"/>
      <c r="V405" s="22"/>
      <c r="W405" s="74">
        <f t="shared" si="12"/>
        <v>0</v>
      </c>
      <c r="X405" s="74" t="b">
        <f t="shared" si="13"/>
        <v>0</v>
      </c>
      <c r="Y405" s="75"/>
    </row>
    <row r="406" spans="2:25" x14ac:dyDescent="0.25">
      <c r="B406" s="23"/>
      <c r="C406" s="24"/>
      <c r="D406" s="25"/>
      <c r="E406" s="22"/>
      <c r="F406" s="22"/>
      <c r="G406" s="22"/>
      <c r="H406" s="22"/>
      <c r="I406" s="22"/>
      <c r="J406" s="22"/>
      <c r="K406" s="22"/>
      <c r="L406" s="22"/>
      <c r="M406" s="22"/>
      <c r="N406" s="22"/>
      <c r="O406" s="22"/>
      <c r="P406" s="22"/>
      <c r="Q406" s="22"/>
      <c r="R406" s="22"/>
      <c r="S406" s="22"/>
      <c r="T406" s="22"/>
      <c r="U406" s="22"/>
      <c r="V406" s="22"/>
      <c r="W406" s="74">
        <f t="shared" si="12"/>
        <v>0</v>
      </c>
      <c r="X406" s="74" t="b">
        <f t="shared" si="13"/>
        <v>0</v>
      </c>
      <c r="Y406" s="75"/>
    </row>
    <row r="407" spans="2:25" x14ac:dyDescent="0.25">
      <c r="B407" s="23"/>
      <c r="C407" s="24"/>
      <c r="D407" s="25"/>
      <c r="E407" s="22"/>
      <c r="F407" s="22"/>
      <c r="G407" s="22"/>
      <c r="H407" s="22"/>
      <c r="I407" s="22"/>
      <c r="J407" s="22"/>
      <c r="K407" s="22"/>
      <c r="L407" s="22"/>
      <c r="M407" s="22"/>
      <c r="N407" s="22"/>
      <c r="O407" s="22"/>
      <c r="P407" s="22"/>
      <c r="Q407" s="22"/>
      <c r="R407" s="22"/>
      <c r="S407" s="22"/>
      <c r="T407" s="22"/>
      <c r="U407" s="22"/>
      <c r="V407" s="22"/>
      <c r="W407" s="74">
        <f t="shared" si="12"/>
        <v>0</v>
      </c>
      <c r="X407" s="74" t="b">
        <f t="shared" si="13"/>
        <v>0</v>
      </c>
      <c r="Y407" s="75"/>
    </row>
    <row r="408" spans="2:25" x14ac:dyDescent="0.25">
      <c r="B408" s="23"/>
      <c r="C408" s="24"/>
      <c r="D408" s="25"/>
      <c r="E408" s="22"/>
      <c r="F408" s="22"/>
      <c r="G408" s="22"/>
      <c r="H408" s="22"/>
      <c r="I408" s="22"/>
      <c r="J408" s="22"/>
      <c r="K408" s="22"/>
      <c r="L408" s="22"/>
      <c r="M408" s="22"/>
      <c r="N408" s="22"/>
      <c r="O408" s="22"/>
      <c r="P408" s="22"/>
      <c r="Q408" s="22"/>
      <c r="R408" s="22"/>
      <c r="S408" s="22"/>
      <c r="T408" s="22"/>
      <c r="U408" s="22"/>
      <c r="V408" s="22"/>
      <c r="W408" s="74">
        <f t="shared" si="12"/>
        <v>0</v>
      </c>
      <c r="X408" s="74" t="b">
        <f t="shared" si="13"/>
        <v>0</v>
      </c>
      <c r="Y408" s="75"/>
    </row>
    <row r="409" spans="2:25" x14ac:dyDescent="0.25">
      <c r="B409" s="23"/>
      <c r="C409" s="24"/>
      <c r="D409" s="25"/>
      <c r="E409" s="22"/>
      <c r="F409" s="22"/>
      <c r="G409" s="22"/>
      <c r="H409" s="22"/>
      <c r="I409" s="22"/>
      <c r="J409" s="22"/>
      <c r="K409" s="22"/>
      <c r="L409" s="22"/>
      <c r="M409" s="22"/>
      <c r="N409" s="22"/>
      <c r="O409" s="22"/>
      <c r="P409" s="22"/>
      <c r="Q409" s="22"/>
      <c r="R409" s="22"/>
      <c r="S409" s="22"/>
      <c r="T409" s="22"/>
      <c r="U409" s="22"/>
      <c r="V409" s="22"/>
      <c r="W409" s="74">
        <f t="shared" si="12"/>
        <v>0</v>
      </c>
      <c r="X409" s="74" t="b">
        <f t="shared" si="13"/>
        <v>0</v>
      </c>
      <c r="Y409" s="75"/>
    </row>
    <row r="410" spans="2:25" x14ac:dyDescent="0.25">
      <c r="B410" s="23"/>
      <c r="C410" s="24"/>
      <c r="D410" s="25"/>
      <c r="E410" s="22"/>
      <c r="F410" s="22"/>
      <c r="G410" s="22"/>
      <c r="H410" s="22"/>
      <c r="I410" s="22"/>
      <c r="J410" s="22"/>
      <c r="K410" s="22"/>
      <c r="L410" s="22"/>
      <c r="M410" s="22"/>
      <c r="N410" s="22"/>
      <c r="O410" s="22"/>
      <c r="P410" s="22"/>
      <c r="Q410" s="22"/>
      <c r="R410" s="22"/>
      <c r="S410" s="22"/>
      <c r="T410" s="22"/>
      <c r="U410" s="22"/>
      <c r="V410" s="22"/>
      <c r="W410" s="74">
        <f t="shared" si="12"/>
        <v>0</v>
      </c>
      <c r="X410" s="74" t="b">
        <f t="shared" si="13"/>
        <v>0</v>
      </c>
      <c r="Y410" s="75"/>
    </row>
    <row r="411" spans="2:25" x14ac:dyDescent="0.25">
      <c r="B411" s="23"/>
      <c r="C411" s="24"/>
      <c r="D411" s="25"/>
      <c r="E411" s="22"/>
      <c r="F411" s="22"/>
      <c r="G411" s="22"/>
      <c r="H411" s="22"/>
      <c r="I411" s="22"/>
      <c r="J411" s="22"/>
      <c r="K411" s="22"/>
      <c r="L411" s="22"/>
      <c r="M411" s="22"/>
      <c r="N411" s="22"/>
      <c r="O411" s="22"/>
      <c r="P411" s="22"/>
      <c r="Q411" s="22"/>
      <c r="R411" s="22"/>
      <c r="S411" s="22"/>
      <c r="T411" s="22"/>
      <c r="U411" s="22"/>
      <c r="V411" s="22"/>
      <c r="W411" s="74">
        <f t="shared" si="12"/>
        <v>0</v>
      </c>
      <c r="X411" s="74" t="b">
        <f t="shared" si="13"/>
        <v>0</v>
      </c>
      <c r="Y411" s="75"/>
    </row>
    <row r="412" spans="2:25" x14ac:dyDescent="0.25">
      <c r="B412" s="23"/>
      <c r="C412" s="24"/>
      <c r="D412" s="25"/>
      <c r="E412" s="22"/>
      <c r="F412" s="22"/>
      <c r="G412" s="22"/>
      <c r="H412" s="22"/>
      <c r="I412" s="22"/>
      <c r="J412" s="22"/>
      <c r="K412" s="22"/>
      <c r="L412" s="22"/>
      <c r="M412" s="22"/>
      <c r="N412" s="22"/>
      <c r="O412" s="22"/>
      <c r="P412" s="22"/>
      <c r="Q412" s="22"/>
      <c r="R412" s="22"/>
      <c r="S412" s="22"/>
      <c r="T412" s="22"/>
      <c r="U412" s="22"/>
      <c r="V412" s="22"/>
      <c r="W412" s="74">
        <f t="shared" si="12"/>
        <v>0</v>
      </c>
      <c r="X412" s="74" t="b">
        <f t="shared" si="13"/>
        <v>0</v>
      </c>
      <c r="Y412" s="75"/>
    </row>
    <row r="413" spans="2:25" x14ac:dyDescent="0.25">
      <c r="B413" s="23"/>
      <c r="C413" s="24"/>
      <c r="D413" s="25"/>
      <c r="E413" s="22"/>
      <c r="F413" s="22"/>
      <c r="G413" s="22"/>
      <c r="H413" s="22"/>
      <c r="I413" s="22"/>
      <c r="J413" s="22"/>
      <c r="K413" s="22"/>
      <c r="L413" s="22"/>
      <c r="M413" s="22"/>
      <c r="N413" s="22"/>
      <c r="O413" s="22"/>
      <c r="P413" s="22"/>
      <c r="Q413" s="22"/>
      <c r="R413" s="22"/>
      <c r="S413" s="22"/>
      <c r="T413" s="22"/>
      <c r="U413" s="22"/>
      <c r="V413" s="22"/>
      <c r="W413" s="74">
        <f t="shared" si="12"/>
        <v>0</v>
      </c>
      <c r="X413" s="74" t="b">
        <f t="shared" si="13"/>
        <v>0</v>
      </c>
      <c r="Y413" s="75"/>
    </row>
    <row r="414" spans="2:25" x14ac:dyDescent="0.25">
      <c r="B414" s="23"/>
      <c r="C414" s="24"/>
      <c r="D414" s="25"/>
      <c r="E414" s="22"/>
      <c r="F414" s="22"/>
      <c r="G414" s="22"/>
      <c r="H414" s="22"/>
      <c r="I414" s="22"/>
      <c r="J414" s="22"/>
      <c r="K414" s="22"/>
      <c r="L414" s="22"/>
      <c r="M414" s="22"/>
      <c r="N414" s="22"/>
      <c r="O414" s="22"/>
      <c r="P414" s="22"/>
      <c r="Q414" s="22"/>
      <c r="R414" s="22"/>
      <c r="S414" s="22"/>
      <c r="T414" s="22"/>
      <c r="U414" s="22"/>
      <c r="V414" s="22"/>
      <c r="W414" s="74">
        <f t="shared" si="12"/>
        <v>0</v>
      </c>
      <c r="X414" s="74" t="b">
        <f t="shared" si="13"/>
        <v>0</v>
      </c>
      <c r="Y414" s="75"/>
    </row>
    <row r="415" spans="2:25" x14ac:dyDescent="0.25">
      <c r="B415" s="23"/>
      <c r="C415" s="24"/>
      <c r="D415" s="25"/>
      <c r="E415" s="22"/>
      <c r="F415" s="22"/>
      <c r="G415" s="22"/>
      <c r="H415" s="22"/>
      <c r="I415" s="22"/>
      <c r="J415" s="22"/>
      <c r="K415" s="22"/>
      <c r="L415" s="22"/>
      <c r="M415" s="22"/>
      <c r="N415" s="22"/>
      <c r="O415" s="22"/>
      <c r="P415" s="22"/>
      <c r="Q415" s="22"/>
      <c r="R415" s="22"/>
      <c r="S415" s="22"/>
      <c r="T415" s="22"/>
      <c r="U415" s="22"/>
      <c r="V415" s="22"/>
      <c r="W415" s="74">
        <f t="shared" si="12"/>
        <v>0</v>
      </c>
      <c r="X415" s="74" t="b">
        <f t="shared" si="13"/>
        <v>0</v>
      </c>
      <c r="Y415" s="75"/>
    </row>
    <row r="416" spans="2:25" x14ac:dyDescent="0.25">
      <c r="B416" s="23"/>
      <c r="C416" s="24"/>
      <c r="D416" s="25"/>
      <c r="E416" s="22"/>
      <c r="F416" s="22"/>
      <c r="G416" s="22"/>
      <c r="H416" s="22"/>
      <c r="I416" s="22"/>
      <c r="J416" s="22"/>
      <c r="K416" s="22"/>
      <c r="L416" s="22"/>
      <c r="M416" s="22"/>
      <c r="N416" s="22"/>
      <c r="O416" s="22"/>
      <c r="P416" s="22"/>
      <c r="Q416" s="22"/>
      <c r="R416" s="22"/>
      <c r="S416" s="22"/>
      <c r="T416" s="22"/>
      <c r="U416" s="22"/>
      <c r="V416" s="22"/>
      <c r="W416" s="74">
        <f t="shared" si="12"/>
        <v>0</v>
      </c>
      <c r="X416" s="74" t="b">
        <f t="shared" si="13"/>
        <v>0</v>
      </c>
      <c r="Y416" s="75"/>
    </row>
    <row r="417" spans="2:25" x14ac:dyDescent="0.25">
      <c r="B417" s="23"/>
      <c r="C417" s="24"/>
      <c r="D417" s="25"/>
      <c r="E417" s="22"/>
      <c r="F417" s="22"/>
      <c r="G417" s="22"/>
      <c r="H417" s="22"/>
      <c r="I417" s="22"/>
      <c r="J417" s="22"/>
      <c r="K417" s="22"/>
      <c r="L417" s="22"/>
      <c r="M417" s="22"/>
      <c r="N417" s="22"/>
      <c r="O417" s="22"/>
      <c r="P417" s="22"/>
      <c r="Q417" s="22"/>
      <c r="R417" s="22"/>
      <c r="S417" s="22"/>
      <c r="T417" s="22"/>
      <c r="U417" s="22"/>
      <c r="V417" s="22"/>
      <c r="W417" s="74">
        <f t="shared" si="12"/>
        <v>0</v>
      </c>
      <c r="X417" s="74" t="b">
        <f t="shared" si="13"/>
        <v>0</v>
      </c>
      <c r="Y417" s="75"/>
    </row>
    <row r="418" spans="2:25" x14ac:dyDescent="0.25">
      <c r="B418" s="23"/>
      <c r="C418" s="24"/>
      <c r="D418" s="25"/>
      <c r="E418" s="22"/>
      <c r="F418" s="22"/>
      <c r="G418" s="22"/>
      <c r="H418" s="22"/>
      <c r="I418" s="22"/>
      <c r="J418" s="22"/>
      <c r="K418" s="22"/>
      <c r="L418" s="22"/>
      <c r="M418" s="22"/>
      <c r="N418" s="22"/>
      <c r="O418" s="22"/>
      <c r="P418" s="22"/>
      <c r="Q418" s="22"/>
      <c r="R418" s="22"/>
      <c r="S418" s="22"/>
      <c r="T418" s="22"/>
      <c r="U418" s="22"/>
      <c r="V418" s="22"/>
      <c r="W418" s="74">
        <f t="shared" si="12"/>
        <v>0</v>
      </c>
      <c r="X418" s="74" t="b">
        <f t="shared" si="13"/>
        <v>0</v>
      </c>
      <c r="Y418" s="75"/>
    </row>
    <row r="419" spans="2:25" x14ac:dyDescent="0.25">
      <c r="B419" s="23"/>
      <c r="C419" s="24"/>
      <c r="D419" s="25"/>
      <c r="E419" s="22"/>
      <c r="F419" s="22"/>
      <c r="G419" s="22"/>
      <c r="H419" s="22"/>
      <c r="I419" s="22"/>
      <c r="J419" s="22"/>
      <c r="K419" s="22"/>
      <c r="L419" s="22"/>
      <c r="M419" s="22"/>
      <c r="N419" s="22"/>
      <c r="O419" s="22"/>
      <c r="P419" s="22"/>
      <c r="Q419" s="22"/>
      <c r="R419" s="22"/>
      <c r="S419" s="22"/>
      <c r="T419" s="22"/>
      <c r="U419" s="22"/>
      <c r="V419" s="22"/>
      <c r="W419" s="74">
        <f t="shared" si="12"/>
        <v>0</v>
      </c>
      <c r="X419" s="74" t="b">
        <f t="shared" si="13"/>
        <v>0</v>
      </c>
      <c r="Y419" s="75"/>
    </row>
    <row r="420" spans="2:25" x14ac:dyDescent="0.25">
      <c r="B420" s="23"/>
      <c r="C420" s="24"/>
      <c r="D420" s="25"/>
      <c r="E420" s="22"/>
      <c r="F420" s="22"/>
      <c r="G420" s="22"/>
      <c r="H420" s="22"/>
      <c r="I420" s="22"/>
      <c r="J420" s="22"/>
      <c r="K420" s="22"/>
      <c r="L420" s="22"/>
      <c r="M420" s="22"/>
      <c r="N420" s="22"/>
      <c r="O420" s="22"/>
      <c r="P420" s="22"/>
      <c r="Q420" s="22"/>
      <c r="R420" s="22"/>
      <c r="S420" s="22"/>
      <c r="T420" s="22"/>
      <c r="U420" s="22"/>
      <c r="V420" s="22"/>
      <c r="W420" s="74">
        <f t="shared" si="12"/>
        <v>0</v>
      </c>
      <c r="X420" s="74" t="b">
        <f t="shared" si="13"/>
        <v>0</v>
      </c>
      <c r="Y420" s="75"/>
    </row>
    <row r="421" spans="2:25" x14ac:dyDescent="0.25">
      <c r="B421" s="23"/>
      <c r="C421" s="24"/>
      <c r="D421" s="25"/>
      <c r="E421" s="22"/>
      <c r="F421" s="22"/>
      <c r="G421" s="22"/>
      <c r="H421" s="22"/>
      <c r="I421" s="22"/>
      <c r="J421" s="22"/>
      <c r="K421" s="22"/>
      <c r="L421" s="22"/>
      <c r="M421" s="22"/>
      <c r="N421" s="22"/>
      <c r="O421" s="22"/>
      <c r="P421" s="22"/>
      <c r="Q421" s="22"/>
      <c r="R421" s="22"/>
      <c r="S421" s="22"/>
      <c r="T421" s="22"/>
      <c r="U421" s="22"/>
      <c r="V421" s="22"/>
      <c r="W421" s="74">
        <f t="shared" si="12"/>
        <v>0</v>
      </c>
      <c r="X421" s="74" t="b">
        <f t="shared" si="13"/>
        <v>0</v>
      </c>
      <c r="Y421" s="75"/>
    </row>
    <row r="422" spans="2:25" x14ac:dyDescent="0.25">
      <c r="B422" s="23"/>
      <c r="C422" s="24"/>
      <c r="D422" s="25"/>
      <c r="E422" s="22"/>
      <c r="F422" s="22"/>
      <c r="G422" s="22"/>
      <c r="H422" s="22"/>
      <c r="I422" s="22"/>
      <c r="J422" s="22"/>
      <c r="K422" s="22"/>
      <c r="L422" s="22"/>
      <c r="M422" s="22"/>
      <c r="N422" s="22"/>
      <c r="O422" s="22"/>
      <c r="P422" s="22"/>
      <c r="Q422" s="22"/>
      <c r="R422" s="22"/>
      <c r="S422" s="22"/>
      <c r="T422" s="22"/>
      <c r="U422" s="22"/>
      <c r="V422" s="22"/>
      <c r="W422" s="74">
        <f t="shared" si="12"/>
        <v>0</v>
      </c>
      <c r="X422" s="74" t="b">
        <f t="shared" si="13"/>
        <v>0</v>
      </c>
      <c r="Y422" s="75"/>
    </row>
    <row r="423" spans="2:25" x14ac:dyDescent="0.25">
      <c r="B423" s="23"/>
      <c r="C423" s="24"/>
      <c r="D423" s="25"/>
      <c r="E423" s="22"/>
      <c r="F423" s="22"/>
      <c r="G423" s="22"/>
      <c r="H423" s="22"/>
      <c r="I423" s="22"/>
      <c r="J423" s="22"/>
      <c r="K423" s="22"/>
      <c r="L423" s="22"/>
      <c r="M423" s="22"/>
      <c r="N423" s="22"/>
      <c r="O423" s="22"/>
      <c r="P423" s="22"/>
      <c r="Q423" s="22"/>
      <c r="R423" s="22"/>
      <c r="S423" s="22"/>
      <c r="T423" s="22"/>
      <c r="U423" s="22"/>
      <c r="V423" s="22"/>
      <c r="W423" s="74">
        <f t="shared" si="12"/>
        <v>0</v>
      </c>
      <c r="X423" s="74" t="b">
        <f t="shared" si="13"/>
        <v>0</v>
      </c>
      <c r="Y423" s="75"/>
    </row>
    <row r="424" spans="2:25" x14ac:dyDescent="0.25">
      <c r="B424" s="23"/>
      <c r="C424" s="24"/>
      <c r="D424" s="25"/>
      <c r="E424" s="22"/>
      <c r="F424" s="22"/>
      <c r="G424" s="22"/>
      <c r="H424" s="22"/>
      <c r="I424" s="22"/>
      <c r="J424" s="22"/>
      <c r="K424" s="22"/>
      <c r="L424" s="22"/>
      <c r="M424" s="22"/>
      <c r="N424" s="22"/>
      <c r="O424" s="22"/>
      <c r="P424" s="22"/>
      <c r="Q424" s="22"/>
      <c r="R424" s="22"/>
      <c r="S424" s="22"/>
      <c r="T424" s="22"/>
      <c r="U424" s="22"/>
      <c r="V424" s="22"/>
      <c r="W424" s="74">
        <f t="shared" si="12"/>
        <v>0</v>
      </c>
      <c r="X424" s="74" t="b">
        <f t="shared" si="13"/>
        <v>0</v>
      </c>
      <c r="Y424" s="75"/>
    </row>
    <row r="425" spans="2:25" x14ac:dyDescent="0.25">
      <c r="B425" s="23"/>
      <c r="C425" s="24"/>
      <c r="D425" s="25"/>
      <c r="E425" s="22"/>
      <c r="F425" s="22"/>
      <c r="G425" s="22"/>
      <c r="H425" s="22"/>
      <c r="I425" s="22"/>
      <c r="J425" s="22"/>
      <c r="K425" s="22"/>
      <c r="L425" s="22"/>
      <c r="M425" s="22"/>
      <c r="N425" s="22"/>
      <c r="O425" s="22"/>
      <c r="P425" s="22"/>
      <c r="Q425" s="22"/>
      <c r="R425" s="22"/>
      <c r="S425" s="22"/>
      <c r="T425" s="22"/>
      <c r="U425" s="22"/>
      <c r="V425" s="22"/>
      <c r="W425" s="74">
        <f t="shared" si="12"/>
        <v>0</v>
      </c>
      <c r="X425" s="74" t="b">
        <f t="shared" si="13"/>
        <v>0</v>
      </c>
      <c r="Y425" s="75"/>
    </row>
    <row r="426" spans="2:25" x14ac:dyDescent="0.25">
      <c r="B426" s="23"/>
      <c r="C426" s="24"/>
      <c r="D426" s="25"/>
      <c r="E426" s="22"/>
      <c r="F426" s="22"/>
      <c r="G426" s="22"/>
      <c r="H426" s="22"/>
      <c r="I426" s="22"/>
      <c r="J426" s="22"/>
      <c r="K426" s="22"/>
      <c r="L426" s="22"/>
      <c r="M426" s="22"/>
      <c r="N426" s="22"/>
      <c r="O426" s="22"/>
      <c r="P426" s="22"/>
      <c r="Q426" s="22"/>
      <c r="R426" s="22"/>
      <c r="S426" s="22"/>
      <c r="T426" s="22"/>
      <c r="U426" s="22"/>
      <c r="V426" s="22"/>
      <c r="W426" s="74">
        <f t="shared" si="12"/>
        <v>0</v>
      </c>
      <c r="X426" s="74" t="b">
        <f t="shared" si="13"/>
        <v>0</v>
      </c>
      <c r="Y426" s="75"/>
    </row>
    <row r="427" spans="2:25" x14ac:dyDescent="0.25">
      <c r="B427" s="23"/>
      <c r="C427" s="24"/>
      <c r="D427" s="25"/>
      <c r="E427" s="22"/>
      <c r="F427" s="22"/>
      <c r="G427" s="22"/>
      <c r="H427" s="22"/>
      <c r="I427" s="22"/>
      <c r="J427" s="22"/>
      <c r="K427" s="22"/>
      <c r="L427" s="22"/>
      <c r="M427" s="22"/>
      <c r="N427" s="22"/>
      <c r="O427" s="22"/>
      <c r="P427" s="22"/>
      <c r="Q427" s="22"/>
      <c r="R427" s="22"/>
      <c r="S427" s="22"/>
      <c r="T427" s="22"/>
      <c r="U427" s="22"/>
      <c r="V427" s="22"/>
      <c r="W427" s="74">
        <f t="shared" si="12"/>
        <v>0</v>
      </c>
      <c r="X427" s="74" t="b">
        <f t="shared" si="13"/>
        <v>0</v>
      </c>
      <c r="Y427" s="75"/>
    </row>
    <row r="428" spans="2:25" x14ac:dyDescent="0.25">
      <c r="B428" s="23"/>
      <c r="C428" s="24"/>
      <c r="D428" s="25"/>
      <c r="E428" s="22"/>
      <c r="F428" s="22"/>
      <c r="G428" s="22"/>
      <c r="H428" s="22"/>
      <c r="I428" s="22"/>
      <c r="J428" s="22"/>
      <c r="K428" s="22"/>
      <c r="L428" s="22"/>
      <c r="M428" s="22"/>
      <c r="N428" s="22"/>
      <c r="O428" s="22"/>
      <c r="P428" s="22"/>
      <c r="Q428" s="22"/>
      <c r="R428" s="22"/>
      <c r="S428" s="22"/>
      <c r="T428" s="22"/>
      <c r="U428" s="22"/>
      <c r="V428" s="22"/>
      <c r="W428" s="74">
        <f t="shared" si="12"/>
        <v>0</v>
      </c>
      <c r="X428" s="74" t="b">
        <f t="shared" si="13"/>
        <v>0</v>
      </c>
      <c r="Y428" s="75"/>
    </row>
    <row r="429" spans="2:25" x14ac:dyDescent="0.25">
      <c r="B429" s="23"/>
      <c r="C429" s="24"/>
      <c r="D429" s="25"/>
      <c r="E429" s="22"/>
      <c r="F429" s="22"/>
      <c r="G429" s="22"/>
      <c r="H429" s="22"/>
      <c r="I429" s="22"/>
      <c r="J429" s="22"/>
      <c r="K429" s="22"/>
      <c r="L429" s="22"/>
      <c r="M429" s="22"/>
      <c r="N429" s="22"/>
      <c r="O429" s="22"/>
      <c r="P429" s="22"/>
      <c r="Q429" s="22"/>
      <c r="R429" s="22"/>
      <c r="S429" s="22"/>
      <c r="T429" s="22"/>
      <c r="U429" s="22"/>
      <c r="V429" s="22"/>
      <c r="W429" s="74">
        <f t="shared" si="12"/>
        <v>0</v>
      </c>
      <c r="X429" s="74" t="b">
        <f t="shared" si="13"/>
        <v>0</v>
      </c>
      <c r="Y429" s="75"/>
    </row>
    <row r="430" spans="2:25" x14ac:dyDescent="0.25">
      <c r="B430" s="23"/>
      <c r="C430" s="24"/>
      <c r="D430" s="25"/>
      <c r="E430" s="22"/>
      <c r="F430" s="22"/>
      <c r="G430" s="22"/>
      <c r="H430" s="22"/>
      <c r="I430" s="22"/>
      <c r="J430" s="22"/>
      <c r="K430" s="22"/>
      <c r="L430" s="22"/>
      <c r="M430" s="22"/>
      <c r="N430" s="22"/>
      <c r="O430" s="22"/>
      <c r="P430" s="22"/>
      <c r="Q430" s="22"/>
      <c r="R430" s="22"/>
      <c r="S430" s="22"/>
      <c r="T430" s="22"/>
      <c r="U430" s="22"/>
      <c r="V430" s="22"/>
      <c r="W430" s="74">
        <f t="shared" si="12"/>
        <v>0</v>
      </c>
      <c r="X430" s="74" t="b">
        <f t="shared" si="13"/>
        <v>0</v>
      </c>
      <c r="Y430" s="75"/>
    </row>
    <row r="431" spans="2:25" x14ac:dyDescent="0.25">
      <c r="B431" s="23"/>
      <c r="C431" s="24"/>
      <c r="D431" s="25"/>
      <c r="E431" s="22"/>
      <c r="F431" s="22"/>
      <c r="G431" s="22"/>
      <c r="H431" s="22"/>
      <c r="I431" s="22"/>
      <c r="J431" s="22"/>
      <c r="K431" s="22"/>
      <c r="L431" s="22"/>
      <c r="M431" s="22"/>
      <c r="N431" s="22"/>
      <c r="O431" s="22"/>
      <c r="P431" s="22"/>
      <c r="Q431" s="22"/>
      <c r="R431" s="22"/>
      <c r="S431" s="22"/>
      <c r="T431" s="22"/>
      <c r="U431" s="22"/>
      <c r="V431" s="22"/>
      <c r="W431" s="74">
        <f t="shared" si="12"/>
        <v>0</v>
      </c>
      <c r="X431" s="74" t="b">
        <f t="shared" si="13"/>
        <v>0</v>
      </c>
      <c r="Y431" s="75"/>
    </row>
    <row r="432" spans="2:25" x14ac:dyDescent="0.25">
      <c r="B432" s="23"/>
      <c r="C432" s="24"/>
      <c r="D432" s="25"/>
      <c r="E432" s="22"/>
      <c r="F432" s="22"/>
      <c r="G432" s="22"/>
      <c r="H432" s="22"/>
      <c r="I432" s="22"/>
      <c r="J432" s="22"/>
      <c r="K432" s="22"/>
      <c r="L432" s="22"/>
      <c r="M432" s="22"/>
      <c r="N432" s="22"/>
      <c r="O432" s="22"/>
      <c r="P432" s="22"/>
      <c r="Q432" s="22"/>
      <c r="R432" s="22"/>
      <c r="S432" s="22"/>
      <c r="T432" s="22"/>
      <c r="U432" s="22"/>
      <c r="V432" s="22"/>
      <c r="W432" s="74">
        <f t="shared" si="12"/>
        <v>0</v>
      </c>
      <c r="X432" s="74" t="b">
        <f t="shared" si="13"/>
        <v>0</v>
      </c>
      <c r="Y432" s="75"/>
    </row>
    <row r="433" spans="2:25" x14ac:dyDescent="0.25">
      <c r="B433" s="23"/>
      <c r="C433" s="24"/>
      <c r="D433" s="25"/>
      <c r="E433" s="22"/>
      <c r="F433" s="22"/>
      <c r="G433" s="22"/>
      <c r="H433" s="22"/>
      <c r="I433" s="22"/>
      <c r="J433" s="22"/>
      <c r="K433" s="22"/>
      <c r="L433" s="22"/>
      <c r="M433" s="22"/>
      <c r="N433" s="22"/>
      <c r="O433" s="22"/>
      <c r="P433" s="22"/>
      <c r="Q433" s="22"/>
      <c r="R433" s="22"/>
      <c r="S433" s="22"/>
      <c r="T433" s="22"/>
      <c r="U433" s="22"/>
      <c r="V433" s="22"/>
      <c r="W433" s="74">
        <f t="shared" si="12"/>
        <v>0</v>
      </c>
      <c r="X433" s="74" t="b">
        <f t="shared" si="13"/>
        <v>0</v>
      </c>
      <c r="Y433" s="75"/>
    </row>
    <row r="434" spans="2:25" x14ac:dyDescent="0.25">
      <c r="B434" s="23"/>
      <c r="C434" s="24"/>
      <c r="D434" s="25"/>
      <c r="E434" s="22"/>
      <c r="F434" s="22"/>
      <c r="G434" s="22"/>
      <c r="H434" s="22"/>
      <c r="I434" s="22"/>
      <c r="J434" s="22"/>
      <c r="K434" s="22"/>
      <c r="L434" s="22"/>
      <c r="M434" s="22"/>
      <c r="N434" s="22"/>
      <c r="O434" s="22"/>
      <c r="P434" s="22"/>
      <c r="Q434" s="22"/>
      <c r="R434" s="22"/>
      <c r="S434" s="22"/>
      <c r="T434" s="22"/>
      <c r="U434" s="22"/>
      <c r="V434" s="22"/>
      <c r="W434" s="74">
        <f t="shared" si="12"/>
        <v>0</v>
      </c>
      <c r="X434" s="74" t="b">
        <f t="shared" si="13"/>
        <v>0</v>
      </c>
      <c r="Y434" s="75"/>
    </row>
    <row r="435" spans="2:25" x14ac:dyDescent="0.25">
      <c r="B435" s="23"/>
      <c r="C435" s="24"/>
      <c r="D435" s="25"/>
      <c r="E435" s="22"/>
      <c r="F435" s="22"/>
      <c r="G435" s="22"/>
      <c r="H435" s="22"/>
      <c r="I435" s="22"/>
      <c r="J435" s="22"/>
      <c r="K435" s="22"/>
      <c r="L435" s="22"/>
      <c r="M435" s="22"/>
      <c r="N435" s="22"/>
      <c r="O435" s="22"/>
      <c r="P435" s="22"/>
      <c r="Q435" s="22"/>
      <c r="R435" s="22"/>
      <c r="S435" s="22"/>
      <c r="T435" s="22"/>
      <c r="U435" s="22"/>
      <c r="V435" s="22"/>
      <c r="W435" s="74">
        <f t="shared" si="12"/>
        <v>0</v>
      </c>
      <c r="X435" s="74" t="b">
        <f t="shared" si="13"/>
        <v>0</v>
      </c>
      <c r="Y435" s="75"/>
    </row>
    <row r="436" spans="2:25" x14ac:dyDescent="0.25">
      <c r="B436" s="23"/>
      <c r="C436" s="24"/>
      <c r="D436" s="25"/>
      <c r="E436" s="22"/>
      <c r="F436" s="22"/>
      <c r="G436" s="22"/>
      <c r="H436" s="22"/>
      <c r="I436" s="22"/>
      <c r="J436" s="22"/>
      <c r="K436" s="22"/>
      <c r="L436" s="22"/>
      <c r="M436" s="22"/>
      <c r="N436" s="22"/>
      <c r="O436" s="22"/>
      <c r="P436" s="22"/>
      <c r="Q436" s="22"/>
      <c r="R436" s="22"/>
      <c r="S436" s="22"/>
      <c r="T436" s="22"/>
      <c r="U436" s="22"/>
      <c r="V436" s="22"/>
      <c r="W436" s="74">
        <f t="shared" si="12"/>
        <v>0</v>
      </c>
      <c r="X436" s="74" t="b">
        <f t="shared" si="13"/>
        <v>0</v>
      </c>
      <c r="Y436" s="75"/>
    </row>
    <row r="437" spans="2:25" x14ac:dyDescent="0.25">
      <c r="B437" s="23"/>
      <c r="C437" s="24"/>
      <c r="D437" s="25"/>
      <c r="E437" s="22"/>
      <c r="F437" s="22"/>
      <c r="G437" s="22"/>
      <c r="H437" s="22"/>
      <c r="I437" s="22"/>
      <c r="J437" s="22"/>
      <c r="K437" s="22"/>
      <c r="L437" s="22"/>
      <c r="M437" s="22"/>
      <c r="N437" s="22"/>
      <c r="O437" s="22"/>
      <c r="P437" s="22"/>
      <c r="Q437" s="22"/>
      <c r="R437" s="22"/>
      <c r="S437" s="22"/>
      <c r="T437" s="22"/>
      <c r="U437" s="22"/>
      <c r="V437" s="22"/>
      <c r="W437" s="74">
        <f t="shared" si="12"/>
        <v>0</v>
      </c>
      <c r="X437" s="74" t="b">
        <f t="shared" si="13"/>
        <v>0</v>
      </c>
      <c r="Y437" s="75"/>
    </row>
    <row r="438" spans="2:25" x14ac:dyDescent="0.25">
      <c r="B438" s="23"/>
      <c r="C438" s="24"/>
      <c r="D438" s="25"/>
      <c r="E438" s="22"/>
      <c r="F438" s="22"/>
      <c r="G438" s="22"/>
      <c r="H438" s="22"/>
      <c r="I438" s="22"/>
      <c r="J438" s="22"/>
      <c r="K438" s="22"/>
      <c r="L438" s="22"/>
      <c r="M438" s="22"/>
      <c r="N438" s="22"/>
      <c r="O438" s="22"/>
      <c r="P438" s="22"/>
      <c r="Q438" s="22"/>
      <c r="R438" s="22"/>
      <c r="S438" s="22"/>
      <c r="T438" s="22"/>
      <c r="U438" s="22"/>
      <c r="V438" s="22"/>
      <c r="W438" s="74">
        <f t="shared" si="12"/>
        <v>0</v>
      </c>
      <c r="X438" s="74" t="b">
        <f t="shared" si="13"/>
        <v>0</v>
      </c>
      <c r="Y438" s="75"/>
    </row>
    <row r="439" spans="2:25" x14ac:dyDescent="0.25">
      <c r="B439" s="23"/>
      <c r="C439" s="24"/>
      <c r="D439" s="25"/>
      <c r="E439" s="22"/>
      <c r="F439" s="22"/>
      <c r="G439" s="22"/>
      <c r="H439" s="22"/>
      <c r="I439" s="22"/>
      <c r="J439" s="22"/>
      <c r="K439" s="22"/>
      <c r="L439" s="22"/>
      <c r="M439" s="22"/>
      <c r="N439" s="22"/>
      <c r="O439" s="22"/>
      <c r="P439" s="22"/>
      <c r="Q439" s="22"/>
      <c r="R439" s="22"/>
      <c r="S439" s="22"/>
      <c r="T439" s="22"/>
      <c r="U439" s="22"/>
      <c r="V439" s="22"/>
      <c r="W439" s="74">
        <f t="shared" si="12"/>
        <v>0</v>
      </c>
      <c r="X439" s="74" t="b">
        <f t="shared" si="13"/>
        <v>0</v>
      </c>
      <c r="Y439" s="75"/>
    </row>
    <row r="440" spans="2:25" x14ac:dyDescent="0.25">
      <c r="B440" s="23"/>
      <c r="C440" s="24"/>
      <c r="D440" s="25"/>
      <c r="E440" s="22"/>
      <c r="F440" s="22"/>
      <c r="G440" s="22"/>
      <c r="H440" s="22"/>
      <c r="I440" s="22"/>
      <c r="J440" s="22"/>
      <c r="K440" s="22"/>
      <c r="L440" s="22"/>
      <c r="M440" s="22"/>
      <c r="N440" s="22"/>
      <c r="O440" s="22"/>
      <c r="P440" s="22"/>
      <c r="Q440" s="22"/>
      <c r="R440" s="22"/>
      <c r="S440" s="22"/>
      <c r="T440" s="22"/>
      <c r="U440" s="22"/>
      <c r="V440" s="22"/>
      <c r="W440" s="74">
        <f t="shared" si="12"/>
        <v>0</v>
      </c>
      <c r="X440" s="74" t="b">
        <f t="shared" si="13"/>
        <v>0</v>
      </c>
      <c r="Y440" s="75"/>
    </row>
    <row r="441" spans="2:25" x14ac:dyDescent="0.25">
      <c r="B441" s="23"/>
      <c r="C441" s="24"/>
      <c r="D441" s="25"/>
      <c r="E441" s="22"/>
      <c r="F441" s="22"/>
      <c r="G441" s="22"/>
      <c r="H441" s="22"/>
      <c r="I441" s="22"/>
      <c r="J441" s="22"/>
      <c r="K441" s="22"/>
      <c r="L441" s="22"/>
      <c r="M441" s="22"/>
      <c r="N441" s="22"/>
      <c r="O441" s="22"/>
      <c r="P441" s="22"/>
      <c r="Q441" s="22"/>
      <c r="R441" s="22"/>
      <c r="S441" s="22"/>
      <c r="T441" s="22"/>
      <c r="U441" s="22"/>
      <c r="V441" s="22"/>
      <c r="W441" s="74">
        <f t="shared" ref="W441:W488" si="14">COUNTIF(E441:V441,OR("VERDADERO","Verdadero"))</f>
        <v>0</v>
      </c>
      <c r="X441" s="74" t="b">
        <f t="shared" ref="X441:X488" si="15">IF(AND(W441&gt;=1,W441&lt;=5),"Moderado",IF(AND(W441&gt;=6,W441&lt;=11),"Mayor",IF(AND(W441&gt;=12,W441&lt;=18),"Catastrófico")))</f>
        <v>0</v>
      </c>
      <c r="Y441" s="75"/>
    </row>
    <row r="442" spans="2:25" x14ac:dyDescent="0.25">
      <c r="B442" s="23"/>
      <c r="C442" s="24"/>
      <c r="D442" s="25"/>
      <c r="E442" s="22"/>
      <c r="F442" s="22"/>
      <c r="G442" s="22"/>
      <c r="H442" s="22"/>
      <c r="I442" s="22"/>
      <c r="J442" s="22"/>
      <c r="K442" s="22"/>
      <c r="L442" s="22"/>
      <c r="M442" s="22"/>
      <c r="N442" s="22"/>
      <c r="O442" s="22"/>
      <c r="P442" s="22"/>
      <c r="Q442" s="22"/>
      <c r="R442" s="22"/>
      <c r="S442" s="22"/>
      <c r="T442" s="22"/>
      <c r="U442" s="22"/>
      <c r="V442" s="22"/>
      <c r="W442" s="74">
        <f t="shared" si="14"/>
        <v>0</v>
      </c>
      <c r="X442" s="74" t="b">
        <f t="shared" si="15"/>
        <v>0</v>
      </c>
      <c r="Y442" s="75"/>
    </row>
    <row r="443" spans="2:25" x14ac:dyDescent="0.25">
      <c r="B443" s="23"/>
      <c r="C443" s="24"/>
      <c r="D443" s="25"/>
      <c r="E443" s="22"/>
      <c r="F443" s="22"/>
      <c r="G443" s="22"/>
      <c r="H443" s="22"/>
      <c r="I443" s="22"/>
      <c r="J443" s="22"/>
      <c r="K443" s="22"/>
      <c r="L443" s="22"/>
      <c r="M443" s="22"/>
      <c r="N443" s="22"/>
      <c r="O443" s="22"/>
      <c r="P443" s="22"/>
      <c r="Q443" s="22"/>
      <c r="R443" s="22"/>
      <c r="S443" s="22"/>
      <c r="T443" s="22"/>
      <c r="U443" s="22"/>
      <c r="V443" s="22"/>
      <c r="W443" s="74">
        <f t="shared" si="14"/>
        <v>0</v>
      </c>
      <c r="X443" s="74" t="b">
        <f t="shared" si="15"/>
        <v>0</v>
      </c>
      <c r="Y443" s="75"/>
    </row>
    <row r="444" spans="2:25" x14ac:dyDescent="0.25">
      <c r="B444" s="23"/>
      <c r="C444" s="24"/>
      <c r="D444" s="25"/>
      <c r="E444" s="22"/>
      <c r="F444" s="22"/>
      <c r="G444" s="22"/>
      <c r="H444" s="22"/>
      <c r="I444" s="22"/>
      <c r="J444" s="22"/>
      <c r="K444" s="22"/>
      <c r="L444" s="22"/>
      <c r="M444" s="22"/>
      <c r="N444" s="22"/>
      <c r="O444" s="22"/>
      <c r="P444" s="22"/>
      <c r="Q444" s="22"/>
      <c r="R444" s="22"/>
      <c r="S444" s="22"/>
      <c r="T444" s="22"/>
      <c r="U444" s="22"/>
      <c r="V444" s="22"/>
      <c r="W444" s="74">
        <f t="shared" si="14"/>
        <v>0</v>
      </c>
      <c r="X444" s="74" t="b">
        <f t="shared" si="15"/>
        <v>0</v>
      </c>
      <c r="Y444" s="75"/>
    </row>
    <row r="445" spans="2:25" x14ac:dyDescent="0.25">
      <c r="B445" s="23"/>
      <c r="C445" s="24"/>
      <c r="D445" s="25"/>
      <c r="E445" s="22"/>
      <c r="F445" s="22"/>
      <c r="G445" s="22"/>
      <c r="H445" s="22"/>
      <c r="I445" s="22"/>
      <c r="J445" s="22"/>
      <c r="K445" s="22"/>
      <c r="L445" s="22"/>
      <c r="M445" s="22"/>
      <c r="N445" s="22"/>
      <c r="O445" s="22"/>
      <c r="P445" s="22"/>
      <c r="Q445" s="22"/>
      <c r="R445" s="22"/>
      <c r="S445" s="22"/>
      <c r="T445" s="22"/>
      <c r="U445" s="22"/>
      <c r="V445" s="22"/>
      <c r="W445" s="74">
        <f t="shared" si="14"/>
        <v>0</v>
      </c>
      <c r="X445" s="74" t="b">
        <f t="shared" si="15"/>
        <v>0</v>
      </c>
      <c r="Y445" s="75"/>
    </row>
    <row r="446" spans="2:25" x14ac:dyDescent="0.25">
      <c r="B446" s="23"/>
      <c r="C446" s="24"/>
      <c r="D446" s="25"/>
      <c r="E446" s="22"/>
      <c r="F446" s="22"/>
      <c r="G446" s="22"/>
      <c r="H446" s="22"/>
      <c r="I446" s="22"/>
      <c r="J446" s="22"/>
      <c r="K446" s="22"/>
      <c r="L446" s="22"/>
      <c r="M446" s="22"/>
      <c r="N446" s="22"/>
      <c r="O446" s="22"/>
      <c r="P446" s="22"/>
      <c r="Q446" s="22"/>
      <c r="R446" s="22"/>
      <c r="S446" s="22"/>
      <c r="T446" s="22"/>
      <c r="U446" s="22"/>
      <c r="V446" s="22"/>
      <c r="W446" s="74">
        <f t="shared" si="14"/>
        <v>0</v>
      </c>
      <c r="X446" s="74" t="b">
        <f t="shared" si="15"/>
        <v>0</v>
      </c>
      <c r="Y446" s="75"/>
    </row>
    <row r="447" spans="2:25" x14ac:dyDescent="0.25">
      <c r="B447" s="23"/>
      <c r="C447" s="24"/>
      <c r="D447" s="25"/>
      <c r="E447" s="22"/>
      <c r="F447" s="22"/>
      <c r="G447" s="22"/>
      <c r="H447" s="22"/>
      <c r="I447" s="22"/>
      <c r="J447" s="22"/>
      <c r="K447" s="22"/>
      <c r="L447" s="22"/>
      <c r="M447" s="22"/>
      <c r="N447" s="22"/>
      <c r="O447" s="22"/>
      <c r="P447" s="22"/>
      <c r="Q447" s="22"/>
      <c r="R447" s="22"/>
      <c r="S447" s="22"/>
      <c r="T447" s="22"/>
      <c r="U447" s="22"/>
      <c r="V447" s="22"/>
      <c r="W447" s="74">
        <f t="shared" si="14"/>
        <v>0</v>
      </c>
      <c r="X447" s="74" t="b">
        <f t="shared" si="15"/>
        <v>0</v>
      </c>
      <c r="Y447" s="75"/>
    </row>
    <row r="448" spans="2:25" x14ac:dyDescent="0.25">
      <c r="B448" s="23"/>
      <c r="C448" s="24"/>
      <c r="D448" s="25"/>
      <c r="E448" s="22"/>
      <c r="F448" s="22"/>
      <c r="G448" s="22"/>
      <c r="H448" s="22"/>
      <c r="I448" s="22"/>
      <c r="J448" s="22"/>
      <c r="K448" s="22"/>
      <c r="L448" s="22"/>
      <c r="M448" s="22"/>
      <c r="N448" s="22"/>
      <c r="O448" s="22"/>
      <c r="P448" s="22"/>
      <c r="Q448" s="22"/>
      <c r="R448" s="22"/>
      <c r="S448" s="22"/>
      <c r="T448" s="22"/>
      <c r="U448" s="22"/>
      <c r="V448" s="22"/>
      <c r="W448" s="74">
        <f t="shared" si="14"/>
        <v>0</v>
      </c>
      <c r="X448" s="74" t="b">
        <f t="shared" si="15"/>
        <v>0</v>
      </c>
      <c r="Y448" s="75"/>
    </row>
    <row r="449" spans="2:25" x14ac:dyDescent="0.25">
      <c r="B449" s="23"/>
      <c r="C449" s="24"/>
      <c r="D449" s="25"/>
      <c r="E449" s="22"/>
      <c r="F449" s="22"/>
      <c r="G449" s="22"/>
      <c r="H449" s="22"/>
      <c r="I449" s="22"/>
      <c r="J449" s="22"/>
      <c r="K449" s="22"/>
      <c r="L449" s="22"/>
      <c r="M449" s="22"/>
      <c r="N449" s="22"/>
      <c r="O449" s="22"/>
      <c r="P449" s="22"/>
      <c r="Q449" s="22"/>
      <c r="R449" s="22"/>
      <c r="S449" s="22"/>
      <c r="T449" s="22"/>
      <c r="U449" s="22"/>
      <c r="V449" s="22"/>
      <c r="W449" s="74">
        <f t="shared" si="14"/>
        <v>0</v>
      </c>
      <c r="X449" s="74" t="b">
        <f t="shared" si="15"/>
        <v>0</v>
      </c>
      <c r="Y449" s="75"/>
    </row>
    <row r="450" spans="2:25" x14ac:dyDescent="0.25">
      <c r="B450" s="23"/>
      <c r="C450" s="24"/>
      <c r="D450" s="25"/>
      <c r="E450" s="22"/>
      <c r="F450" s="22"/>
      <c r="G450" s="22"/>
      <c r="H450" s="22"/>
      <c r="I450" s="22"/>
      <c r="J450" s="22"/>
      <c r="K450" s="22"/>
      <c r="L450" s="22"/>
      <c r="M450" s="22"/>
      <c r="N450" s="22"/>
      <c r="O450" s="22"/>
      <c r="P450" s="22"/>
      <c r="Q450" s="22"/>
      <c r="R450" s="22"/>
      <c r="S450" s="22"/>
      <c r="T450" s="22"/>
      <c r="U450" s="22"/>
      <c r="V450" s="22"/>
      <c r="W450" s="74">
        <f t="shared" si="14"/>
        <v>0</v>
      </c>
      <c r="X450" s="74" t="b">
        <f t="shared" si="15"/>
        <v>0</v>
      </c>
      <c r="Y450" s="75"/>
    </row>
    <row r="451" spans="2:25" x14ac:dyDescent="0.25">
      <c r="B451" s="23"/>
      <c r="C451" s="24"/>
      <c r="D451" s="25"/>
      <c r="E451" s="22"/>
      <c r="F451" s="22"/>
      <c r="G451" s="22"/>
      <c r="H451" s="22"/>
      <c r="I451" s="22"/>
      <c r="J451" s="22"/>
      <c r="K451" s="22"/>
      <c r="L451" s="22"/>
      <c r="M451" s="22"/>
      <c r="N451" s="22"/>
      <c r="O451" s="22"/>
      <c r="P451" s="22"/>
      <c r="Q451" s="22"/>
      <c r="R451" s="22"/>
      <c r="S451" s="22"/>
      <c r="T451" s="22"/>
      <c r="U451" s="22"/>
      <c r="V451" s="22"/>
      <c r="W451" s="74">
        <f t="shared" si="14"/>
        <v>0</v>
      </c>
      <c r="X451" s="74" t="b">
        <f t="shared" si="15"/>
        <v>0</v>
      </c>
      <c r="Y451" s="75"/>
    </row>
    <row r="452" spans="2:25" x14ac:dyDescent="0.25">
      <c r="B452" s="23"/>
      <c r="C452" s="24"/>
      <c r="D452" s="25"/>
      <c r="E452" s="22"/>
      <c r="F452" s="22"/>
      <c r="G452" s="22"/>
      <c r="H452" s="22"/>
      <c r="I452" s="22"/>
      <c r="J452" s="22"/>
      <c r="K452" s="22"/>
      <c r="L452" s="22"/>
      <c r="M452" s="22"/>
      <c r="N452" s="22"/>
      <c r="O452" s="22"/>
      <c r="P452" s="22"/>
      <c r="Q452" s="22"/>
      <c r="R452" s="22"/>
      <c r="S452" s="22"/>
      <c r="T452" s="22"/>
      <c r="U452" s="22"/>
      <c r="V452" s="22"/>
      <c r="W452" s="74">
        <f t="shared" si="14"/>
        <v>0</v>
      </c>
      <c r="X452" s="74" t="b">
        <f t="shared" si="15"/>
        <v>0</v>
      </c>
      <c r="Y452" s="75"/>
    </row>
    <row r="453" spans="2:25" x14ac:dyDescent="0.25">
      <c r="B453" s="23"/>
      <c r="C453" s="24"/>
      <c r="D453" s="25"/>
      <c r="E453" s="22"/>
      <c r="F453" s="22"/>
      <c r="G453" s="22"/>
      <c r="H453" s="22"/>
      <c r="I453" s="22"/>
      <c r="J453" s="22"/>
      <c r="K453" s="22"/>
      <c r="L453" s="22"/>
      <c r="M453" s="22"/>
      <c r="N453" s="22"/>
      <c r="O453" s="22"/>
      <c r="P453" s="22"/>
      <c r="Q453" s="22"/>
      <c r="R453" s="22"/>
      <c r="S453" s="22"/>
      <c r="T453" s="22"/>
      <c r="U453" s="22"/>
      <c r="V453" s="22"/>
      <c r="W453" s="74">
        <f t="shared" si="14"/>
        <v>0</v>
      </c>
      <c r="X453" s="74" t="b">
        <f t="shared" si="15"/>
        <v>0</v>
      </c>
      <c r="Y453" s="75"/>
    </row>
    <row r="454" spans="2:25" x14ac:dyDescent="0.25">
      <c r="B454" s="23"/>
      <c r="C454" s="24"/>
      <c r="D454" s="25"/>
      <c r="E454" s="22"/>
      <c r="F454" s="22"/>
      <c r="G454" s="22"/>
      <c r="H454" s="22"/>
      <c r="I454" s="22"/>
      <c r="J454" s="22"/>
      <c r="K454" s="22"/>
      <c r="L454" s="22"/>
      <c r="M454" s="22"/>
      <c r="N454" s="22"/>
      <c r="O454" s="22"/>
      <c r="P454" s="22"/>
      <c r="Q454" s="22"/>
      <c r="R454" s="22"/>
      <c r="S454" s="22"/>
      <c r="T454" s="22"/>
      <c r="U454" s="22"/>
      <c r="V454" s="22"/>
      <c r="W454" s="74">
        <f t="shared" si="14"/>
        <v>0</v>
      </c>
      <c r="X454" s="74" t="b">
        <f t="shared" si="15"/>
        <v>0</v>
      </c>
      <c r="Y454" s="75"/>
    </row>
    <row r="455" spans="2:25" x14ac:dyDescent="0.25">
      <c r="B455" s="23"/>
      <c r="C455" s="24"/>
      <c r="D455" s="25"/>
      <c r="E455" s="22"/>
      <c r="F455" s="22"/>
      <c r="G455" s="22"/>
      <c r="H455" s="22"/>
      <c r="I455" s="22"/>
      <c r="J455" s="22"/>
      <c r="K455" s="22"/>
      <c r="L455" s="22"/>
      <c r="M455" s="22"/>
      <c r="N455" s="22"/>
      <c r="O455" s="22"/>
      <c r="P455" s="22"/>
      <c r="Q455" s="22"/>
      <c r="R455" s="22"/>
      <c r="S455" s="22"/>
      <c r="T455" s="22"/>
      <c r="U455" s="22"/>
      <c r="V455" s="22"/>
      <c r="W455" s="74">
        <f t="shared" si="14"/>
        <v>0</v>
      </c>
      <c r="X455" s="74" t="b">
        <f t="shared" si="15"/>
        <v>0</v>
      </c>
      <c r="Y455" s="75"/>
    </row>
    <row r="456" spans="2:25" x14ac:dyDescent="0.25">
      <c r="B456" s="23"/>
      <c r="C456" s="24"/>
      <c r="D456" s="25"/>
      <c r="E456" s="22"/>
      <c r="F456" s="22"/>
      <c r="G456" s="22"/>
      <c r="H456" s="22"/>
      <c r="I456" s="22"/>
      <c r="J456" s="22"/>
      <c r="K456" s="22"/>
      <c r="L456" s="22"/>
      <c r="M456" s="22"/>
      <c r="N456" s="22"/>
      <c r="O456" s="22"/>
      <c r="P456" s="22"/>
      <c r="Q456" s="22"/>
      <c r="R456" s="22"/>
      <c r="S456" s="22"/>
      <c r="T456" s="22"/>
      <c r="U456" s="22"/>
      <c r="V456" s="22"/>
      <c r="W456" s="74">
        <f t="shared" si="14"/>
        <v>0</v>
      </c>
      <c r="X456" s="74" t="b">
        <f t="shared" si="15"/>
        <v>0</v>
      </c>
      <c r="Y456" s="75"/>
    </row>
    <row r="457" spans="2:25" x14ac:dyDescent="0.25">
      <c r="B457" s="23"/>
      <c r="C457" s="24"/>
      <c r="D457" s="25"/>
      <c r="E457" s="22"/>
      <c r="F457" s="22"/>
      <c r="G457" s="22"/>
      <c r="H457" s="22"/>
      <c r="I457" s="22"/>
      <c r="J457" s="22"/>
      <c r="K457" s="22"/>
      <c r="L457" s="22"/>
      <c r="M457" s="22"/>
      <c r="N457" s="22"/>
      <c r="O457" s="22"/>
      <c r="P457" s="22"/>
      <c r="Q457" s="22"/>
      <c r="R457" s="22"/>
      <c r="S457" s="22"/>
      <c r="T457" s="22"/>
      <c r="U457" s="22"/>
      <c r="V457" s="22"/>
      <c r="W457" s="74">
        <f t="shared" si="14"/>
        <v>0</v>
      </c>
      <c r="X457" s="74" t="b">
        <f t="shared" si="15"/>
        <v>0</v>
      </c>
      <c r="Y457" s="75"/>
    </row>
    <row r="458" spans="2:25" x14ac:dyDescent="0.25">
      <c r="B458" s="23"/>
      <c r="C458" s="24"/>
      <c r="D458" s="25"/>
      <c r="E458" s="22"/>
      <c r="F458" s="22"/>
      <c r="G458" s="22"/>
      <c r="H458" s="22"/>
      <c r="I458" s="22"/>
      <c r="J458" s="22"/>
      <c r="K458" s="22"/>
      <c r="L458" s="22"/>
      <c r="M458" s="22"/>
      <c r="N458" s="22"/>
      <c r="O458" s="22"/>
      <c r="P458" s="22"/>
      <c r="Q458" s="22"/>
      <c r="R458" s="22"/>
      <c r="S458" s="22"/>
      <c r="T458" s="22"/>
      <c r="U458" s="22"/>
      <c r="V458" s="22"/>
      <c r="W458" s="74">
        <f t="shared" si="14"/>
        <v>0</v>
      </c>
      <c r="X458" s="74" t="b">
        <f t="shared" si="15"/>
        <v>0</v>
      </c>
      <c r="Y458" s="75"/>
    </row>
    <row r="459" spans="2:25" x14ac:dyDescent="0.25">
      <c r="B459" s="23"/>
      <c r="C459" s="24"/>
      <c r="D459" s="25"/>
      <c r="E459" s="22"/>
      <c r="F459" s="22"/>
      <c r="G459" s="22"/>
      <c r="H459" s="22"/>
      <c r="I459" s="22"/>
      <c r="J459" s="22"/>
      <c r="K459" s="22"/>
      <c r="L459" s="22"/>
      <c r="M459" s="22"/>
      <c r="N459" s="22"/>
      <c r="O459" s="22"/>
      <c r="P459" s="22"/>
      <c r="Q459" s="22"/>
      <c r="R459" s="22"/>
      <c r="S459" s="22"/>
      <c r="T459" s="22"/>
      <c r="U459" s="22"/>
      <c r="V459" s="22"/>
      <c r="W459" s="74">
        <f t="shared" si="14"/>
        <v>0</v>
      </c>
      <c r="X459" s="74" t="b">
        <f t="shared" si="15"/>
        <v>0</v>
      </c>
      <c r="Y459" s="75"/>
    </row>
    <row r="460" spans="2:25" x14ac:dyDescent="0.25">
      <c r="B460" s="23"/>
      <c r="C460" s="24"/>
      <c r="D460" s="25"/>
      <c r="E460" s="22"/>
      <c r="F460" s="22"/>
      <c r="G460" s="22"/>
      <c r="H460" s="22"/>
      <c r="I460" s="22"/>
      <c r="J460" s="22"/>
      <c r="K460" s="22"/>
      <c r="L460" s="22"/>
      <c r="M460" s="22"/>
      <c r="N460" s="22"/>
      <c r="O460" s="22"/>
      <c r="P460" s="22"/>
      <c r="Q460" s="22"/>
      <c r="R460" s="22"/>
      <c r="S460" s="22"/>
      <c r="T460" s="22"/>
      <c r="U460" s="22"/>
      <c r="V460" s="22"/>
      <c r="W460" s="74">
        <f t="shared" si="14"/>
        <v>0</v>
      </c>
      <c r="X460" s="74" t="b">
        <f t="shared" si="15"/>
        <v>0</v>
      </c>
      <c r="Y460" s="75"/>
    </row>
    <row r="461" spans="2:25" x14ac:dyDescent="0.25">
      <c r="B461" s="23"/>
      <c r="C461" s="24"/>
      <c r="D461" s="25"/>
      <c r="E461" s="22"/>
      <c r="F461" s="22"/>
      <c r="G461" s="22"/>
      <c r="H461" s="22"/>
      <c r="I461" s="22"/>
      <c r="J461" s="22"/>
      <c r="K461" s="22"/>
      <c r="L461" s="22"/>
      <c r="M461" s="22"/>
      <c r="N461" s="22"/>
      <c r="O461" s="22"/>
      <c r="P461" s="22"/>
      <c r="Q461" s="22"/>
      <c r="R461" s="22"/>
      <c r="S461" s="22"/>
      <c r="T461" s="22"/>
      <c r="U461" s="22"/>
      <c r="V461" s="22"/>
      <c r="W461" s="74">
        <f t="shared" si="14"/>
        <v>0</v>
      </c>
      <c r="X461" s="74" t="b">
        <f t="shared" si="15"/>
        <v>0</v>
      </c>
      <c r="Y461" s="75"/>
    </row>
    <row r="462" spans="2:25" x14ac:dyDescent="0.25">
      <c r="B462" s="23"/>
      <c r="C462" s="24"/>
      <c r="D462" s="25"/>
      <c r="E462" s="22"/>
      <c r="F462" s="22"/>
      <c r="G462" s="22"/>
      <c r="H462" s="22"/>
      <c r="I462" s="22"/>
      <c r="J462" s="22"/>
      <c r="K462" s="22"/>
      <c r="L462" s="22"/>
      <c r="M462" s="22"/>
      <c r="N462" s="22"/>
      <c r="O462" s="22"/>
      <c r="P462" s="22"/>
      <c r="Q462" s="22"/>
      <c r="R462" s="22"/>
      <c r="S462" s="22"/>
      <c r="T462" s="22"/>
      <c r="U462" s="22"/>
      <c r="V462" s="22"/>
      <c r="W462" s="74">
        <f t="shared" si="14"/>
        <v>0</v>
      </c>
      <c r="X462" s="74" t="b">
        <f t="shared" si="15"/>
        <v>0</v>
      </c>
      <c r="Y462" s="75"/>
    </row>
    <row r="463" spans="2:25" x14ac:dyDescent="0.25">
      <c r="B463" s="23"/>
      <c r="C463" s="24"/>
      <c r="D463" s="25"/>
      <c r="E463" s="22"/>
      <c r="F463" s="22"/>
      <c r="G463" s="22"/>
      <c r="H463" s="22"/>
      <c r="I463" s="22"/>
      <c r="J463" s="22"/>
      <c r="K463" s="22"/>
      <c r="L463" s="22"/>
      <c r="M463" s="22"/>
      <c r="N463" s="22"/>
      <c r="O463" s="22"/>
      <c r="P463" s="22"/>
      <c r="Q463" s="22"/>
      <c r="R463" s="22"/>
      <c r="S463" s="22"/>
      <c r="T463" s="22"/>
      <c r="U463" s="22"/>
      <c r="V463" s="22"/>
      <c r="W463" s="74">
        <f t="shared" si="14"/>
        <v>0</v>
      </c>
      <c r="X463" s="74" t="b">
        <f t="shared" si="15"/>
        <v>0</v>
      </c>
      <c r="Y463" s="75"/>
    </row>
    <row r="464" spans="2:25" x14ac:dyDescent="0.25">
      <c r="B464" s="23"/>
      <c r="C464" s="24"/>
      <c r="D464" s="25"/>
      <c r="E464" s="22"/>
      <c r="F464" s="22"/>
      <c r="G464" s="22"/>
      <c r="H464" s="22"/>
      <c r="I464" s="22"/>
      <c r="J464" s="22"/>
      <c r="K464" s="22"/>
      <c r="L464" s="22"/>
      <c r="M464" s="22"/>
      <c r="N464" s="22"/>
      <c r="O464" s="22"/>
      <c r="P464" s="22"/>
      <c r="Q464" s="22"/>
      <c r="R464" s="22"/>
      <c r="S464" s="22"/>
      <c r="T464" s="22"/>
      <c r="U464" s="22"/>
      <c r="V464" s="22"/>
      <c r="W464" s="74">
        <f t="shared" si="14"/>
        <v>0</v>
      </c>
      <c r="X464" s="74" t="b">
        <f t="shared" si="15"/>
        <v>0</v>
      </c>
      <c r="Y464" s="75"/>
    </row>
    <row r="465" spans="2:25" x14ac:dyDescent="0.25">
      <c r="B465" s="23"/>
      <c r="C465" s="24"/>
      <c r="D465" s="25"/>
      <c r="E465" s="22"/>
      <c r="F465" s="22"/>
      <c r="G465" s="22"/>
      <c r="H465" s="22"/>
      <c r="I465" s="22"/>
      <c r="J465" s="22"/>
      <c r="K465" s="22"/>
      <c r="L465" s="22"/>
      <c r="M465" s="22"/>
      <c r="N465" s="22"/>
      <c r="O465" s="22"/>
      <c r="P465" s="22"/>
      <c r="Q465" s="22"/>
      <c r="R465" s="22"/>
      <c r="S465" s="22"/>
      <c r="T465" s="22"/>
      <c r="U465" s="22"/>
      <c r="V465" s="22"/>
      <c r="W465" s="74">
        <f t="shared" si="14"/>
        <v>0</v>
      </c>
      <c r="X465" s="74" t="b">
        <f t="shared" si="15"/>
        <v>0</v>
      </c>
      <c r="Y465" s="75"/>
    </row>
    <row r="466" spans="2:25" x14ac:dyDescent="0.25">
      <c r="B466" s="23"/>
      <c r="C466" s="24"/>
      <c r="D466" s="25"/>
      <c r="E466" s="22"/>
      <c r="F466" s="22"/>
      <c r="G466" s="22"/>
      <c r="H466" s="22"/>
      <c r="I466" s="22"/>
      <c r="J466" s="22"/>
      <c r="K466" s="22"/>
      <c r="L466" s="22"/>
      <c r="M466" s="22"/>
      <c r="N466" s="22"/>
      <c r="O466" s="22"/>
      <c r="P466" s="22"/>
      <c r="Q466" s="22"/>
      <c r="R466" s="22"/>
      <c r="S466" s="22"/>
      <c r="T466" s="22"/>
      <c r="U466" s="22"/>
      <c r="V466" s="22"/>
      <c r="W466" s="74">
        <f t="shared" si="14"/>
        <v>0</v>
      </c>
      <c r="X466" s="74" t="b">
        <f t="shared" si="15"/>
        <v>0</v>
      </c>
      <c r="Y466" s="75"/>
    </row>
    <row r="467" spans="2:25" x14ac:dyDescent="0.25">
      <c r="B467" s="23"/>
      <c r="C467" s="24"/>
      <c r="D467" s="25"/>
      <c r="E467" s="22"/>
      <c r="F467" s="22"/>
      <c r="G467" s="22"/>
      <c r="H467" s="22"/>
      <c r="I467" s="22"/>
      <c r="J467" s="22"/>
      <c r="K467" s="22"/>
      <c r="L467" s="22"/>
      <c r="M467" s="22"/>
      <c r="N467" s="22"/>
      <c r="O467" s="22"/>
      <c r="P467" s="22"/>
      <c r="Q467" s="22"/>
      <c r="R467" s="22"/>
      <c r="S467" s="22"/>
      <c r="T467" s="22"/>
      <c r="U467" s="22"/>
      <c r="V467" s="22"/>
      <c r="W467" s="74">
        <f t="shared" si="14"/>
        <v>0</v>
      </c>
      <c r="X467" s="74" t="b">
        <f t="shared" si="15"/>
        <v>0</v>
      </c>
      <c r="Y467" s="75"/>
    </row>
    <row r="468" spans="2:25" x14ac:dyDescent="0.25">
      <c r="B468" s="23"/>
      <c r="C468" s="24"/>
      <c r="D468" s="25"/>
      <c r="E468" s="22"/>
      <c r="F468" s="22"/>
      <c r="G468" s="22"/>
      <c r="H468" s="22"/>
      <c r="I468" s="22"/>
      <c r="J468" s="22"/>
      <c r="K468" s="22"/>
      <c r="L468" s="22"/>
      <c r="M468" s="22"/>
      <c r="N468" s="22"/>
      <c r="O468" s="22"/>
      <c r="P468" s="22"/>
      <c r="Q468" s="22"/>
      <c r="R468" s="22"/>
      <c r="S468" s="22"/>
      <c r="T468" s="22"/>
      <c r="U468" s="22"/>
      <c r="V468" s="22"/>
      <c r="W468" s="74">
        <f t="shared" si="14"/>
        <v>0</v>
      </c>
      <c r="X468" s="74" t="b">
        <f t="shared" si="15"/>
        <v>0</v>
      </c>
      <c r="Y468" s="75"/>
    </row>
    <row r="469" spans="2:25" x14ac:dyDescent="0.25">
      <c r="B469" s="23"/>
      <c r="C469" s="24"/>
      <c r="D469" s="25"/>
      <c r="E469" s="22"/>
      <c r="F469" s="22"/>
      <c r="G469" s="22"/>
      <c r="H469" s="22"/>
      <c r="I469" s="22"/>
      <c r="J469" s="22"/>
      <c r="K469" s="22"/>
      <c r="L469" s="22"/>
      <c r="M469" s="22"/>
      <c r="N469" s="22"/>
      <c r="O469" s="22"/>
      <c r="P469" s="22"/>
      <c r="Q469" s="22"/>
      <c r="R469" s="22"/>
      <c r="S469" s="22"/>
      <c r="T469" s="22"/>
      <c r="U469" s="22"/>
      <c r="V469" s="22"/>
      <c r="W469" s="74">
        <f t="shared" si="14"/>
        <v>0</v>
      </c>
      <c r="X469" s="74" t="b">
        <f t="shared" si="15"/>
        <v>0</v>
      </c>
      <c r="Y469" s="75"/>
    </row>
    <row r="470" spans="2:25" x14ac:dyDescent="0.25">
      <c r="B470" s="23"/>
      <c r="C470" s="24"/>
      <c r="D470" s="25"/>
      <c r="E470" s="22"/>
      <c r="F470" s="22"/>
      <c r="G470" s="22"/>
      <c r="H470" s="22"/>
      <c r="I470" s="22"/>
      <c r="J470" s="22"/>
      <c r="K470" s="22"/>
      <c r="L470" s="22"/>
      <c r="M470" s="22"/>
      <c r="N470" s="22"/>
      <c r="O470" s="22"/>
      <c r="P470" s="22"/>
      <c r="Q470" s="22"/>
      <c r="R470" s="22"/>
      <c r="S470" s="22"/>
      <c r="T470" s="22"/>
      <c r="U470" s="22"/>
      <c r="V470" s="22"/>
      <c r="W470" s="74">
        <f t="shared" si="14"/>
        <v>0</v>
      </c>
      <c r="X470" s="74" t="b">
        <f t="shared" si="15"/>
        <v>0</v>
      </c>
      <c r="Y470" s="75"/>
    </row>
    <row r="471" spans="2:25" x14ac:dyDescent="0.25">
      <c r="B471" s="23"/>
      <c r="C471" s="24"/>
      <c r="D471" s="25"/>
      <c r="E471" s="22"/>
      <c r="F471" s="22"/>
      <c r="G471" s="22"/>
      <c r="H471" s="22"/>
      <c r="I471" s="22"/>
      <c r="J471" s="22"/>
      <c r="K471" s="22"/>
      <c r="L471" s="22"/>
      <c r="M471" s="22"/>
      <c r="N471" s="22"/>
      <c r="O471" s="22"/>
      <c r="P471" s="22"/>
      <c r="Q471" s="22"/>
      <c r="R471" s="22"/>
      <c r="S471" s="22"/>
      <c r="T471" s="22"/>
      <c r="U471" s="22"/>
      <c r="V471" s="22"/>
      <c r="W471" s="74">
        <f t="shared" si="14"/>
        <v>0</v>
      </c>
      <c r="X471" s="74" t="b">
        <f t="shared" si="15"/>
        <v>0</v>
      </c>
      <c r="Y471" s="75"/>
    </row>
    <row r="472" spans="2:25" x14ac:dyDescent="0.25">
      <c r="B472" s="23"/>
      <c r="C472" s="24"/>
      <c r="D472" s="25"/>
      <c r="E472" s="22"/>
      <c r="F472" s="22"/>
      <c r="G472" s="22"/>
      <c r="H472" s="22"/>
      <c r="I472" s="22"/>
      <c r="J472" s="22"/>
      <c r="K472" s="22"/>
      <c r="L472" s="22"/>
      <c r="M472" s="22"/>
      <c r="N472" s="22"/>
      <c r="O472" s="22"/>
      <c r="P472" s="22"/>
      <c r="Q472" s="22"/>
      <c r="R472" s="22"/>
      <c r="S472" s="22"/>
      <c r="T472" s="22"/>
      <c r="U472" s="22"/>
      <c r="V472" s="22"/>
      <c r="W472" s="74">
        <f t="shared" si="14"/>
        <v>0</v>
      </c>
      <c r="X472" s="74" t="b">
        <f t="shared" si="15"/>
        <v>0</v>
      </c>
      <c r="Y472" s="75"/>
    </row>
    <row r="473" spans="2:25" x14ac:dyDescent="0.25">
      <c r="B473" s="23"/>
      <c r="C473" s="24"/>
      <c r="D473" s="25"/>
      <c r="E473" s="22"/>
      <c r="F473" s="22"/>
      <c r="G473" s="22"/>
      <c r="H473" s="22"/>
      <c r="I473" s="22"/>
      <c r="J473" s="22"/>
      <c r="K473" s="22"/>
      <c r="L473" s="22"/>
      <c r="M473" s="22"/>
      <c r="N473" s="22"/>
      <c r="O473" s="22"/>
      <c r="P473" s="22"/>
      <c r="Q473" s="22"/>
      <c r="R473" s="22"/>
      <c r="S473" s="22"/>
      <c r="T473" s="22"/>
      <c r="U473" s="22"/>
      <c r="V473" s="22"/>
      <c r="W473" s="74">
        <f t="shared" si="14"/>
        <v>0</v>
      </c>
      <c r="X473" s="74" t="b">
        <f t="shared" si="15"/>
        <v>0</v>
      </c>
      <c r="Y473" s="75"/>
    </row>
    <row r="474" spans="2:25" x14ac:dyDescent="0.25">
      <c r="B474" s="23"/>
      <c r="C474" s="24"/>
      <c r="D474" s="25"/>
      <c r="E474" s="22"/>
      <c r="F474" s="22"/>
      <c r="G474" s="22"/>
      <c r="H474" s="22"/>
      <c r="I474" s="22"/>
      <c r="J474" s="22"/>
      <c r="K474" s="22"/>
      <c r="L474" s="22"/>
      <c r="M474" s="22"/>
      <c r="N474" s="22"/>
      <c r="O474" s="22"/>
      <c r="P474" s="22"/>
      <c r="Q474" s="22"/>
      <c r="R474" s="22"/>
      <c r="S474" s="22"/>
      <c r="T474" s="22"/>
      <c r="U474" s="22"/>
      <c r="V474" s="22"/>
      <c r="W474" s="74">
        <f t="shared" si="14"/>
        <v>0</v>
      </c>
      <c r="X474" s="74" t="b">
        <f t="shared" si="15"/>
        <v>0</v>
      </c>
      <c r="Y474" s="75"/>
    </row>
    <row r="475" spans="2:25" x14ac:dyDescent="0.25">
      <c r="B475" s="23"/>
      <c r="C475" s="24"/>
      <c r="D475" s="25"/>
      <c r="E475" s="22"/>
      <c r="F475" s="22"/>
      <c r="G475" s="22"/>
      <c r="H475" s="22"/>
      <c r="I475" s="22"/>
      <c r="J475" s="22"/>
      <c r="K475" s="22"/>
      <c r="L475" s="22"/>
      <c r="M475" s="22"/>
      <c r="N475" s="22"/>
      <c r="O475" s="22"/>
      <c r="P475" s="22"/>
      <c r="Q475" s="22"/>
      <c r="R475" s="22"/>
      <c r="S475" s="22"/>
      <c r="T475" s="22"/>
      <c r="U475" s="22"/>
      <c r="V475" s="22"/>
      <c r="W475" s="74">
        <f t="shared" si="14"/>
        <v>0</v>
      </c>
      <c r="X475" s="74" t="b">
        <f t="shared" si="15"/>
        <v>0</v>
      </c>
      <c r="Y475" s="75"/>
    </row>
    <row r="476" spans="2:25" x14ac:dyDescent="0.25">
      <c r="B476" s="23"/>
      <c r="C476" s="24"/>
      <c r="D476" s="25"/>
      <c r="E476" s="22"/>
      <c r="F476" s="22"/>
      <c r="G476" s="22"/>
      <c r="H476" s="22"/>
      <c r="I476" s="22"/>
      <c r="J476" s="22"/>
      <c r="K476" s="22"/>
      <c r="L476" s="22"/>
      <c r="M476" s="22"/>
      <c r="N476" s="22"/>
      <c r="O476" s="22"/>
      <c r="P476" s="22"/>
      <c r="Q476" s="22"/>
      <c r="R476" s="22"/>
      <c r="S476" s="22"/>
      <c r="T476" s="22"/>
      <c r="U476" s="22"/>
      <c r="V476" s="22"/>
      <c r="W476" s="74">
        <f t="shared" si="14"/>
        <v>0</v>
      </c>
      <c r="X476" s="74" t="b">
        <f t="shared" si="15"/>
        <v>0</v>
      </c>
      <c r="Y476" s="75"/>
    </row>
    <row r="477" spans="2:25" x14ac:dyDescent="0.25">
      <c r="B477" s="23"/>
      <c r="C477" s="24"/>
      <c r="D477" s="25"/>
      <c r="E477" s="22"/>
      <c r="F477" s="22"/>
      <c r="G477" s="22"/>
      <c r="H477" s="22"/>
      <c r="I477" s="22"/>
      <c r="J477" s="22"/>
      <c r="K477" s="22"/>
      <c r="L477" s="22"/>
      <c r="M477" s="22"/>
      <c r="N477" s="22"/>
      <c r="O477" s="22"/>
      <c r="P477" s="22"/>
      <c r="Q477" s="22"/>
      <c r="R477" s="22"/>
      <c r="S477" s="22"/>
      <c r="T477" s="22"/>
      <c r="U477" s="22"/>
      <c r="V477" s="22"/>
      <c r="W477" s="74">
        <f t="shared" si="14"/>
        <v>0</v>
      </c>
      <c r="X477" s="74" t="b">
        <f t="shared" si="15"/>
        <v>0</v>
      </c>
      <c r="Y477" s="75"/>
    </row>
    <row r="478" spans="2:25" x14ac:dyDescent="0.25">
      <c r="B478" s="23"/>
      <c r="C478" s="24"/>
      <c r="D478" s="25"/>
      <c r="E478" s="22"/>
      <c r="F478" s="22"/>
      <c r="G478" s="22"/>
      <c r="H478" s="22"/>
      <c r="I478" s="22"/>
      <c r="J478" s="22"/>
      <c r="K478" s="22"/>
      <c r="L478" s="22"/>
      <c r="M478" s="22"/>
      <c r="N478" s="22"/>
      <c r="O478" s="22"/>
      <c r="P478" s="22"/>
      <c r="Q478" s="22"/>
      <c r="R478" s="22"/>
      <c r="S478" s="22"/>
      <c r="T478" s="22"/>
      <c r="U478" s="22"/>
      <c r="V478" s="22"/>
      <c r="W478" s="74">
        <f t="shared" si="14"/>
        <v>0</v>
      </c>
      <c r="X478" s="74" t="b">
        <f t="shared" si="15"/>
        <v>0</v>
      </c>
      <c r="Y478" s="75"/>
    </row>
    <row r="479" spans="2:25" x14ac:dyDescent="0.25">
      <c r="B479" s="23"/>
      <c r="C479" s="24"/>
      <c r="D479" s="25"/>
      <c r="E479" s="22"/>
      <c r="F479" s="22"/>
      <c r="G479" s="22"/>
      <c r="H479" s="22"/>
      <c r="I479" s="22"/>
      <c r="J479" s="22"/>
      <c r="K479" s="22"/>
      <c r="L479" s="22"/>
      <c r="M479" s="22"/>
      <c r="N479" s="22"/>
      <c r="O479" s="22"/>
      <c r="P479" s="22"/>
      <c r="Q479" s="22"/>
      <c r="R479" s="22"/>
      <c r="S479" s="22"/>
      <c r="T479" s="22"/>
      <c r="U479" s="22"/>
      <c r="V479" s="22"/>
      <c r="W479" s="74">
        <f t="shared" si="14"/>
        <v>0</v>
      </c>
      <c r="X479" s="74" t="b">
        <f t="shared" si="15"/>
        <v>0</v>
      </c>
      <c r="Y479" s="75"/>
    </row>
    <row r="480" spans="2:25" x14ac:dyDescent="0.25">
      <c r="B480" s="23"/>
      <c r="C480" s="24"/>
      <c r="D480" s="25"/>
      <c r="E480" s="22"/>
      <c r="F480" s="22"/>
      <c r="G480" s="22"/>
      <c r="H480" s="22"/>
      <c r="I480" s="22"/>
      <c r="J480" s="22"/>
      <c r="K480" s="22"/>
      <c r="L480" s="22"/>
      <c r="M480" s="22"/>
      <c r="N480" s="22"/>
      <c r="O480" s="22"/>
      <c r="P480" s="22"/>
      <c r="Q480" s="22"/>
      <c r="R480" s="22"/>
      <c r="S480" s="22"/>
      <c r="T480" s="22"/>
      <c r="U480" s="22"/>
      <c r="V480" s="22"/>
      <c r="W480" s="74">
        <f t="shared" si="14"/>
        <v>0</v>
      </c>
      <c r="X480" s="74" t="b">
        <f t="shared" si="15"/>
        <v>0</v>
      </c>
      <c r="Y480" s="75"/>
    </row>
    <row r="481" spans="2:25" x14ac:dyDescent="0.25">
      <c r="B481" s="23"/>
      <c r="C481" s="24"/>
      <c r="D481" s="25"/>
      <c r="E481" s="22"/>
      <c r="F481" s="22"/>
      <c r="G481" s="22"/>
      <c r="H481" s="22"/>
      <c r="I481" s="22"/>
      <c r="J481" s="22"/>
      <c r="K481" s="22"/>
      <c r="L481" s="22"/>
      <c r="M481" s="22"/>
      <c r="N481" s="22"/>
      <c r="O481" s="22"/>
      <c r="P481" s="22"/>
      <c r="Q481" s="22"/>
      <c r="R481" s="22"/>
      <c r="S481" s="22"/>
      <c r="T481" s="22"/>
      <c r="U481" s="22"/>
      <c r="V481" s="22"/>
      <c r="W481" s="74">
        <f t="shared" si="14"/>
        <v>0</v>
      </c>
      <c r="X481" s="74" t="b">
        <f t="shared" si="15"/>
        <v>0</v>
      </c>
      <c r="Y481" s="75"/>
    </row>
    <row r="482" spans="2:25" x14ac:dyDescent="0.25">
      <c r="B482" s="23"/>
      <c r="C482" s="24"/>
      <c r="D482" s="25"/>
      <c r="E482" s="22"/>
      <c r="F482" s="22"/>
      <c r="G482" s="22"/>
      <c r="H482" s="22"/>
      <c r="I482" s="22"/>
      <c r="J482" s="22"/>
      <c r="K482" s="22"/>
      <c r="L482" s="22"/>
      <c r="M482" s="22"/>
      <c r="N482" s="22"/>
      <c r="O482" s="22"/>
      <c r="P482" s="22"/>
      <c r="Q482" s="22"/>
      <c r="R482" s="22"/>
      <c r="S482" s="22"/>
      <c r="T482" s="22"/>
      <c r="U482" s="22"/>
      <c r="V482" s="22"/>
      <c r="W482" s="74">
        <f t="shared" si="14"/>
        <v>0</v>
      </c>
      <c r="X482" s="74" t="b">
        <f t="shared" si="15"/>
        <v>0</v>
      </c>
      <c r="Y482" s="75"/>
    </row>
    <row r="483" spans="2:25" x14ac:dyDescent="0.25">
      <c r="B483" s="23"/>
      <c r="C483" s="24"/>
      <c r="D483" s="25"/>
      <c r="E483" s="22"/>
      <c r="F483" s="22"/>
      <c r="G483" s="22"/>
      <c r="H483" s="22"/>
      <c r="I483" s="22"/>
      <c r="J483" s="22"/>
      <c r="K483" s="22"/>
      <c r="L483" s="22"/>
      <c r="M483" s="22"/>
      <c r="N483" s="22"/>
      <c r="O483" s="22"/>
      <c r="P483" s="22"/>
      <c r="Q483" s="22"/>
      <c r="R483" s="22"/>
      <c r="S483" s="22"/>
      <c r="T483" s="22"/>
      <c r="U483" s="22"/>
      <c r="V483" s="22"/>
      <c r="W483" s="74">
        <f t="shared" si="14"/>
        <v>0</v>
      </c>
      <c r="X483" s="74" t="b">
        <f t="shared" si="15"/>
        <v>0</v>
      </c>
      <c r="Y483" s="75"/>
    </row>
    <row r="484" spans="2:25" x14ac:dyDescent="0.25">
      <c r="B484" s="23"/>
      <c r="C484" s="24"/>
      <c r="D484" s="25"/>
      <c r="E484" s="22"/>
      <c r="F484" s="22"/>
      <c r="G484" s="22"/>
      <c r="H484" s="22"/>
      <c r="I484" s="22"/>
      <c r="J484" s="22"/>
      <c r="K484" s="22"/>
      <c r="L484" s="22"/>
      <c r="M484" s="22"/>
      <c r="N484" s="22"/>
      <c r="O484" s="22"/>
      <c r="P484" s="22"/>
      <c r="Q484" s="22"/>
      <c r="R484" s="22"/>
      <c r="S484" s="22"/>
      <c r="T484" s="22"/>
      <c r="U484" s="22"/>
      <c r="V484" s="22"/>
      <c r="W484" s="74">
        <f t="shared" si="14"/>
        <v>0</v>
      </c>
      <c r="X484" s="74" t="b">
        <f t="shared" si="15"/>
        <v>0</v>
      </c>
      <c r="Y484" s="75"/>
    </row>
    <row r="485" spans="2:25" x14ac:dyDescent="0.25">
      <c r="B485" s="23"/>
      <c r="C485" s="24"/>
      <c r="D485" s="25"/>
      <c r="E485" s="22"/>
      <c r="F485" s="22"/>
      <c r="G485" s="22"/>
      <c r="H485" s="22"/>
      <c r="I485" s="22"/>
      <c r="J485" s="22"/>
      <c r="K485" s="22"/>
      <c r="L485" s="22"/>
      <c r="M485" s="22"/>
      <c r="N485" s="22"/>
      <c r="O485" s="22"/>
      <c r="P485" s="22"/>
      <c r="Q485" s="22"/>
      <c r="R485" s="22"/>
      <c r="S485" s="22"/>
      <c r="T485" s="22"/>
      <c r="U485" s="22"/>
      <c r="V485" s="22"/>
      <c r="W485" s="74">
        <f t="shared" si="14"/>
        <v>0</v>
      </c>
      <c r="X485" s="74" t="b">
        <f t="shared" si="15"/>
        <v>0</v>
      </c>
      <c r="Y485" s="75"/>
    </row>
    <row r="486" spans="2:25" x14ac:dyDescent="0.25">
      <c r="B486" s="23"/>
      <c r="C486" s="24"/>
      <c r="D486" s="25"/>
      <c r="E486" s="22"/>
      <c r="F486" s="22"/>
      <c r="G486" s="22"/>
      <c r="H486" s="22"/>
      <c r="I486" s="22"/>
      <c r="J486" s="22"/>
      <c r="K486" s="22"/>
      <c r="L486" s="22"/>
      <c r="M486" s="22"/>
      <c r="N486" s="22"/>
      <c r="O486" s="22"/>
      <c r="P486" s="22"/>
      <c r="Q486" s="22"/>
      <c r="R486" s="22"/>
      <c r="S486" s="22"/>
      <c r="T486" s="22"/>
      <c r="U486" s="22"/>
      <c r="V486" s="22"/>
      <c r="W486" s="74">
        <f t="shared" si="14"/>
        <v>0</v>
      </c>
      <c r="X486" s="74" t="b">
        <f t="shared" si="15"/>
        <v>0</v>
      </c>
      <c r="Y486" s="75"/>
    </row>
    <row r="487" spans="2:25" x14ac:dyDescent="0.25">
      <c r="B487" s="23"/>
      <c r="C487" s="24"/>
      <c r="D487" s="25"/>
      <c r="E487" s="22"/>
      <c r="F487" s="22"/>
      <c r="G487" s="22"/>
      <c r="H487" s="22"/>
      <c r="I487" s="22"/>
      <c r="J487" s="22"/>
      <c r="K487" s="22"/>
      <c r="L487" s="22"/>
      <c r="M487" s="22"/>
      <c r="N487" s="22"/>
      <c r="O487" s="22"/>
      <c r="P487" s="22"/>
      <c r="Q487" s="22"/>
      <c r="R487" s="22"/>
      <c r="S487" s="22"/>
      <c r="T487" s="22"/>
      <c r="U487" s="22"/>
      <c r="V487" s="22"/>
      <c r="W487" s="74">
        <f t="shared" si="14"/>
        <v>0</v>
      </c>
      <c r="X487" s="74" t="b">
        <f t="shared" si="15"/>
        <v>0</v>
      </c>
      <c r="Y487" s="75"/>
    </row>
    <row r="488" spans="2:25" ht="15.75" thickBot="1" x14ac:dyDescent="0.3">
      <c r="B488" s="26"/>
      <c r="C488" s="27"/>
      <c r="D488" s="28"/>
      <c r="E488" s="29"/>
      <c r="F488" s="29"/>
      <c r="G488" s="29"/>
      <c r="H488" s="29"/>
      <c r="I488" s="29"/>
      <c r="J488" s="29"/>
      <c r="K488" s="29"/>
      <c r="L488" s="29"/>
      <c r="M488" s="29"/>
      <c r="N488" s="29"/>
      <c r="O488" s="29"/>
      <c r="P488" s="29"/>
      <c r="Q488" s="29"/>
      <c r="R488" s="29"/>
      <c r="S488" s="29"/>
      <c r="T488" s="29"/>
      <c r="U488" s="29"/>
      <c r="V488" s="29"/>
      <c r="W488" s="74">
        <f t="shared" si="14"/>
        <v>0</v>
      </c>
      <c r="X488" s="77" t="b">
        <f t="shared" si="15"/>
        <v>0</v>
      </c>
      <c r="Y488" s="78"/>
    </row>
  </sheetData>
  <sheetProtection password="F4A2" sheet="1" formatCells="0" formatColumns="0" formatRows="0" sort="0" autoFilter="0" pivotTables="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Controles"/>
  <dimension ref="B1:X1232"/>
  <sheetViews>
    <sheetView topLeftCell="A13" workbookViewId="0">
      <selection activeCell="A14" sqref="A14"/>
    </sheetView>
  </sheetViews>
  <sheetFormatPr baseColWidth="10" defaultColWidth="11.42578125" defaultRowHeight="15" x14ac:dyDescent="0.25"/>
  <cols>
    <col min="1" max="1" width="2.42578125" style="1" customWidth="1"/>
    <col min="2" max="2" width="38.85546875" style="4" customWidth="1"/>
    <col min="3" max="3" width="12.140625" style="4" customWidth="1"/>
    <col min="4" max="4" width="81.140625" style="1" customWidth="1"/>
    <col min="5" max="5" width="50.5703125" style="1" customWidth="1"/>
    <col min="6" max="6" width="12.28515625" style="4" bestFit="1" customWidth="1"/>
    <col min="7" max="7" width="34.85546875" style="4" customWidth="1"/>
    <col min="8" max="8" width="12.28515625" style="4" bestFit="1" customWidth="1"/>
    <col min="9" max="9" width="28.7109375" style="4" customWidth="1"/>
    <col min="10" max="10" width="12.28515625" style="4" bestFit="1" customWidth="1"/>
    <col min="11" max="11" width="20.42578125" style="4" customWidth="1"/>
    <col min="12" max="12" width="12.28515625" style="4" bestFit="1" customWidth="1"/>
    <col min="13" max="13" width="24.42578125" style="4" customWidth="1"/>
    <col min="14" max="14" width="12.28515625" style="4" bestFit="1" customWidth="1"/>
    <col min="15" max="15" width="20.28515625" style="4" customWidth="1"/>
    <col min="16" max="16" width="12.28515625" style="4" bestFit="1" customWidth="1"/>
    <col min="17" max="17" width="18.5703125" style="4" customWidth="1"/>
    <col min="18" max="18" width="12.28515625" style="4" bestFit="1" customWidth="1"/>
    <col min="19" max="23" width="12.28515625" style="4" customWidth="1"/>
    <col min="24" max="24" width="6.5703125" style="4" bestFit="1" customWidth="1"/>
    <col min="25" max="16384" width="11.42578125" style="1"/>
  </cols>
  <sheetData>
    <row r="1" spans="2:24" s="83" customFormat="1" ht="12.75" customHeight="1" x14ac:dyDescent="0.25">
      <c r="B1" s="69"/>
      <c r="C1" s="47"/>
      <c r="D1" s="70"/>
      <c r="E1" s="70"/>
      <c r="F1" s="47"/>
      <c r="G1" s="47"/>
      <c r="H1" s="47"/>
      <c r="I1" s="47"/>
      <c r="J1" s="47"/>
      <c r="K1" s="47"/>
      <c r="L1" s="47"/>
      <c r="M1" s="47"/>
      <c r="N1" s="47"/>
      <c r="O1" s="47"/>
      <c r="P1" s="47"/>
      <c r="Q1" s="47"/>
      <c r="R1" s="47"/>
      <c r="S1" s="47"/>
      <c r="T1" s="47"/>
      <c r="U1" s="47"/>
      <c r="V1" s="47"/>
      <c r="W1" s="47"/>
      <c r="X1" s="5"/>
    </row>
    <row r="2" spans="2:24" s="83" customFormat="1" ht="12" customHeight="1" thickBot="1" x14ac:dyDescent="0.3">
      <c r="B2" s="71"/>
      <c r="C2" s="48"/>
      <c r="D2" s="72"/>
      <c r="E2" s="72"/>
      <c r="F2" s="48"/>
      <c r="G2" s="48"/>
      <c r="H2" s="48"/>
      <c r="I2" s="48"/>
      <c r="J2" s="48"/>
      <c r="K2" s="48"/>
      <c r="L2" s="48"/>
      <c r="M2" s="48"/>
      <c r="N2" s="48"/>
      <c r="O2" s="48"/>
      <c r="P2" s="48"/>
      <c r="Q2" s="48"/>
      <c r="R2" s="48"/>
      <c r="S2" s="48"/>
      <c r="T2" s="48"/>
      <c r="U2" s="48"/>
      <c r="V2" s="48"/>
      <c r="W2" s="48"/>
      <c r="X2" s="6"/>
    </row>
    <row r="3" spans="2:24" s="83" customFormat="1" x14ac:dyDescent="0.25">
      <c r="B3" s="7" t="s">
        <v>39</v>
      </c>
      <c r="C3" s="8" t="s">
        <v>40</v>
      </c>
      <c r="D3" s="8" t="s">
        <v>0</v>
      </c>
      <c r="E3" s="9" t="s">
        <v>1</v>
      </c>
      <c r="F3" s="8" t="s">
        <v>2</v>
      </c>
      <c r="G3" s="8" t="s">
        <v>479</v>
      </c>
      <c r="H3" s="8" t="s">
        <v>3</v>
      </c>
      <c r="I3" s="8" t="s">
        <v>480</v>
      </c>
      <c r="J3" s="8" t="s">
        <v>4</v>
      </c>
      <c r="K3" s="8" t="s">
        <v>481</v>
      </c>
      <c r="L3" s="8" t="s">
        <v>5</v>
      </c>
      <c r="M3" s="8" t="s">
        <v>482</v>
      </c>
      <c r="N3" s="8" t="s">
        <v>6</v>
      </c>
      <c r="O3" s="8" t="s">
        <v>483</v>
      </c>
      <c r="P3" s="8" t="s">
        <v>7</v>
      </c>
      <c r="Q3" s="8" t="s">
        <v>484</v>
      </c>
      <c r="R3" s="8" t="s">
        <v>8</v>
      </c>
      <c r="S3" s="8" t="s">
        <v>485</v>
      </c>
      <c r="T3" s="251" t="s">
        <v>335</v>
      </c>
      <c r="U3" s="251" t="s">
        <v>490</v>
      </c>
      <c r="V3" s="251" t="s">
        <v>445</v>
      </c>
      <c r="W3" s="251" t="s">
        <v>489</v>
      </c>
      <c r="X3" s="10" t="s">
        <v>9</v>
      </c>
    </row>
    <row r="4" spans="2:24" hidden="1" x14ac:dyDescent="0.25">
      <c r="B4" s="11" t="s">
        <v>232</v>
      </c>
      <c r="C4" s="3" t="s">
        <v>104</v>
      </c>
      <c r="D4" s="2" t="s">
        <v>136</v>
      </c>
      <c r="E4" s="2" t="s">
        <v>486</v>
      </c>
      <c r="F4" s="3" t="s">
        <v>352</v>
      </c>
      <c r="G4" s="3" t="s">
        <v>498</v>
      </c>
      <c r="H4" s="3" t="s">
        <v>491</v>
      </c>
      <c r="I4" s="3" t="s">
        <v>496</v>
      </c>
      <c r="J4" s="3" t="s">
        <v>492</v>
      </c>
      <c r="K4" s="3" t="s">
        <v>499</v>
      </c>
      <c r="L4" s="3" t="s">
        <v>493</v>
      </c>
      <c r="M4" s="3" t="s">
        <v>487</v>
      </c>
      <c r="N4" s="3" t="s">
        <v>369</v>
      </c>
      <c r="O4" s="3" t="s">
        <v>500</v>
      </c>
      <c r="P4" s="3" t="s">
        <v>405</v>
      </c>
      <c r="Q4" s="3" t="s">
        <v>501</v>
      </c>
      <c r="R4" s="3" t="s">
        <v>377</v>
      </c>
      <c r="S4" s="252" t="s">
        <v>497</v>
      </c>
      <c r="T4" s="252" t="s">
        <v>494</v>
      </c>
      <c r="U4" s="252" t="s">
        <v>495</v>
      </c>
      <c r="V4" s="252" t="s">
        <v>433</v>
      </c>
      <c r="W4" s="252" t="s">
        <v>494</v>
      </c>
      <c r="X4" s="12">
        <v>20</v>
      </c>
    </row>
    <row r="5" spans="2:24" hidden="1" x14ac:dyDescent="0.25">
      <c r="B5" s="11" t="s">
        <v>234</v>
      </c>
      <c r="C5" s="3" t="s">
        <v>104</v>
      </c>
      <c r="D5" s="2" t="s">
        <v>136</v>
      </c>
      <c r="E5" s="2" t="s">
        <v>502</v>
      </c>
      <c r="F5" s="3" t="s">
        <v>352</v>
      </c>
      <c r="G5" s="3" t="s">
        <v>499</v>
      </c>
      <c r="H5" s="3" t="s">
        <v>355</v>
      </c>
      <c r="I5" s="3" t="s">
        <v>512</v>
      </c>
      <c r="J5" s="3" t="s">
        <v>359</v>
      </c>
      <c r="K5" s="3" t="s">
        <v>513</v>
      </c>
      <c r="L5" s="3" t="s">
        <v>488</v>
      </c>
      <c r="M5" s="3" t="s">
        <v>514</v>
      </c>
      <c r="N5" s="3" t="s">
        <v>368</v>
      </c>
      <c r="O5" s="3" t="s">
        <v>515</v>
      </c>
      <c r="P5" s="3" t="s">
        <v>405</v>
      </c>
      <c r="Q5" s="3" t="s">
        <v>515</v>
      </c>
      <c r="R5" s="3" t="s">
        <v>378</v>
      </c>
      <c r="S5" s="252" t="s">
        <v>516</v>
      </c>
      <c r="T5" s="252" t="s">
        <v>494</v>
      </c>
      <c r="U5" s="252" t="s">
        <v>504</v>
      </c>
      <c r="V5" s="252" t="s">
        <v>49</v>
      </c>
      <c r="W5" s="252" t="s">
        <v>494</v>
      </c>
      <c r="X5" s="12">
        <v>60</v>
      </c>
    </row>
    <row r="6" spans="2:24" hidden="1" x14ac:dyDescent="0.25">
      <c r="B6" s="11" t="s">
        <v>507</v>
      </c>
      <c r="C6" s="3" t="s">
        <v>104</v>
      </c>
      <c r="D6" s="2" t="s">
        <v>136</v>
      </c>
      <c r="E6" s="2" t="s">
        <v>505</v>
      </c>
      <c r="F6" s="3" t="s">
        <v>352</v>
      </c>
      <c r="G6" s="3" t="s">
        <v>508</v>
      </c>
      <c r="H6" s="3" t="s">
        <v>355</v>
      </c>
      <c r="I6" s="3" t="s">
        <v>506</v>
      </c>
      <c r="J6" s="3" t="s">
        <v>359</v>
      </c>
      <c r="K6" s="3" t="s">
        <v>506</v>
      </c>
      <c r="L6" s="3" t="s">
        <v>364</v>
      </c>
      <c r="M6" s="3" t="s">
        <v>503</v>
      </c>
      <c r="N6" s="3" t="s">
        <v>368</v>
      </c>
      <c r="O6" s="3" t="s">
        <v>509</v>
      </c>
      <c r="P6" s="3" t="s">
        <v>409</v>
      </c>
      <c r="Q6" s="3" t="s">
        <v>510</v>
      </c>
      <c r="R6" s="3" t="s">
        <v>376</v>
      </c>
      <c r="S6" s="252" t="s">
        <v>511</v>
      </c>
      <c r="T6" s="252" t="s">
        <v>49</v>
      </c>
      <c r="U6" s="252" t="s">
        <v>504</v>
      </c>
      <c r="V6" s="252" t="s">
        <v>49</v>
      </c>
      <c r="W6" s="252" t="s">
        <v>49</v>
      </c>
      <c r="X6" s="12">
        <v>95</v>
      </c>
    </row>
    <row r="7" spans="2:24" x14ac:dyDescent="0.25">
      <c r="B7" s="90" t="s">
        <v>530</v>
      </c>
      <c r="C7" s="3" t="s">
        <v>91</v>
      </c>
      <c r="D7" s="2" t="s">
        <v>525</v>
      </c>
      <c r="E7" s="2"/>
      <c r="F7" s="3" t="s">
        <v>352</v>
      </c>
      <c r="G7" s="3">
        <v>31</v>
      </c>
      <c r="H7" s="3" t="s">
        <v>355</v>
      </c>
      <c r="I7" s="3" t="s">
        <v>853</v>
      </c>
      <c r="J7" s="3" t="s">
        <v>359</v>
      </c>
      <c r="K7" s="3" t="s">
        <v>854</v>
      </c>
      <c r="L7" s="3" t="s">
        <v>488</v>
      </c>
      <c r="M7" s="3" t="s">
        <v>855</v>
      </c>
      <c r="N7" s="3" t="s">
        <v>368</v>
      </c>
      <c r="O7" s="3" t="s">
        <v>856</v>
      </c>
      <c r="P7" s="3" t="s">
        <v>409</v>
      </c>
      <c r="Q7" s="3" t="s">
        <v>857</v>
      </c>
      <c r="R7" s="3" t="s">
        <v>376</v>
      </c>
      <c r="S7" s="252" t="s">
        <v>858</v>
      </c>
      <c r="T7" s="252" t="s">
        <v>433</v>
      </c>
      <c r="U7" s="252" t="s">
        <v>495</v>
      </c>
      <c r="V7" s="252" t="s">
        <v>433</v>
      </c>
      <c r="W7" s="252" t="s">
        <v>433</v>
      </c>
      <c r="X7" s="12">
        <v>100</v>
      </c>
    </row>
    <row r="8" spans="2:24" ht="90" x14ac:dyDescent="0.25">
      <c r="B8" s="90" t="s">
        <v>566</v>
      </c>
      <c r="C8" s="3" t="s">
        <v>93</v>
      </c>
      <c r="D8" s="2" t="s">
        <v>728</v>
      </c>
      <c r="E8" s="2" t="s">
        <v>729</v>
      </c>
      <c r="F8" s="3" t="s">
        <v>352</v>
      </c>
      <c r="G8" s="3" t="s">
        <v>1436</v>
      </c>
      <c r="H8" s="3" t="s">
        <v>355</v>
      </c>
      <c r="I8" s="3" t="s">
        <v>1437</v>
      </c>
      <c r="J8" s="3" t="s">
        <v>359</v>
      </c>
      <c r="K8" s="3" t="s">
        <v>1438</v>
      </c>
      <c r="L8" s="3" t="s">
        <v>488</v>
      </c>
      <c r="M8" s="291" t="s">
        <v>1439</v>
      </c>
      <c r="N8" s="3" t="s">
        <v>368</v>
      </c>
      <c r="O8" s="3" t="s">
        <v>1440</v>
      </c>
      <c r="P8" s="3" t="s">
        <v>409</v>
      </c>
      <c r="Q8" s="3" t="s">
        <v>1441</v>
      </c>
      <c r="R8" s="3" t="s">
        <v>376</v>
      </c>
      <c r="S8" s="252" t="s">
        <v>1442</v>
      </c>
      <c r="T8" s="252" t="s">
        <v>433</v>
      </c>
      <c r="U8" s="252" t="s">
        <v>495</v>
      </c>
      <c r="V8" s="252" t="s">
        <v>433</v>
      </c>
      <c r="W8" s="252" t="s">
        <v>433</v>
      </c>
      <c r="X8" s="12">
        <v>100</v>
      </c>
    </row>
    <row r="9" spans="2:24" ht="30" x14ac:dyDescent="0.25">
      <c r="B9" s="90" t="s">
        <v>573</v>
      </c>
      <c r="C9" s="3" t="s">
        <v>98</v>
      </c>
      <c r="D9" s="2" t="s">
        <v>570</v>
      </c>
      <c r="E9" s="2"/>
      <c r="F9" s="3" t="s">
        <v>352</v>
      </c>
      <c r="G9" s="3" t="s">
        <v>574</v>
      </c>
      <c r="H9" s="3" t="s">
        <v>355</v>
      </c>
      <c r="I9" s="3" t="s">
        <v>575</v>
      </c>
      <c r="J9" s="3" t="s">
        <v>359</v>
      </c>
      <c r="K9" s="3" t="s">
        <v>576</v>
      </c>
      <c r="L9" s="3" t="s">
        <v>493</v>
      </c>
      <c r="M9" s="3" t="s">
        <v>577</v>
      </c>
      <c r="N9" s="3" t="s">
        <v>368</v>
      </c>
      <c r="O9" s="3" t="s">
        <v>578</v>
      </c>
      <c r="P9" s="3" t="s">
        <v>405</v>
      </c>
      <c r="Q9" s="3" t="s">
        <v>579</v>
      </c>
      <c r="R9" s="3" t="s">
        <v>376</v>
      </c>
      <c r="S9" s="252" t="s">
        <v>580</v>
      </c>
      <c r="T9" s="252" t="s">
        <v>494</v>
      </c>
      <c r="U9" s="252" t="s">
        <v>495</v>
      </c>
      <c r="V9" s="252" t="s">
        <v>433</v>
      </c>
      <c r="W9" s="252" t="s">
        <v>494</v>
      </c>
      <c r="X9" s="12">
        <v>80</v>
      </c>
    </row>
    <row r="10" spans="2:24" ht="30" x14ac:dyDescent="0.25">
      <c r="B10" s="90" t="s">
        <v>582</v>
      </c>
      <c r="C10" s="3" t="s">
        <v>98</v>
      </c>
      <c r="D10" s="2" t="s">
        <v>570</v>
      </c>
      <c r="E10" s="2"/>
      <c r="F10" s="3" t="s">
        <v>352</v>
      </c>
      <c r="G10" s="3" t="s">
        <v>583</v>
      </c>
      <c r="H10" s="3" t="s">
        <v>355</v>
      </c>
      <c r="I10" s="3" t="s">
        <v>584</v>
      </c>
      <c r="J10" s="3" t="s">
        <v>359</v>
      </c>
      <c r="K10" s="3" t="s">
        <v>585</v>
      </c>
      <c r="L10" s="3" t="s">
        <v>493</v>
      </c>
      <c r="M10" s="3" t="s">
        <v>586</v>
      </c>
      <c r="N10" s="3" t="s">
        <v>368</v>
      </c>
      <c r="O10" s="3" t="s">
        <v>587</v>
      </c>
      <c r="P10" s="3" t="s">
        <v>409</v>
      </c>
      <c r="Q10" s="3" t="s">
        <v>588</v>
      </c>
      <c r="R10" s="3" t="s">
        <v>376</v>
      </c>
      <c r="S10" s="252" t="s">
        <v>589</v>
      </c>
      <c r="T10" s="252" t="s">
        <v>49</v>
      </c>
      <c r="U10" s="252" t="s">
        <v>495</v>
      </c>
      <c r="V10" s="252" t="s">
        <v>433</v>
      </c>
      <c r="W10" s="252" t="s">
        <v>49</v>
      </c>
      <c r="X10" s="12">
        <v>90</v>
      </c>
    </row>
    <row r="11" spans="2:24" ht="30" x14ac:dyDescent="0.25">
      <c r="B11" s="90" t="s">
        <v>594</v>
      </c>
      <c r="C11" s="3" t="s">
        <v>96</v>
      </c>
      <c r="D11" s="2" t="s">
        <v>571</v>
      </c>
      <c r="E11" s="2" t="s">
        <v>593</v>
      </c>
      <c r="F11" s="3" t="s">
        <v>352</v>
      </c>
      <c r="G11" s="3" t="s">
        <v>595</v>
      </c>
      <c r="H11" s="3" t="s">
        <v>355</v>
      </c>
      <c r="I11" s="3" t="s">
        <v>596</v>
      </c>
      <c r="J11" s="3" t="s">
        <v>359</v>
      </c>
      <c r="K11" s="3" t="s">
        <v>597</v>
      </c>
      <c r="L11" s="3" t="s">
        <v>364</v>
      </c>
      <c r="M11" s="3" t="s">
        <v>598</v>
      </c>
      <c r="N11" s="3" t="s">
        <v>368</v>
      </c>
      <c r="O11" s="3" t="s">
        <v>599</v>
      </c>
      <c r="P11" s="3" t="s">
        <v>409</v>
      </c>
      <c r="Q11" s="3" t="s">
        <v>600</v>
      </c>
      <c r="R11" s="3" t="s">
        <v>378</v>
      </c>
      <c r="S11" s="252" t="s">
        <v>601</v>
      </c>
      <c r="T11" s="252" t="s">
        <v>494</v>
      </c>
      <c r="U11" s="252" t="s">
        <v>504</v>
      </c>
      <c r="V11" s="252" t="s">
        <v>49</v>
      </c>
      <c r="W11" s="252" t="s">
        <v>494</v>
      </c>
      <c r="X11" s="12">
        <v>85</v>
      </c>
    </row>
    <row r="12" spans="2:24" ht="30" x14ac:dyDescent="0.25">
      <c r="B12" s="90" t="s">
        <v>605</v>
      </c>
      <c r="C12" s="3" t="s">
        <v>98</v>
      </c>
      <c r="D12" s="2" t="s">
        <v>603</v>
      </c>
      <c r="E12" s="2"/>
      <c r="F12" s="3" t="s">
        <v>352</v>
      </c>
      <c r="G12" s="3" t="s">
        <v>1162</v>
      </c>
      <c r="H12" s="3" t="s">
        <v>355</v>
      </c>
      <c r="I12" s="3" t="s">
        <v>1163</v>
      </c>
      <c r="J12" s="3" t="s">
        <v>359</v>
      </c>
      <c r="K12" s="3" t="s">
        <v>1164</v>
      </c>
      <c r="L12" s="3" t="s">
        <v>488</v>
      </c>
      <c r="M12" s="3" t="s">
        <v>1165</v>
      </c>
      <c r="N12" s="3" t="s">
        <v>368</v>
      </c>
      <c r="O12" s="3" t="s">
        <v>1166</v>
      </c>
      <c r="P12" s="3" t="s">
        <v>405</v>
      </c>
      <c r="Q12" s="3" t="s">
        <v>1167</v>
      </c>
      <c r="R12" s="3" t="s">
        <v>376</v>
      </c>
      <c r="S12" s="252" t="s">
        <v>1168</v>
      </c>
      <c r="T12" s="252" t="s">
        <v>49</v>
      </c>
      <c r="U12" s="252" t="s">
        <v>495</v>
      </c>
      <c r="V12" s="252" t="s">
        <v>433</v>
      </c>
      <c r="W12" s="252" t="s">
        <v>49</v>
      </c>
      <c r="X12" s="12">
        <v>90</v>
      </c>
    </row>
    <row r="13" spans="2:24" ht="30" x14ac:dyDescent="0.25">
      <c r="B13" s="90" t="s">
        <v>613</v>
      </c>
      <c r="C13" s="3" t="s">
        <v>107</v>
      </c>
      <c r="D13" s="2" t="s">
        <v>609</v>
      </c>
      <c r="E13" s="2" t="s">
        <v>611</v>
      </c>
      <c r="F13" s="3" t="s">
        <v>352</v>
      </c>
      <c r="G13" s="3" t="s">
        <v>833</v>
      </c>
      <c r="H13" s="3" t="s">
        <v>355</v>
      </c>
      <c r="I13" s="3" t="s">
        <v>834</v>
      </c>
      <c r="J13" s="3" t="s">
        <v>359</v>
      </c>
      <c r="K13" s="3" t="s">
        <v>835</v>
      </c>
      <c r="L13" s="3" t="s">
        <v>488</v>
      </c>
      <c r="M13" s="3" t="s">
        <v>836</v>
      </c>
      <c r="N13" s="3" t="s">
        <v>369</v>
      </c>
      <c r="O13" s="3" t="s">
        <v>837</v>
      </c>
      <c r="P13" s="3"/>
      <c r="Q13" s="3" t="s">
        <v>531</v>
      </c>
      <c r="R13" s="3" t="s">
        <v>376</v>
      </c>
      <c r="S13" s="252" t="s">
        <v>532</v>
      </c>
      <c r="T13" s="252" t="s">
        <v>494</v>
      </c>
      <c r="U13" s="252" t="s">
        <v>495</v>
      </c>
      <c r="V13" s="252" t="s">
        <v>433</v>
      </c>
      <c r="W13" s="252" t="s">
        <v>494</v>
      </c>
      <c r="X13" s="12">
        <v>75</v>
      </c>
    </row>
    <row r="14" spans="2:24" ht="22.5" customHeight="1" x14ac:dyDescent="0.25">
      <c r="B14" s="90" t="s">
        <v>619</v>
      </c>
      <c r="C14" s="3" t="s">
        <v>100</v>
      </c>
      <c r="D14" s="2" t="s">
        <v>618</v>
      </c>
      <c r="E14" s="256"/>
      <c r="F14" s="127" t="s">
        <v>352</v>
      </c>
      <c r="G14" s="127" t="s">
        <v>620</v>
      </c>
      <c r="H14" s="127" t="s">
        <v>355</v>
      </c>
      <c r="I14" s="127" t="s">
        <v>621</v>
      </c>
      <c r="J14" s="127" t="s">
        <v>359</v>
      </c>
      <c r="K14" s="3" t="s">
        <v>622</v>
      </c>
      <c r="L14" s="3" t="s">
        <v>488</v>
      </c>
      <c r="M14" s="3" t="s">
        <v>623</v>
      </c>
      <c r="N14" s="3" t="s">
        <v>368</v>
      </c>
      <c r="O14" s="3" t="s">
        <v>624</v>
      </c>
      <c r="P14" s="3" t="s">
        <v>409</v>
      </c>
      <c r="Q14" s="3" t="s">
        <v>625</v>
      </c>
      <c r="R14" s="3" t="s">
        <v>376</v>
      </c>
      <c r="S14" s="3" t="s">
        <v>626</v>
      </c>
      <c r="T14" s="3" t="s">
        <v>433</v>
      </c>
      <c r="U14" s="3" t="s">
        <v>495</v>
      </c>
      <c r="V14" s="3" t="s">
        <v>433</v>
      </c>
      <c r="W14" s="3" t="s">
        <v>433</v>
      </c>
      <c r="X14" s="255">
        <v>100</v>
      </c>
    </row>
    <row r="15" spans="2:24" ht="30" x14ac:dyDescent="0.25">
      <c r="B15" s="90" t="s">
        <v>640</v>
      </c>
      <c r="C15" s="3" t="s">
        <v>96</v>
      </c>
      <c r="D15" s="2" t="s">
        <v>636</v>
      </c>
      <c r="E15" s="2"/>
      <c r="F15" s="3" t="s">
        <v>352</v>
      </c>
      <c r="G15" s="3" t="s">
        <v>649</v>
      </c>
      <c r="H15" s="3" t="s">
        <v>355</v>
      </c>
      <c r="I15" s="3" t="s">
        <v>650</v>
      </c>
      <c r="J15" s="3" t="s">
        <v>359</v>
      </c>
      <c r="K15" s="3" t="s">
        <v>651</v>
      </c>
      <c r="L15" s="3" t="s">
        <v>488</v>
      </c>
      <c r="M15" s="3" t="s">
        <v>652</v>
      </c>
      <c r="N15" s="3" t="s">
        <v>368</v>
      </c>
      <c r="O15" s="3" t="s">
        <v>653</v>
      </c>
      <c r="P15" s="3" t="s">
        <v>409</v>
      </c>
      <c r="Q15" s="3" t="s">
        <v>654</v>
      </c>
      <c r="R15" s="3" t="s">
        <v>377</v>
      </c>
      <c r="S15" s="252" t="s">
        <v>655</v>
      </c>
      <c r="T15" s="252" t="s">
        <v>494</v>
      </c>
      <c r="U15" s="252" t="s">
        <v>495</v>
      </c>
      <c r="V15" s="252" t="s">
        <v>433</v>
      </c>
      <c r="W15" s="252" t="s">
        <v>494</v>
      </c>
      <c r="X15" s="12">
        <v>70</v>
      </c>
    </row>
    <row r="16" spans="2:24" ht="37.5" customHeight="1" x14ac:dyDescent="0.25">
      <c r="B16" s="90" t="s">
        <v>648</v>
      </c>
      <c r="C16" s="3" t="s">
        <v>96</v>
      </c>
      <c r="D16" s="87" t="s">
        <v>1293</v>
      </c>
      <c r="E16" s="2" t="s">
        <v>647</v>
      </c>
      <c r="F16" s="3" t="s">
        <v>352</v>
      </c>
      <c r="G16" s="3" t="s">
        <v>649</v>
      </c>
      <c r="H16" s="3" t="s">
        <v>355</v>
      </c>
      <c r="I16" s="3" t="s">
        <v>650</v>
      </c>
      <c r="J16" s="3" t="s">
        <v>359</v>
      </c>
      <c r="K16" s="3" t="s">
        <v>651</v>
      </c>
      <c r="L16" s="3" t="s">
        <v>488</v>
      </c>
      <c r="M16" s="3" t="s">
        <v>1339</v>
      </c>
      <c r="N16" s="3" t="s">
        <v>368</v>
      </c>
      <c r="O16" s="3" t="s">
        <v>1340</v>
      </c>
      <c r="P16" s="3" t="s">
        <v>409</v>
      </c>
      <c r="Q16" s="3" t="s">
        <v>654</v>
      </c>
      <c r="R16" s="3" t="s">
        <v>377</v>
      </c>
      <c r="S16" s="252" t="s">
        <v>1341</v>
      </c>
      <c r="T16" s="252" t="s">
        <v>494</v>
      </c>
      <c r="U16" s="252" t="s">
        <v>495</v>
      </c>
      <c r="V16" s="252" t="s">
        <v>433</v>
      </c>
      <c r="W16" s="252" t="s">
        <v>494</v>
      </c>
      <c r="X16" s="12">
        <v>70</v>
      </c>
    </row>
    <row r="17" spans="2:24" ht="30" x14ac:dyDescent="0.25">
      <c r="B17" s="90" t="s">
        <v>657</v>
      </c>
      <c r="C17" s="3" t="s">
        <v>96</v>
      </c>
      <c r="D17" s="87" t="s">
        <v>636</v>
      </c>
      <c r="E17" s="2"/>
      <c r="F17" s="3" t="s">
        <v>352</v>
      </c>
      <c r="G17" s="3" t="s">
        <v>658</v>
      </c>
      <c r="H17" s="3" t="s">
        <v>355</v>
      </c>
      <c r="I17" s="3" t="s">
        <v>659</v>
      </c>
      <c r="J17" s="3" t="s">
        <v>359</v>
      </c>
      <c r="K17" s="3" t="s">
        <v>660</v>
      </c>
      <c r="L17" s="3" t="s">
        <v>488</v>
      </c>
      <c r="M17" s="3" t="s">
        <v>661</v>
      </c>
      <c r="N17" s="3" t="s">
        <v>368</v>
      </c>
      <c r="O17" s="3" t="s">
        <v>662</v>
      </c>
      <c r="P17" s="3" t="s">
        <v>409</v>
      </c>
      <c r="Q17" s="3" t="s">
        <v>663</v>
      </c>
      <c r="R17" s="3" t="s">
        <v>377</v>
      </c>
      <c r="S17" s="252" t="s">
        <v>664</v>
      </c>
      <c r="T17" s="252" t="s">
        <v>49</v>
      </c>
      <c r="U17" s="252" t="s">
        <v>504</v>
      </c>
      <c r="V17" s="252" t="s">
        <v>49</v>
      </c>
      <c r="W17" s="252" t="s">
        <v>49</v>
      </c>
      <c r="X17" s="12">
        <v>95</v>
      </c>
    </row>
    <row r="18" spans="2:24" ht="60" x14ac:dyDescent="0.25">
      <c r="B18" s="90" t="s">
        <v>670</v>
      </c>
      <c r="C18" s="3" t="s">
        <v>96</v>
      </c>
      <c r="D18" s="2" t="s">
        <v>668</v>
      </c>
      <c r="E18" s="2"/>
      <c r="F18" s="3" t="s">
        <v>352</v>
      </c>
      <c r="G18" s="3" t="s">
        <v>1304</v>
      </c>
      <c r="H18" s="3" t="s">
        <v>355</v>
      </c>
      <c r="I18" s="291" t="s">
        <v>1305</v>
      </c>
      <c r="J18" s="3" t="s">
        <v>359</v>
      </c>
      <c r="K18" s="3" t="s">
        <v>1306</v>
      </c>
      <c r="L18" s="3" t="s">
        <v>488</v>
      </c>
      <c r="M18" s="3" t="s">
        <v>1307</v>
      </c>
      <c r="N18" s="3" t="s">
        <v>368</v>
      </c>
      <c r="O18" s="3" t="s">
        <v>1308</v>
      </c>
      <c r="P18" s="3" t="s">
        <v>409</v>
      </c>
      <c r="Q18" s="3" t="s">
        <v>1309</v>
      </c>
      <c r="R18" s="3" t="s">
        <v>376</v>
      </c>
      <c r="S18" s="252" t="s">
        <v>1310</v>
      </c>
      <c r="T18" s="252" t="s">
        <v>433</v>
      </c>
      <c r="U18" s="252" t="s">
        <v>495</v>
      </c>
      <c r="V18" s="252" t="s">
        <v>433</v>
      </c>
      <c r="W18" s="252" t="s">
        <v>433</v>
      </c>
      <c r="X18" s="12">
        <v>100</v>
      </c>
    </row>
    <row r="19" spans="2:24" ht="30" x14ac:dyDescent="0.25">
      <c r="B19" s="90" t="s">
        <v>674</v>
      </c>
      <c r="C19" s="3" t="s">
        <v>96</v>
      </c>
      <c r="D19" s="2" t="s">
        <v>668</v>
      </c>
      <c r="E19" s="2" t="s">
        <v>673</v>
      </c>
      <c r="F19" s="3" t="s">
        <v>352</v>
      </c>
      <c r="G19" s="3" t="s">
        <v>1311</v>
      </c>
      <c r="H19" s="3" t="s">
        <v>355</v>
      </c>
      <c r="I19" s="3" t="s">
        <v>1312</v>
      </c>
      <c r="J19" s="3" t="s">
        <v>359</v>
      </c>
      <c r="K19" s="3" t="s">
        <v>1313</v>
      </c>
      <c r="L19" s="3" t="s">
        <v>488</v>
      </c>
      <c r="M19" s="3" t="s">
        <v>1314</v>
      </c>
      <c r="N19" s="3" t="s">
        <v>368</v>
      </c>
      <c r="O19" s="3" t="s">
        <v>1315</v>
      </c>
      <c r="P19" s="3" t="s">
        <v>409</v>
      </c>
      <c r="Q19" s="3" t="s">
        <v>1316</v>
      </c>
      <c r="R19" s="3" t="s">
        <v>376</v>
      </c>
      <c r="S19" s="252" t="s">
        <v>1317</v>
      </c>
      <c r="T19" s="252" t="s">
        <v>433</v>
      </c>
      <c r="U19" s="252" t="s">
        <v>495</v>
      </c>
      <c r="V19" s="252" t="s">
        <v>433</v>
      </c>
      <c r="W19" s="252" t="s">
        <v>433</v>
      </c>
      <c r="X19" s="12">
        <v>100</v>
      </c>
    </row>
    <row r="20" spans="2:24" ht="30" x14ac:dyDescent="0.25">
      <c r="B20" s="90" t="s">
        <v>681</v>
      </c>
      <c r="C20" s="3" t="s">
        <v>96</v>
      </c>
      <c r="D20" s="2" t="s">
        <v>677</v>
      </c>
      <c r="E20" s="2"/>
      <c r="F20" s="3" t="s">
        <v>352</v>
      </c>
      <c r="G20" s="3" t="s">
        <v>1318</v>
      </c>
      <c r="H20" s="3" t="s">
        <v>355</v>
      </c>
      <c r="I20" s="3" t="s">
        <v>1319</v>
      </c>
      <c r="J20" s="3" t="s">
        <v>359</v>
      </c>
      <c r="K20" s="3" t="s">
        <v>1320</v>
      </c>
      <c r="L20" s="3" t="s">
        <v>488</v>
      </c>
      <c r="M20" s="3" t="s">
        <v>1321</v>
      </c>
      <c r="N20" s="3" t="s">
        <v>368</v>
      </c>
      <c r="O20" s="3" t="s">
        <v>1322</v>
      </c>
      <c r="P20" s="3" t="s">
        <v>409</v>
      </c>
      <c r="Q20" s="3" t="s">
        <v>1323</v>
      </c>
      <c r="R20" s="3" t="s">
        <v>376</v>
      </c>
      <c r="S20" s="252" t="s">
        <v>1324</v>
      </c>
      <c r="T20" s="252" t="s">
        <v>433</v>
      </c>
      <c r="U20" s="252" t="s">
        <v>495</v>
      </c>
      <c r="V20" s="252" t="s">
        <v>433</v>
      </c>
      <c r="W20" s="252" t="s">
        <v>433</v>
      </c>
      <c r="X20" s="12">
        <v>100</v>
      </c>
    </row>
    <row r="21" spans="2:24" ht="30" x14ac:dyDescent="0.25">
      <c r="B21" s="90" t="s">
        <v>682</v>
      </c>
      <c r="C21" s="3" t="s">
        <v>96</v>
      </c>
      <c r="D21" s="2" t="s">
        <v>677</v>
      </c>
      <c r="E21" s="2" t="s">
        <v>680</v>
      </c>
      <c r="F21" s="3" t="s">
        <v>352</v>
      </c>
      <c r="G21" s="3" t="s">
        <v>1325</v>
      </c>
      <c r="H21" s="3" t="s">
        <v>355</v>
      </c>
      <c r="I21" s="3" t="s">
        <v>1326</v>
      </c>
      <c r="J21" s="3" t="s">
        <v>359</v>
      </c>
      <c r="K21" s="3" t="s">
        <v>1327</v>
      </c>
      <c r="L21" s="3" t="s">
        <v>488</v>
      </c>
      <c r="M21" s="3" t="s">
        <v>1328</v>
      </c>
      <c r="N21" s="3" t="s">
        <v>368</v>
      </c>
      <c r="O21" s="3" t="s">
        <v>1329</v>
      </c>
      <c r="P21" s="3" t="s">
        <v>409</v>
      </c>
      <c r="Q21" s="3" t="s">
        <v>1330</v>
      </c>
      <c r="R21" s="3" t="s">
        <v>376</v>
      </c>
      <c r="S21" s="252" t="s">
        <v>1331</v>
      </c>
      <c r="T21" s="252" t="s">
        <v>433</v>
      </c>
      <c r="U21" s="252" t="s">
        <v>495</v>
      </c>
      <c r="V21" s="252" t="s">
        <v>433</v>
      </c>
      <c r="W21" s="252" t="s">
        <v>433</v>
      </c>
      <c r="X21" s="12">
        <v>100</v>
      </c>
    </row>
    <row r="22" spans="2:24" ht="30" x14ac:dyDescent="0.25">
      <c r="B22" s="90" t="s">
        <v>690</v>
      </c>
      <c r="C22" s="3" t="s">
        <v>96</v>
      </c>
      <c r="D22" s="2" t="s">
        <v>1301</v>
      </c>
      <c r="E22" s="2" t="s">
        <v>1421</v>
      </c>
      <c r="F22" s="3" t="s">
        <v>352</v>
      </c>
      <c r="G22" s="3" t="s">
        <v>1304</v>
      </c>
      <c r="H22" s="3" t="s">
        <v>355</v>
      </c>
      <c r="I22" s="3" t="s">
        <v>1423</v>
      </c>
      <c r="J22" s="3" t="s">
        <v>359</v>
      </c>
      <c r="K22" s="3" t="s">
        <v>1306</v>
      </c>
      <c r="L22" s="3" t="s">
        <v>488</v>
      </c>
      <c r="M22" s="3" t="s">
        <v>1307</v>
      </c>
      <c r="N22" s="3" t="s">
        <v>368</v>
      </c>
      <c r="O22" s="3" t="s">
        <v>1424</v>
      </c>
      <c r="P22" s="3" t="s">
        <v>409</v>
      </c>
      <c r="Q22" s="3" t="s">
        <v>1425</v>
      </c>
      <c r="R22" s="3" t="s">
        <v>376</v>
      </c>
      <c r="S22" s="252" t="s">
        <v>1426</v>
      </c>
      <c r="T22" s="252" t="s">
        <v>433</v>
      </c>
      <c r="U22" s="252" t="s">
        <v>495</v>
      </c>
      <c r="V22" s="252" t="s">
        <v>433</v>
      </c>
      <c r="W22" s="252" t="s">
        <v>433</v>
      </c>
      <c r="X22" s="12">
        <v>100</v>
      </c>
    </row>
    <row r="23" spans="2:24" ht="30" x14ac:dyDescent="0.25">
      <c r="B23" s="90" t="s">
        <v>700</v>
      </c>
      <c r="C23" s="3" t="s">
        <v>96</v>
      </c>
      <c r="D23" s="2" t="s">
        <v>1303</v>
      </c>
      <c r="E23" s="2" t="s">
        <v>1432</v>
      </c>
      <c r="F23" s="3" t="s">
        <v>352</v>
      </c>
      <c r="G23" s="3" t="s">
        <v>1318</v>
      </c>
      <c r="H23" s="3" t="s">
        <v>355</v>
      </c>
      <c r="I23" s="3" t="s">
        <v>1319</v>
      </c>
      <c r="J23" s="3" t="s">
        <v>359</v>
      </c>
      <c r="K23" s="3" t="s">
        <v>1433</v>
      </c>
      <c r="L23" s="3" t="s">
        <v>488</v>
      </c>
      <c r="M23" s="3" t="s">
        <v>1321</v>
      </c>
      <c r="N23" s="3" t="s">
        <v>368</v>
      </c>
      <c r="O23" s="3" t="s">
        <v>1434</v>
      </c>
      <c r="P23" s="3" t="s">
        <v>409</v>
      </c>
      <c r="Q23" s="3" t="s">
        <v>1435</v>
      </c>
      <c r="R23" s="3" t="s">
        <v>376</v>
      </c>
      <c r="S23" s="252" t="s">
        <v>1324</v>
      </c>
      <c r="T23" s="252" t="s">
        <v>433</v>
      </c>
      <c r="U23" s="252" t="s">
        <v>495</v>
      </c>
      <c r="V23" s="252" t="s">
        <v>433</v>
      </c>
      <c r="W23" s="252" t="s">
        <v>433</v>
      </c>
      <c r="X23" s="12">
        <v>100</v>
      </c>
    </row>
    <row r="24" spans="2:24" ht="30" x14ac:dyDescent="0.25">
      <c r="B24" s="90" t="s">
        <v>702</v>
      </c>
      <c r="C24" s="3" t="s">
        <v>96</v>
      </c>
      <c r="D24" s="2" t="s">
        <v>1283</v>
      </c>
      <c r="E24" s="2" t="s">
        <v>1368</v>
      </c>
      <c r="F24" s="3" t="s">
        <v>352</v>
      </c>
      <c r="G24" s="3" t="s">
        <v>649</v>
      </c>
      <c r="H24" s="3" t="s">
        <v>355</v>
      </c>
      <c r="I24" s="3" t="s">
        <v>650</v>
      </c>
      <c r="J24" s="3" t="s">
        <v>359</v>
      </c>
      <c r="K24" s="3" t="s">
        <v>651</v>
      </c>
      <c r="L24" s="3" t="s">
        <v>488</v>
      </c>
      <c r="M24" s="3" t="s">
        <v>652</v>
      </c>
      <c r="N24" s="3" t="s">
        <v>368</v>
      </c>
      <c r="O24" s="3" t="s">
        <v>1369</v>
      </c>
      <c r="P24" s="3" t="s">
        <v>409</v>
      </c>
      <c r="Q24" s="3" t="s">
        <v>1370</v>
      </c>
      <c r="R24" s="3" t="s">
        <v>377</v>
      </c>
      <c r="S24" s="252" t="s">
        <v>1371</v>
      </c>
      <c r="T24" s="252" t="s">
        <v>494</v>
      </c>
      <c r="U24" s="252" t="s">
        <v>495</v>
      </c>
      <c r="V24" s="252" t="s">
        <v>433</v>
      </c>
      <c r="W24" s="252" t="s">
        <v>494</v>
      </c>
      <c r="X24" s="12">
        <v>70</v>
      </c>
    </row>
    <row r="25" spans="2:24" ht="45" x14ac:dyDescent="0.25">
      <c r="B25" s="90" t="s">
        <v>711</v>
      </c>
      <c r="C25" s="3" t="s">
        <v>97</v>
      </c>
      <c r="D25" s="87" t="s">
        <v>705</v>
      </c>
      <c r="E25" s="87"/>
      <c r="F25" s="3" t="s">
        <v>352</v>
      </c>
      <c r="G25" s="3" t="s">
        <v>1169</v>
      </c>
      <c r="H25" s="3" t="s">
        <v>355</v>
      </c>
      <c r="I25" s="3" t="s">
        <v>1170</v>
      </c>
      <c r="J25" s="3" t="s">
        <v>359</v>
      </c>
      <c r="K25" s="3" t="s">
        <v>1171</v>
      </c>
      <c r="L25" s="3" t="s">
        <v>488</v>
      </c>
      <c r="M25" s="3" t="s">
        <v>1172</v>
      </c>
      <c r="N25" s="3" t="s">
        <v>368</v>
      </c>
      <c r="O25" s="3" t="s">
        <v>1173</v>
      </c>
      <c r="P25" s="3" t="s">
        <v>409</v>
      </c>
      <c r="Q25" s="3" t="s">
        <v>1174</v>
      </c>
      <c r="R25" s="3" t="s">
        <v>376</v>
      </c>
      <c r="S25" s="252" t="s">
        <v>1175</v>
      </c>
      <c r="T25" s="252" t="s">
        <v>433</v>
      </c>
      <c r="U25" s="252" t="s">
        <v>495</v>
      </c>
      <c r="V25" s="252" t="s">
        <v>433</v>
      </c>
      <c r="W25" s="252" t="s">
        <v>433</v>
      </c>
      <c r="X25" s="12">
        <v>100</v>
      </c>
    </row>
    <row r="26" spans="2:24" ht="45" x14ac:dyDescent="0.25">
      <c r="B26" s="90" t="s">
        <v>714</v>
      </c>
      <c r="C26" s="3" t="s">
        <v>97</v>
      </c>
      <c r="D26" s="87" t="s">
        <v>705</v>
      </c>
      <c r="E26" s="2"/>
      <c r="F26" s="3" t="s">
        <v>352</v>
      </c>
      <c r="G26" s="3" t="s">
        <v>1169</v>
      </c>
      <c r="H26" s="3" t="s">
        <v>355</v>
      </c>
      <c r="I26" s="3" t="s">
        <v>1176</v>
      </c>
      <c r="J26" s="3" t="s">
        <v>359</v>
      </c>
      <c r="K26" s="3" t="s">
        <v>1171</v>
      </c>
      <c r="L26" s="3" t="s">
        <v>488</v>
      </c>
      <c r="M26" s="3" t="s">
        <v>1172</v>
      </c>
      <c r="N26" s="3" t="s">
        <v>368</v>
      </c>
      <c r="O26" s="3" t="s">
        <v>1173</v>
      </c>
      <c r="P26" s="3" t="s">
        <v>409</v>
      </c>
      <c r="Q26" s="3" t="s">
        <v>1174</v>
      </c>
      <c r="R26" s="3" t="s">
        <v>376</v>
      </c>
      <c r="S26" s="252" t="s">
        <v>1175</v>
      </c>
      <c r="T26" s="252" t="s">
        <v>433</v>
      </c>
      <c r="U26" s="252" t="s">
        <v>504</v>
      </c>
      <c r="V26" s="252" t="s">
        <v>49</v>
      </c>
      <c r="W26" s="252" t="s">
        <v>49</v>
      </c>
      <c r="X26" s="12">
        <v>100</v>
      </c>
    </row>
    <row r="27" spans="2:24" ht="30" x14ac:dyDescent="0.25">
      <c r="B27" s="90" t="s">
        <v>716</v>
      </c>
      <c r="C27" s="3" t="s">
        <v>96</v>
      </c>
      <c r="D27" s="2" t="s">
        <v>694</v>
      </c>
      <c r="E27" s="2" t="s">
        <v>715</v>
      </c>
      <c r="F27" s="3" t="s">
        <v>352</v>
      </c>
      <c r="G27" s="3"/>
      <c r="H27" s="3" t="s">
        <v>355</v>
      </c>
      <c r="I27" s="3"/>
      <c r="J27" s="3" t="s">
        <v>359</v>
      </c>
      <c r="K27" s="3"/>
      <c r="L27" s="3" t="s">
        <v>488</v>
      </c>
      <c r="M27" s="3"/>
      <c r="N27" s="3" t="s">
        <v>368</v>
      </c>
      <c r="O27" s="3"/>
      <c r="P27" s="3" t="s">
        <v>409</v>
      </c>
      <c r="Q27" s="3"/>
      <c r="R27" s="3" t="s">
        <v>376</v>
      </c>
      <c r="S27" s="252"/>
      <c r="T27" s="252" t="s">
        <v>433</v>
      </c>
      <c r="U27" s="252" t="s">
        <v>495</v>
      </c>
      <c r="V27" s="252" t="s">
        <v>433</v>
      </c>
      <c r="W27" s="252" t="s">
        <v>433</v>
      </c>
      <c r="X27" s="12">
        <v>100</v>
      </c>
    </row>
    <row r="28" spans="2:24" ht="45" x14ac:dyDescent="0.25">
      <c r="B28" s="90" t="s">
        <v>717</v>
      </c>
      <c r="C28" s="3" t="s">
        <v>97</v>
      </c>
      <c r="D28" s="87" t="s">
        <v>705</v>
      </c>
      <c r="E28" s="2"/>
      <c r="F28" s="3" t="s">
        <v>352</v>
      </c>
      <c r="G28" s="3" t="s">
        <v>1177</v>
      </c>
      <c r="H28" s="3" t="s">
        <v>355</v>
      </c>
      <c r="I28" s="3" t="s">
        <v>1170</v>
      </c>
      <c r="J28" s="3" t="s">
        <v>359</v>
      </c>
      <c r="K28" s="3" t="s">
        <v>1178</v>
      </c>
      <c r="L28" s="3" t="s">
        <v>488</v>
      </c>
      <c r="M28" s="3" t="s">
        <v>1172</v>
      </c>
      <c r="N28" s="3" t="s">
        <v>368</v>
      </c>
      <c r="O28" s="3" t="s">
        <v>1173</v>
      </c>
      <c r="P28" s="3" t="s">
        <v>409</v>
      </c>
      <c r="Q28" s="3" t="s">
        <v>1174</v>
      </c>
      <c r="R28" s="3" t="s">
        <v>376</v>
      </c>
      <c r="S28" s="252" t="s">
        <v>1175</v>
      </c>
      <c r="T28" s="252" t="s">
        <v>433</v>
      </c>
      <c r="U28" s="252" t="s">
        <v>495</v>
      </c>
      <c r="V28" s="252" t="s">
        <v>433</v>
      </c>
      <c r="W28" s="252" t="s">
        <v>433</v>
      </c>
      <c r="X28" s="12">
        <v>100</v>
      </c>
    </row>
    <row r="29" spans="2:24" ht="30" x14ac:dyDescent="0.25">
      <c r="B29" s="90" t="s">
        <v>703</v>
      </c>
      <c r="C29" s="3" t="s">
        <v>96</v>
      </c>
      <c r="D29" s="87" t="s">
        <v>1283</v>
      </c>
      <c r="E29" s="2"/>
      <c r="F29" s="3" t="s">
        <v>352</v>
      </c>
      <c r="G29" s="3" t="s">
        <v>1373</v>
      </c>
      <c r="H29" s="3" t="s">
        <v>355</v>
      </c>
      <c r="I29" s="3" t="s">
        <v>1374</v>
      </c>
      <c r="J29" s="3" t="s">
        <v>359</v>
      </c>
      <c r="K29" s="3" t="s">
        <v>1375</v>
      </c>
      <c r="L29" s="3" t="s">
        <v>493</v>
      </c>
      <c r="M29" s="3" t="s">
        <v>1376</v>
      </c>
      <c r="N29" s="3" t="s">
        <v>369</v>
      </c>
      <c r="O29" s="3" t="s">
        <v>1377</v>
      </c>
      <c r="P29" s="3" t="s">
        <v>409</v>
      </c>
      <c r="Q29" s="3" t="s">
        <v>1378</v>
      </c>
      <c r="R29" s="3" t="s">
        <v>377</v>
      </c>
      <c r="S29" s="252" t="s">
        <v>1379</v>
      </c>
      <c r="T29" s="252" t="s">
        <v>494</v>
      </c>
      <c r="U29" s="252" t="s">
        <v>495</v>
      </c>
      <c r="V29" s="252" t="s">
        <v>433</v>
      </c>
      <c r="W29" s="252" t="s">
        <v>494</v>
      </c>
      <c r="X29" s="12">
        <v>45</v>
      </c>
    </row>
    <row r="30" spans="2:24" ht="45" x14ac:dyDescent="0.25">
      <c r="B30" s="90" t="s">
        <v>724</v>
      </c>
      <c r="C30" s="3" t="s">
        <v>97</v>
      </c>
      <c r="D30" s="87" t="s">
        <v>706</v>
      </c>
      <c r="E30" s="2"/>
      <c r="F30" s="3" t="s">
        <v>352</v>
      </c>
      <c r="G30" s="3" t="s">
        <v>1179</v>
      </c>
      <c r="H30" s="3" t="s">
        <v>355</v>
      </c>
      <c r="I30" s="3" t="s">
        <v>1170</v>
      </c>
      <c r="J30" s="3" t="s">
        <v>359</v>
      </c>
      <c r="K30" s="3" t="s">
        <v>1180</v>
      </c>
      <c r="L30" s="3" t="s">
        <v>488</v>
      </c>
      <c r="M30" s="3" t="s">
        <v>1172</v>
      </c>
      <c r="N30" s="3" t="s">
        <v>368</v>
      </c>
      <c r="O30" s="3" t="s">
        <v>1181</v>
      </c>
      <c r="P30" s="3" t="s">
        <v>405</v>
      </c>
      <c r="Q30" s="3" t="s">
        <v>1182</v>
      </c>
      <c r="R30" s="3" t="s">
        <v>377</v>
      </c>
      <c r="S30" s="252" t="s">
        <v>1183</v>
      </c>
      <c r="T30" s="252" t="s">
        <v>494</v>
      </c>
      <c r="U30" s="252" t="s">
        <v>495</v>
      </c>
      <c r="V30" s="252" t="s">
        <v>433</v>
      </c>
      <c r="W30" s="252" t="s">
        <v>494</v>
      </c>
      <c r="X30" s="12">
        <v>60</v>
      </c>
    </row>
    <row r="31" spans="2:24" ht="45" x14ac:dyDescent="0.25">
      <c r="B31" s="90" t="s">
        <v>725</v>
      </c>
      <c r="C31" s="3" t="s">
        <v>97</v>
      </c>
      <c r="D31" s="87" t="s">
        <v>706</v>
      </c>
      <c r="E31" s="2"/>
      <c r="F31" s="3" t="s">
        <v>352</v>
      </c>
      <c r="G31" s="3" t="s">
        <v>1184</v>
      </c>
      <c r="H31" s="3" t="s">
        <v>355</v>
      </c>
      <c r="I31" s="3" t="s">
        <v>1185</v>
      </c>
      <c r="J31" s="3" t="s">
        <v>359</v>
      </c>
      <c r="K31" s="3" t="s">
        <v>1186</v>
      </c>
      <c r="L31" s="3" t="s">
        <v>364</v>
      </c>
      <c r="M31" s="3" t="s">
        <v>1187</v>
      </c>
      <c r="N31" s="3" t="s">
        <v>368</v>
      </c>
      <c r="O31" s="3" t="s">
        <v>1188</v>
      </c>
      <c r="P31" s="3" t="s">
        <v>409</v>
      </c>
      <c r="Q31" s="3" t="s">
        <v>1189</v>
      </c>
      <c r="R31" s="3" t="s">
        <v>376</v>
      </c>
      <c r="S31" s="252" t="s">
        <v>1190</v>
      </c>
      <c r="T31" s="252" t="s">
        <v>433</v>
      </c>
      <c r="U31" s="252" t="s">
        <v>504</v>
      </c>
      <c r="V31" s="252" t="s">
        <v>49</v>
      </c>
      <c r="W31" s="252" t="s">
        <v>49</v>
      </c>
      <c r="X31" s="12">
        <v>100</v>
      </c>
    </row>
    <row r="32" spans="2:24" ht="45" x14ac:dyDescent="0.25">
      <c r="B32" s="90" t="s">
        <v>726</v>
      </c>
      <c r="C32" s="3" t="s">
        <v>97</v>
      </c>
      <c r="D32" s="87" t="s">
        <v>706</v>
      </c>
      <c r="E32" s="2" t="s">
        <v>715</v>
      </c>
      <c r="F32" s="3" t="s">
        <v>352</v>
      </c>
      <c r="G32" s="3" t="s">
        <v>1445</v>
      </c>
      <c r="H32" s="3" t="s">
        <v>355</v>
      </c>
      <c r="I32" s="3" t="s">
        <v>1446</v>
      </c>
      <c r="J32" s="3" t="s">
        <v>359</v>
      </c>
      <c r="K32" s="3" t="s">
        <v>1447</v>
      </c>
      <c r="L32" s="3" t="s">
        <v>488</v>
      </c>
      <c r="M32" s="3" t="s">
        <v>1448</v>
      </c>
      <c r="N32" s="3" t="s">
        <v>368</v>
      </c>
      <c r="O32" s="3" t="s">
        <v>1449</v>
      </c>
      <c r="P32" s="3" t="s">
        <v>409</v>
      </c>
      <c r="Q32" s="3" t="s">
        <v>1450</v>
      </c>
      <c r="R32" s="3" t="s">
        <v>376</v>
      </c>
      <c r="S32" s="252" t="s">
        <v>1451</v>
      </c>
      <c r="T32" s="252" t="s">
        <v>433</v>
      </c>
      <c r="U32" s="252" t="s">
        <v>495</v>
      </c>
      <c r="V32" s="252" t="s">
        <v>433</v>
      </c>
      <c r="W32" s="252" t="s">
        <v>433</v>
      </c>
      <c r="X32" s="12">
        <v>100</v>
      </c>
    </row>
    <row r="33" spans="2:24" ht="60" x14ac:dyDescent="0.25">
      <c r="B33" s="11" t="s">
        <v>734</v>
      </c>
      <c r="C33" s="3" t="s">
        <v>101</v>
      </c>
      <c r="D33" s="2" t="s">
        <v>731</v>
      </c>
      <c r="E33" s="87" t="s">
        <v>733</v>
      </c>
      <c r="F33" s="3" t="s">
        <v>352</v>
      </c>
      <c r="G33" s="3"/>
      <c r="H33" s="3" t="s">
        <v>355</v>
      </c>
      <c r="I33" s="3"/>
      <c r="J33" s="3" t="s">
        <v>359</v>
      </c>
      <c r="K33" s="3"/>
      <c r="L33" s="3" t="s">
        <v>488</v>
      </c>
      <c r="M33" s="3"/>
      <c r="N33" s="3" t="s">
        <v>368</v>
      </c>
      <c r="O33" s="3"/>
      <c r="P33" s="3" t="s">
        <v>409</v>
      </c>
      <c r="Q33" s="3"/>
      <c r="R33" s="3" t="s">
        <v>376</v>
      </c>
      <c r="S33" s="252"/>
      <c r="T33" s="252" t="s">
        <v>433</v>
      </c>
      <c r="U33" s="252" t="s">
        <v>495</v>
      </c>
      <c r="V33" s="252" t="s">
        <v>433</v>
      </c>
      <c r="W33" s="252" t="s">
        <v>433</v>
      </c>
      <c r="X33" s="12">
        <v>100</v>
      </c>
    </row>
    <row r="34" spans="2:24" ht="30" x14ac:dyDescent="0.25">
      <c r="B34" s="11" t="s">
        <v>741</v>
      </c>
      <c r="C34" s="3" t="s">
        <v>92</v>
      </c>
      <c r="D34" s="87" t="s">
        <v>738</v>
      </c>
      <c r="E34" s="2" t="s">
        <v>740</v>
      </c>
      <c r="F34" s="3" t="s">
        <v>352</v>
      </c>
      <c r="G34" s="3"/>
      <c r="H34" s="3" t="s">
        <v>355</v>
      </c>
      <c r="I34" s="3"/>
      <c r="J34" s="3" t="s">
        <v>359</v>
      </c>
      <c r="K34" s="3"/>
      <c r="L34" s="3" t="s">
        <v>364</v>
      </c>
      <c r="M34" s="3"/>
      <c r="N34" s="3" t="s">
        <v>368</v>
      </c>
      <c r="O34" s="3"/>
      <c r="P34" s="3" t="s">
        <v>409</v>
      </c>
      <c r="Q34" s="3"/>
      <c r="R34" s="3" t="s">
        <v>376</v>
      </c>
      <c r="S34" s="252"/>
      <c r="T34" s="252" t="s">
        <v>49</v>
      </c>
      <c r="U34" s="252" t="s">
        <v>495</v>
      </c>
      <c r="V34" s="252" t="s">
        <v>433</v>
      </c>
      <c r="W34" s="252" t="s">
        <v>49</v>
      </c>
      <c r="X34" s="12">
        <v>95</v>
      </c>
    </row>
    <row r="35" spans="2:24" ht="45" x14ac:dyDescent="0.25">
      <c r="B35" s="11" t="s">
        <v>748</v>
      </c>
      <c r="C35" s="3" t="s">
        <v>105</v>
      </c>
      <c r="D35" s="2" t="s">
        <v>745</v>
      </c>
      <c r="E35" s="87" t="s">
        <v>747</v>
      </c>
      <c r="F35" s="3" t="s">
        <v>352</v>
      </c>
      <c r="G35" s="3"/>
      <c r="H35" s="3" t="s">
        <v>355</v>
      </c>
      <c r="I35" s="3"/>
      <c r="J35" s="3" t="s">
        <v>359</v>
      </c>
      <c r="K35" s="3"/>
      <c r="L35" s="3" t="s">
        <v>488</v>
      </c>
      <c r="M35" s="3"/>
      <c r="N35" s="3" t="s">
        <v>368</v>
      </c>
      <c r="O35" s="3"/>
      <c r="P35" s="3" t="s">
        <v>409</v>
      </c>
      <c r="Q35" s="3"/>
      <c r="R35" s="3" t="s">
        <v>376</v>
      </c>
      <c r="S35" s="252"/>
      <c r="T35" s="252" t="s">
        <v>433</v>
      </c>
      <c r="U35" s="252" t="s">
        <v>495</v>
      </c>
      <c r="V35" s="252" t="s">
        <v>433</v>
      </c>
      <c r="W35" s="252" t="s">
        <v>433</v>
      </c>
      <c r="X35" s="12">
        <v>100</v>
      </c>
    </row>
    <row r="36" spans="2:24" ht="90" x14ac:dyDescent="0.25">
      <c r="B36" s="11" t="s">
        <v>755</v>
      </c>
      <c r="C36" s="3" t="s">
        <v>104</v>
      </c>
      <c r="D36" s="2" t="s">
        <v>752</v>
      </c>
      <c r="E36" s="87" t="s">
        <v>754</v>
      </c>
      <c r="F36" s="3" t="s">
        <v>352</v>
      </c>
      <c r="G36" s="3"/>
      <c r="H36" s="3" t="s">
        <v>355</v>
      </c>
      <c r="I36" s="3"/>
      <c r="J36" s="3" t="s">
        <v>359</v>
      </c>
      <c r="K36" s="3"/>
      <c r="L36" s="3" t="s">
        <v>488</v>
      </c>
      <c r="M36" s="3"/>
      <c r="N36" s="3" t="s">
        <v>368</v>
      </c>
      <c r="O36" s="3"/>
      <c r="P36" s="3" t="s">
        <v>409</v>
      </c>
      <c r="Q36" s="3"/>
      <c r="R36" s="3" t="s">
        <v>376</v>
      </c>
      <c r="S36" s="252"/>
      <c r="T36" s="252" t="s">
        <v>433</v>
      </c>
      <c r="U36" s="252" t="s">
        <v>495</v>
      </c>
      <c r="V36" s="252" t="s">
        <v>433</v>
      </c>
      <c r="W36" s="252" t="s">
        <v>433</v>
      </c>
      <c r="X36" s="12">
        <v>100</v>
      </c>
    </row>
    <row r="37" spans="2:24" x14ac:dyDescent="0.25">
      <c r="B37" s="11" t="s">
        <v>763</v>
      </c>
      <c r="C37" s="3" t="s">
        <v>103</v>
      </c>
      <c r="D37" s="2" t="s">
        <v>760</v>
      </c>
      <c r="E37" s="2" t="s">
        <v>761</v>
      </c>
      <c r="F37" s="3" t="s">
        <v>352</v>
      </c>
      <c r="G37" s="3"/>
      <c r="H37" s="3" t="s">
        <v>355</v>
      </c>
      <c r="I37" s="3"/>
      <c r="J37" s="3" t="s">
        <v>492</v>
      </c>
      <c r="K37" s="3"/>
      <c r="L37" s="3" t="s">
        <v>364</v>
      </c>
      <c r="M37" s="3"/>
      <c r="N37" s="3" t="s">
        <v>368</v>
      </c>
      <c r="O37" s="3"/>
      <c r="P37" s="3" t="s">
        <v>409</v>
      </c>
      <c r="Q37" s="3"/>
      <c r="R37" s="3" t="s">
        <v>376</v>
      </c>
      <c r="S37" s="252"/>
      <c r="T37" s="252" t="s">
        <v>494</v>
      </c>
      <c r="U37" s="252" t="s">
        <v>495</v>
      </c>
      <c r="V37" s="252" t="s">
        <v>433</v>
      </c>
      <c r="W37" s="252" t="s">
        <v>494</v>
      </c>
      <c r="X37" s="12">
        <v>80</v>
      </c>
    </row>
    <row r="38" spans="2:24" x14ac:dyDescent="0.25">
      <c r="B38" s="11" t="s">
        <v>774</v>
      </c>
      <c r="C38" s="3" t="s">
        <v>101</v>
      </c>
      <c r="D38" s="2" t="s">
        <v>771</v>
      </c>
      <c r="E38" s="2" t="s">
        <v>773</v>
      </c>
      <c r="F38" s="3" t="s">
        <v>352</v>
      </c>
      <c r="G38" s="3"/>
      <c r="H38" s="3" t="s">
        <v>355</v>
      </c>
      <c r="I38" s="3"/>
      <c r="J38" s="3" t="s">
        <v>359</v>
      </c>
      <c r="K38" s="3"/>
      <c r="L38" s="3" t="s">
        <v>488</v>
      </c>
      <c r="M38" s="3"/>
      <c r="N38" s="3" t="s">
        <v>368</v>
      </c>
      <c r="O38" s="3"/>
      <c r="P38" s="3" t="s">
        <v>409</v>
      </c>
      <c r="Q38" s="3"/>
      <c r="R38" s="3" t="s">
        <v>376</v>
      </c>
      <c r="S38" s="252"/>
      <c r="T38" s="252" t="s">
        <v>433</v>
      </c>
      <c r="U38" s="252"/>
      <c r="V38" s="252">
        <v>0</v>
      </c>
      <c r="W38" s="252" t="s">
        <v>296</v>
      </c>
      <c r="X38" s="12">
        <v>100</v>
      </c>
    </row>
    <row r="39" spans="2:24" x14ac:dyDescent="0.25">
      <c r="B39" s="11" t="s">
        <v>781</v>
      </c>
      <c r="C39" s="3" t="s">
        <v>99</v>
      </c>
      <c r="D39" s="2" t="s">
        <v>776</v>
      </c>
      <c r="E39" s="2"/>
      <c r="F39" s="3" t="s">
        <v>352</v>
      </c>
      <c r="G39" s="3"/>
      <c r="H39" s="3" t="s">
        <v>355</v>
      </c>
      <c r="I39" s="3"/>
      <c r="J39" s="3" t="s">
        <v>359</v>
      </c>
      <c r="K39" s="3"/>
      <c r="L39" s="3" t="s">
        <v>488</v>
      </c>
      <c r="M39" s="3"/>
      <c r="N39" s="3" t="s">
        <v>368</v>
      </c>
      <c r="O39" s="3"/>
      <c r="P39" s="3" t="s">
        <v>409</v>
      </c>
      <c r="Q39" s="3"/>
      <c r="R39" s="3" t="s">
        <v>376</v>
      </c>
      <c r="S39" s="252"/>
      <c r="T39" s="252" t="s">
        <v>433</v>
      </c>
      <c r="U39" s="252" t="s">
        <v>495</v>
      </c>
      <c r="V39" s="252" t="s">
        <v>433</v>
      </c>
      <c r="W39" s="252" t="s">
        <v>433</v>
      </c>
      <c r="X39" s="12">
        <v>100</v>
      </c>
    </row>
    <row r="40" spans="2:24" ht="30" x14ac:dyDescent="0.25">
      <c r="B40" s="11" t="s">
        <v>782</v>
      </c>
      <c r="C40" s="3" t="s">
        <v>99</v>
      </c>
      <c r="D40" s="87" t="s">
        <v>776</v>
      </c>
      <c r="E40" s="87"/>
      <c r="F40" s="3" t="s">
        <v>352</v>
      </c>
      <c r="G40" s="3"/>
      <c r="H40" s="3" t="s">
        <v>355</v>
      </c>
      <c r="I40" s="3"/>
      <c r="J40" s="3" t="s">
        <v>359</v>
      </c>
      <c r="K40" s="3"/>
      <c r="L40" s="3" t="s">
        <v>364</v>
      </c>
      <c r="M40" s="3"/>
      <c r="N40" s="3" t="s">
        <v>368</v>
      </c>
      <c r="O40" s="3"/>
      <c r="P40" s="3" t="s">
        <v>409</v>
      </c>
      <c r="Q40" s="3"/>
      <c r="R40" s="3" t="s">
        <v>376</v>
      </c>
      <c r="S40" s="252"/>
      <c r="T40" s="252" t="s">
        <v>49</v>
      </c>
      <c r="U40" s="252" t="s">
        <v>495</v>
      </c>
      <c r="V40" s="252" t="s">
        <v>433</v>
      </c>
      <c r="W40" s="252" t="s">
        <v>49</v>
      </c>
      <c r="X40" s="12">
        <v>95</v>
      </c>
    </row>
    <row r="41" spans="2:24" ht="30" x14ac:dyDescent="0.25">
      <c r="B41" s="11" t="s">
        <v>783</v>
      </c>
      <c r="C41" s="3" t="s">
        <v>99</v>
      </c>
      <c r="D41" s="87" t="s">
        <v>776</v>
      </c>
      <c r="E41" s="2"/>
      <c r="F41" s="3" t="s">
        <v>352</v>
      </c>
      <c r="G41" s="3"/>
      <c r="H41" s="3" t="s">
        <v>355</v>
      </c>
      <c r="I41" s="3"/>
      <c r="J41" s="3" t="s">
        <v>359</v>
      </c>
      <c r="K41" s="3"/>
      <c r="L41" s="3" t="s">
        <v>364</v>
      </c>
      <c r="M41" s="3"/>
      <c r="N41" s="3" t="s">
        <v>368</v>
      </c>
      <c r="O41" s="3"/>
      <c r="P41" s="3" t="s">
        <v>409</v>
      </c>
      <c r="Q41" s="3"/>
      <c r="R41" s="3" t="s">
        <v>376</v>
      </c>
      <c r="S41" s="252"/>
      <c r="T41" s="252" t="s">
        <v>49</v>
      </c>
      <c r="U41" s="252" t="s">
        <v>495</v>
      </c>
      <c r="V41" s="252" t="s">
        <v>433</v>
      </c>
      <c r="W41" s="252" t="s">
        <v>49</v>
      </c>
      <c r="X41" s="12">
        <v>95</v>
      </c>
    </row>
    <row r="42" spans="2:24" x14ac:dyDescent="0.25">
      <c r="B42" s="11" t="s">
        <v>791</v>
      </c>
      <c r="C42" s="3" t="s">
        <v>99</v>
      </c>
      <c r="D42" s="87" t="s">
        <v>787</v>
      </c>
      <c r="E42" s="2"/>
      <c r="F42" s="3" t="s">
        <v>352</v>
      </c>
      <c r="G42" s="3"/>
      <c r="H42" s="3" t="s">
        <v>355</v>
      </c>
      <c r="I42" s="3"/>
      <c r="J42" s="3" t="s">
        <v>359</v>
      </c>
      <c r="K42" s="3"/>
      <c r="L42" s="3" t="s">
        <v>488</v>
      </c>
      <c r="M42" s="3"/>
      <c r="N42" s="3" t="s">
        <v>368</v>
      </c>
      <c r="O42" s="3"/>
      <c r="P42" s="3" t="s">
        <v>409</v>
      </c>
      <c r="Q42" s="3"/>
      <c r="R42" s="3" t="s">
        <v>376</v>
      </c>
      <c r="S42" s="252"/>
      <c r="T42" s="252" t="s">
        <v>433</v>
      </c>
      <c r="U42" s="252" t="s">
        <v>495</v>
      </c>
      <c r="V42" s="252" t="s">
        <v>433</v>
      </c>
      <c r="W42" s="252" t="s">
        <v>433</v>
      </c>
      <c r="X42" s="12">
        <v>100</v>
      </c>
    </row>
    <row r="43" spans="2:24" ht="75" x14ac:dyDescent="0.25">
      <c r="B43" s="11" t="s">
        <v>793</v>
      </c>
      <c r="C43" s="3" t="s">
        <v>99</v>
      </c>
      <c r="D43" s="87" t="s">
        <v>787</v>
      </c>
      <c r="E43" s="87" t="s">
        <v>792</v>
      </c>
      <c r="F43" s="3" t="s">
        <v>352</v>
      </c>
      <c r="G43" s="3"/>
      <c r="H43" s="3" t="s">
        <v>355</v>
      </c>
      <c r="I43" s="3"/>
      <c r="J43" s="3" t="s">
        <v>359</v>
      </c>
      <c r="K43" s="3"/>
      <c r="L43" s="3" t="s">
        <v>488</v>
      </c>
      <c r="M43" s="3"/>
      <c r="N43" s="3" t="s">
        <v>368</v>
      </c>
      <c r="O43" s="3"/>
      <c r="P43" s="3" t="s">
        <v>409</v>
      </c>
      <c r="Q43" s="3"/>
      <c r="R43" s="3" t="s">
        <v>376</v>
      </c>
      <c r="S43" s="252"/>
      <c r="T43" s="252" t="s">
        <v>433</v>
      </c>
      <c r="U43" s="252" t="s">
        <v>495</v>
      </c>
      <c r="V43" s="252" t="s">
        <v>433</v>
      </c>
      <c r="W43" s="252" t="s">
        <v>433</v>
      </c>
      <c r="X43" s="12">
        <v>100</v>
      </c>
    </row>
    <row r="44" spans="2:24" ht="60" x14ac:dyDescent="0.25">
      <c r="B44" s="11" t="s">
        <v>800</v>
      </c>
      <c r="C44" s="3" t="s">
        <v>99</v>
      </c>
      <c r="D44" s="87" t="s">
        <v>796</v>
      </c>
      <c r="E44" s="87"/>
      <c r="F44" s="3" t="s">
        <v>352</v>
      </c>
      <c r="G44" s="3"/>
      <c r="H44" s="3" t="s">
        <v>355</v>
      </c>
      <c r="I44" s="3"/>
      <c r="J44" s="3" t="s">
        <v>359</v>
      </c>
      <c r="K44" s="3"/>
      <c r="L44" s="3" t="s">
        <v>488</v>
      </c>
      <c r="M44" s="3"/>
      <c r="N44" s="3" t="s">
        <v>368</v>
      </c>
      <c r="O44" s="3"/>
      <c r="P44" s="3" t="s">
        <v>409</v>
      </c>
      <c r="Q44" s="3"/>
      <c r="R44" s="3" t="s">
        <v>376</v>
      </c>
      <c r="S44" s="252"/>
      <c r="T44" s="252" t="s">
        <v>433</v>
      </c>
      <c r="U44" s="252" t="s">
        <v>495</v>
      </c>
      <c r="V44" s="252" t="s">
        <v>433</v>
      </c>
      <c r="W44" s="252" t="s">
        <v>433</v>
      </c>
      <c r="X44" s="12">
        <v>100</v>
      </c>
    </row>
    <row r="45" spans="2:24" ht="60" x14ac:dyDescent="0.25">
      <c r="B45" s="11" t="s">
        <v>802</v>
      </c>
      <c r="C45" s="3" t="s">
        <v>99</v>
      </c>
      <c r="D45" s="87" t="s">
        <v>796</v>
      </c>
      <c r="E45" s="2" t="s">
        <v>801</v>
      </c>
      <c r="F45" s="3" t="s">
        <v>352</v>
      </c>
      <c r="G45" s="3"/>
      <c r="H45" s="3" t="s">
        <v>355</v>
      </c>
      <c r="I45" s="3"/>
      <c r="J45" s="3" t="s">
        <v>359</v>
      </c>
      <c r="K45" s="3"/>
      <c r="L45" s="3" t="s">
        <v>488</v>
      </c>
      <c r="M45" s="3"/>
      <c r="N45" s="3" t="s">
        <v>368</v>
      </c>
      <c r="O45" s="3"/>
      <c r="P45" s="3" t="s">
        <v>409</v>
      </c>
      <c r="Q45" s="3"/>
      <c r="R45" s="3" t="s">
        <v>376</v>
      </c>
      <c r="S45" s="252"/>
      <c r="T45" s="252" t="s">
        <v>433</v>
      </c>
      <c r="U45" s="252" t="s">
        <v>495</v>
      </c>
      <c r="V45" s="252" t="s">
        <v>433</v>
      </c>
      <c r="W45" s="252" t="s">
        <v>433</v>
      </c>
      <c r="X45" s="12">
        <v>100</v>
      </c>
    </row>
    <row r="46" spans="2:24" x14ac:dyDescent="0.25">
      <c r="B46" s="11" t="s">
        <v>804</v>
      </c>
      <c r="C46" s="3" t="s">
        <v>99</v>
      </c>
      <c r="D46" s="2" t="s">
        <v>796</v>
      </c>
      <c r="E46" s="2" t="s">
        <v>803</v>
      </c>
      <c r="F46" s="3" t="s">
        <v>352</v>
      </c>
      <c r="G46" s="3"/>
      <c r="H46" s="3" t="s">
        <v>355</v>
      </c>
      <c r="I46" s="3"/>
      <c r="J46" s="3" t="s">
        <v>359</v>
      </c>
      <c r="K46" s="3"/>
      <c r="L46" s="3" t="s">
        <v>488</v>
      </c>
      <c r="M46" s="3"/>
      <c r="N46" s="3" t="s">
        <v>368</v>
      </c>
      <c r="O46" s="3"/>
      <c r="P46" s="3" t="s">
        <v>409</v>
      </c>
      <c r="Q46" s="3"/>
      <c r="R46" s="3" t="s">
        <v>376</v>
      </c>
      <c r="S46" s="252"/>
      <c r="T46" s="252" t="s">
        <v>433</v>
      </c>
      <c r="U46" s="252" t="s">
        <v>495</v>
      </c>
      <c r="V46" s="252" t="s">
        <v>433</v>
      </c>
      <c r="W46" s="252" t="s">
        <v>433</v>
      </c>
      <c r="X46" s="12">
        <v>100</v>
      </c>
    </row>
    <row r="47" spans="2:24" x14ac:dyDescent="0.25">
      <c r="B47" s="11" t="s">
        <v>812</v>
      </c>
      <c r="C47" s="3" t="s">
        <v>99</v>
      </c>
      <c r="D47" s="2" t="s">
        <v>806</v>
      </c>
      <c r="E47" s="2" t="s">
        <v>811</v>
      </c>
      <c r="F47" s="3" t="s">
        <v>352</v>
      </c>
      <c r="G47" s="3"/>
      <c r="H47" s="3" t="s">
        <v>355</v>
      </c>
      <c r="I47" s="3"/>
      <c r="J47" s="3" t="s">
        <v>359</v>
      </c>
      <c r="K47" s="3"/>
      <c r="L47" s="3" t="s">
        <v>488</v>
      </c>
      <c r="M47" s="3"/>
      <c r="N47" s="3" t="s">
        <v>368</v>
      </c>
      <c r="O47" s="3"/>
      <c r="P47" s="3" t="s">
        <v>409</v>
      </c>
      <c r="Q47" s="3"/>
      <c r="R47" s="3" t="s">
        <v>376</v>
      </c>
      <c r="S47" s="252"/>
      <c r="T47" s="252" t="s">
        <v>433</v>
      </c>
      <c r="U47" s="252" t="s">
        <v>495</v>
      </c>
      <c r="V47" s="252" t="s">
        <v>433</v>
      </c>
      <c r="W47" s="252" t="s">
        <v>433</v>
      </c>
      <c r="X47" s="12">
        <v>100</v>
      </c>
    </row>
    <row r="48" spans="2:24" x14ac:dyDescent="0.25">
      <c r="B48" s="11" t="s">
        <v>813</v>
      </c>
      <c r="C48" s="3" t="s">
        <v>99</v>
      </c>
      <c r="D48" s="2" t="s">
        <v>806</v>
      </c>
      <c r="E48" s="2" t="s">
        <v>810</v>
      </c>
      <c r="F48" s="3" t="s">
        <v>352</v>
      </c>
      <c r="G48" s="3"/>
      <c r="H48" s="3" t="s">
        <v>355</v>
      </c>
      <c r="I48" s="3"/>
      <c r="J48" s="3" t="s">
        <v>359</v>
      </c>
      <c r="K48" s="3"/>
      <c r="L48" s="3" t="s">
        <v>488</v>
      </c>
      <c r="M48" s="3"/>
      <c r="N48" s="3" t="s">
        <v>368</v>
      </c>
      <c r="O48" s="3"/>
      <c r="P48" s="3" t="s">
        <v>409</v>
      </c>
      <c r="Q48" s="3"/>
      <c r="R48" s="3" t="s">
        <v>376</v>
      </c>
      <c r="S48" s="252"/>
      <c r="T48" s="252" t="s">
        <v>433</v>
      </c>
      <c r="U48" s="252" t="s">
        <v>495</v>
      </c>
      <c r="V48" s="252" t="s">
        <v>433</v>
      </c>
      <c r="W48" s="252" t="s">
        <v>433</v>
      </c>
      <c r="X48" s="12">
        <v>100</v>
      </c>
    </row>
    <row r="49" spans="2:24" x14ac:dyDescent="0.25">
      <c r="B49" s="11" t="s">
        <v>820</v>
      </c>
      <c r="C49" s="3" t="s">
        <v>95</v>
      </c>
      <c r="D49" s="2" t="s">
        <v>816</v>
      </c>
      <c r="E49" s="2"/>
      <c r="F49" s="3" t="s">
        <v>352</v>
      </c>
      <c r="G49" s="3"/>
      <c r="H49" s="3" t="s">
        <v>355</v>
      </c>
      <c r="I49" s="3"/>
      <c r="J49" s="3" t="s">
        <v>359</v>
      </c>
      <c r="K49" s="3"/>
      <c r="L49" s="3" t="s">
        <v>488</v>
      </c>
      <c r="M49" s="3"/>
      <c r="N49" s="3" t="s">
        <v>368</v>
      </c>
      <c r="O49" s="3"/>
      <c r="P49" s="3" t="s">
        <v>409</v>
      </c>
      <c r="Q49" s="3"/>
      <c r="R49" s="3" t="s">
        <v>376</v>
      </c>
      <c r="S49" s="252"/>
      <c r="T49" s="252" t="s">
        <v>433</v>
      </c>
      <c r="U49" s="252" t="s">
        <v>495</v>
      </c>
      <c r="V49" s="252" t="s">
        <v>433</v>
      </c>
      <c r="W49" s="252" t="s">
        <v>433</v>
      </c>
      <c r="X49" s="12">
        <v>100</v>
      </c>
    </row>
    <row r="50" spans="2:24" x14ac:dyDescent="0.25">
      <c r="B50" s="11" t="s">
        <v>821</v>
      </c>
      <c r="C50" s="3" t="s">
        <v>95</v>
      </c>
      <c r="D50" s="2" t="s">
        <v>816</v>
      </c>
      <c r="E50" s="2" t="s">
        <v>819</v>
      </c>
      <c r="F50" s="3" t="s">
        <v>352</v>
      </c>
      <c r="G50" s="3"/>
      <c r="H50" s="3" t="s">
        <v>355</v>
      </c>
      <c r="I50" s="3"/>
      <c r="J50" s="3" t="s">
        <v>359</v>
      </c>
      <c r="K50" s="3"/>
      <c r="L50" s="3" t="s">
        <v>488</v>
      </c>
      <c r="M50" s="3"/>
      <c r="N50" s="3" t="s">
        <v>368</v>
      </c>
      <c r="O50" s="3"/>
      <c r="P50" s="3" t="s">
        <v>409</v>
      </c>
      <c r="Q50" s="3"/>
      <c r="R50" s="3" t="s">
        <v>376</v>
      </c>
      <c r="S50" s="252"/>
      <c r="T50" s="252" t="s">
        <v>433</v>
      </c>
      <c r="U50" s="252" t="s">
        <v>495</v>
      </c>
      <c r="V50" s="252" t="s">
        <v>433</v>
      </c>
      <c r="W50" s="252" t="s">
        <v>433</v>
      </c>
      <c r="X50" s="12">
        <v>100</v>
      </c>
    </row>
    <row r="51" spans="2:24" x14ac:dyDescent="0.25">
      <c r="B51" s="11" t="s">
        <v>822</v>
      </c>
      <c r="C51" s="3" t="s">
        <v>95</v>
      </c>
      <c r="D51" s="2" t="s">
        <v>816</v>
      </c>
      <c r="E51" s="2"/>
      <c r="F51" s="3" t="s">
        <v>352</v>
      </c>
      <c r="G51" s="3"/>
      <c r="H51" s="3" t="s">
        <v>355</v>
      </c>
      <c r="I51" s="3"/>
      <c r="J51" s="3" t="s">
        <v>359</v>
      </c>
      <c r="K51" s="3"/>
      <c r="L51" s="3" t="s">
        <v>488</v>
      </c>
      <c r="M51" s="3"/>
      <c r="N51" s="3" t="s">
        <v>368</v>
      </c>
      <c r="O51" s="3"/>
      <c r="P51" s="3" t="s">
        <v>409</v>
      </c>
      <c r="Q51" s="3"/>
      <c r="R51" s="3" t="s">
        <v>376</v>
      </c>
      <c r="S51" s="252"/>
      <c r="T51" s="252" t="s">
        <v>433</v>
      </c>
      <c r="U51" s="252" t="s">
        <v>495</v>
      </c>
      <c r="V51" s="252" t="s">
        <v>433</v>
      </c>
      <c r="W51" s="252" t="s">
        <v>433</v>
      </c>
      <c r="X51" s="12">
        <v>100</v>
      </c>
    </row>
    <row r="52" spans="2:24" ht="30" x14ac:dyDescent="0.25">
      <c r="B52" s="11" t="s">
        <v>829</v>
      </c>
      <c r="C52" s="3" t="s">
        <v>95</v>
      </c>
      <c r="D52" s="87" t="s">
        <v>825</v>
      </c>
      <c r="E52" s="2" t="s">
        <v>828</v>
      </c>
      <c r="F52" s="3" t="s">
        <v>352</v>
      </c>
      <c r="G52" s="3"/>
      <c r="H52" s="3" t="s">
        <v>355</v>
      </c>
      <c r="I52" s="3"/>
      <c r="J52" s="3" t="s">
        <v>359</v>
      </c>
      <c r="K52" s="3"/>
      <c r="L52" s="3" t="s">
        <v>488</v>
      </c>
      <c r="M52" s="3"/>
      <c r="N52" s="3" t="s">
        <v>368</v>
      </c>
      <c r="O52" s="3"/>
      <c r="P52" s="3" t="s">
        <v>409</v>
      </c>
      <c r="Q52" s="3"/>
      <c r="R52" s="3" t="s">
        <v>376</v>
      </c>
      <c r="S52" s="252"/>
      <c r="T52" s="252" t="s">
        <v>433</v>
      </c>
      <c r="U52" s="252" t="s">
        <v>495</v>
      </c>
      <c r="V52" s="252" t="s">
        <v>433</v>
      </c>
      <c r="W52" s="252" t="s">
        <v>433</v>
      </c>
      <c r="X52" s="12">
        <v>100</v>
      </c>
    </row>
    <row r="53" spans="2:24" ht="30" x14ac:dyDescent="0.25">
      <c r="B53" s="11" t="s">
        <v>830</v>
      </c>
      <c r="C53" s="3" t="s">
        <v>95</v>
      </c>
      <c r="D53" s="87" t="s">
        <v>825</v>
      </c>
      <c r="E53" s="2" t="s">
        <v>827</v>
      </c>
      <c r="F53" s="3" t="s">
        <v>352</v>
      </c>
      <c r="G53" s="3"/>
      <c r="H53" s="3" t="s">
        <v>355</v>
      </c>
      <c r="I53" s="3"/>
      <c r="J53" s="3" t="s">
        <v>359</v>
      </c>
      <c r="K53" s="3"/>
      <c r="L53" s="3" t="s">
        <v>488</v>
      </c>
      <c r="M53" s="3"/>
      <c r="N53" s="3" t="s">
        <v>368</v>
      </c>
      <c r="O53" s="3"/>
      <c r="P53" s="3" t="s">
        <v>409</v>
      </c>
      <c r="Q53" s="3"/>
      <c r="R53" s="3" t="s">
        <v>376</v>
      </c>
      <c r="S53" s="252"/>
      <c r="T53" s="252" t="s">
        <v>433</v>
      </c>
      <c r="U53" s="252" t="s">
        <v>495</v>
      </c>
      <c r="V53" s="252" t="s">
        <v>433</v>
      </c>
      <c r="W53" s="252" t="s">
        <v>433</v>
      </c>
      <c r="X53" s="12">
        <v>100</v>
      </c>
    </row>
    <row r="54" spans="2:24" x14ac:dyDescent="0.25">
      <c r="B54" s="11" t="s">
        <v>832</v>
      </c>
      <c r="C54" s="3" t="s">
        <v>95</v>
      </c>
      <c r="D54" s="2" t="s">
        <v>825</v>
      </c>
      <c r="E54" s="2" t="s">
        <v>831</v>
      </c>
      <c r="F54" s="3" t="s">
        <v>352</v>
      </c>
      <c r="G54" s="3"/>
      <c r="H54" s="3" t="s">
        <v>355</v>
      </c>
      <c r="I54" s="3"/>
      <c r="J54" s="3" t="s">
        <v>359</v>
      </c>
      <c r="K54" s="3"/>
      <c r="L54" s="3" t="s">
        <v>364</v>
      </c>
      <c r="M54" s="3"/>
      <c r="N54" s="3" t="s">
        <v>368</v>
      </c>
      <c r="O54" s="3"/>
      <c r="P54" s="3" t="s">
        <v>409</v>
      </c>
      <c r="Q54" s="3"/>
      <c r="R54" s="3" t="s">
        <v>376</v>
      </c>
      <c r="S54" s="252"/>
      <c r="T54" s="252" t="s">
        <v>49</v>
      </c>
      <c r="U54" s="252" t="s">
        <v>495</v>
      </c>
      <c r="V54" s="252" t="s">
        <v>433</v>
      </c>
      <c r="W54" s="252" t="s">
        <v>49</v>
      </c>
      <c r="X54" s="12">
        <v>95</v>
      </c>
    </row>
    <row r="55" spans="2:24" x14ac:dyDescent="0.25">
      <c r="B55" s="11" t="s">
        <v>839</v>
      </c>
      <c r="C55" s="3" t="s">
        <v>107</v>
      </c>
      <c r="D55" s="2" t="s">
        <v>609</v>
      </c>
      <c r="E55" s="2" t="s">
        <v>838</v>
      </c>
      <c r="F55" s="3" t="s">
        <v>352</v>
      </c>
      <c r="G55" s="3"/>
      <c r="H55" s="3" t="s">
        <v>355</v>
      </c>
      <c r="I55" s="3"/>
      <c r="J55" s="3" t="s">
        <v>359</v>
      </c>
      <c r="K55" s="3"/>
      <c r="L55" s="3" t="s">
        <v>488</v>
      </c>
      <c r="M55" s="3"/>
      <c r="N55" s="3" t="s">
        <v>368</v>
      </c>
      <c r="O55" s="3"/>
      <c r="P55" s="3" t="s">
        <v>409</v>
      </c>
      <c r="Q55" s="3"/>
      <c r="R55" s="3" t="s">
        <v>376</v>
      </c>
      <c r="S55" s="252"/>
      <c r="T55" s="252" t="s">
        <v>433</v>
      </c>
      <c r="U55" s="252" t="s">
        <v>495</v>
      </c>
      <c r="V55" s="252" t="s">
        <v>433</v>
      </c>
      <c r="W55" s="252" t="s">
        <v>433</v>
      </c>
      <c r="X55" s="12">
        <v>100</v>
      </c>
    </row>
    <row r="56" spans="2:24" ht="30" x14ac:dyDescent="0.25">
      <c r="B56" s="11" t="s">
        <v>841</v>
      </c>
      <c r="C56" s="3" t="s">
        <v>107</v>
      </c>
      <c r="D56" s="2" t="s">
        <v>609</v>
      </c>
      <c r="E56" s="87" t="s">
        <v>840</v>
      </c>
      <c r="F56" s="3" t="s">
        <v>352</v>
      </c>
      <c r="G56" s="3"/>
      <c r="H56" s="3" t="s">
        <v>355</v>
      </c>
      <c r="I56" s="3"/>
      <c r="J56" s="3" t="s">
        <v>359</v>
      </c>
      <c r="K56" s="3"/>
      <c r="L56" s="3" t="s">
        <v>364</v>
      </c>
      <c r="M56" s="3"/>
      <c r="N56" s="3" t="s">
        <v>368</v>
      </c>
      <c r="O56" s="3"/>
      <c r="P56" s="3" t="s">
        <v>409</v>
      </c>
      <c r="Q56" s="3"/>
      <c r="R56" s="3" t="s">
        <v>376</v>
      </c>
      <c r="S56" s="252"/>
      <c r="T56" s="252" t="s">
        <v>49</v>
      </c>
      <c r="U56" s="252" t="s">
        <v>495</v>
      </c>
      <c r="V56" s="252" t="s">
        <v>433</v>
      </c>
      <c r="W56" s="252" t="s">
        <v>49</v>
      </c>
      <c r="X56" s="12">
        <v>95</v>
      </c>
    </row>
    <row r="57" spans="2:24" x14ac:dyDescent="0.25">
      <c r="B57" s="11" t="s">
        <v>844</v>
      </c>
      <c r="C57" s="3" t="s">
        <v>92</v>
      </c>
      <c r="D57" s="2" t="s">
        <v>842</v>
      </c>
      <c r="E57" s="2" t="s">
        <v>843</v>
      </c>
      <c r="F57" s="3" t="s">
        <v>352</v>
      </c>
      <c r="G57" s="3" t="s">
        <v>845</v>
      </c>
      <c r="H57" s="3" t="s">
        <v>355</v>
      </c>
      <c r="I57" s="3" t="s">
        <v>846</v>
      </c>
      <c r="J57" s="3" t="s">
        <v>359</v>
      </c>
      <c r="K57" s="3" t="s">
        <v>847</v>
      </c>
      <c r="L57" s="3" t="s">
        <v>488</v>
      </c>
      <c r="M57" s="3" t="s">
        <v>848</v>
      </c>
      <c r="N57" s="3" t="s">
        <v>368</v>
      </c>
      <c r="O57" s="3" t="s">
        <v>849</v>
      </c>
      <c r="P57" s="3" t="s">
        <v>409</v>
      </c>
      <c r="Q57" s="3" t="s">
        <v>850</v>
      </c>
      <c r="R57" s="3" t="s">
        <v>376</v>
      </c>
      <c r="S57" s="252" t="s">
        <v>851</v>
      </c>
      <c r="T57" s="252" t="s">
        <v>433</v>
      </c>
      <c r="U57" s="252" t="s">
        <v>495</v>
      </c>
      <c r="V57" s="252" t="s">
        <v>433</v>
      </c>
      <c r="W57" s="252" t="s">
        <v>433</v>
      </c>
      <c r="X57" s="12">
        <v>100</v>
      </c>
    </row>
    <row r="58" spans="2:24" x14ac:dyDescent="0.25">
      <c r="B58" s="11" t="s">
        <v>859</v>
      </c>
      <c r="C58" s="3" t="s">
        <v>91</v>
      </c>
      <c r="D58" s="2" t="s">
        <v>525</v>
      </c>
      <c r="E58" s="2" t="s">
        <v>860</v>
      </c>
      <c r="F58" s="3" t="s">
        <v>352</v>
      </c>
      <c r="G58" s="3" t="s">
        <v>861</v>
      </c>
      <c r="H58" s="3" t="s">
        <v>355</v>
      </c>
      <c r="I58" s="3" t="s">
        <v>861</v>
      </c>
      <c r="J58" s="3" t="s">
        <v>359</v>
      </c>
      <c r="K58" s="3" t="s">
        <v>861</v>
      </c>
      <c r="L58" s="3" t="s">
        <v>488</v>
      </c>
      <c r="M58" s="3" t="s">
        <v>861</v>
      </c>
      <c r="N58" s="3" t="s">
        <v>368</v>
      </c>
      <c r="O58" s="3" t="s">
        <v>861</v>
      </c>
      <c r="P58" s="3" t="s">
        <v>409</v>
      </c>
      <c r="Q58" s="3" t="s">
        <v>861</v>
      </c>
      <c r="R58" s="3" t="s">
        <v>376</v>
      </c>
      <c r="S58" s="252" t="s">
        <v>861</v>
      </c>
      <c r="T58" s="252" t="s">
        <v>433</v>
      </c>
      <c r="U58" s="252" t="s">
        <v>504</v>
      </c>
      <c r="V58" s="252" t="s">
        <v>49</v>
      </c>
      <c r="W58" s="252" t="s">
        <v>49</v>
      </c>
      <c r="X58" s="12">
        <v>100</v>
      </c>
    </row>
    <row r="59" spans="2:24" x14ac:dyDescent="0.25">
      <c r="B59" s="11" t="s">
        <v>864</v>
      </c>
      <c r="C59" s="3" t="s">
        <v>93</v>
      </c>
      <c r="D59" s="2" t="s">
        <v>862</v>
      </c>
      <c r="E59" s="2"/>
      <c r="F59" s="3" t="s">
        <v>353</v>
      </c>
      <c r="G59" s="3" t="s">
        <v>865</v>
      </c>
      <c r="H59" s="3" t="s">
        <v>491</v>
      </c>
      <c r="I59" s="3" t="s">
        <v>865</v>
      </c>
      <c r="J59" s="3" t="s">
        <v>492</v>
      </c>
      <c r="K59" s="3" t="s">
        <v>865</v>
      </c>
      <c r="L59" s="3" t="s">
        <v>493</v>
      </c>
      <c r="M59" s="3" t="s">
        <v>866</v>
      </c>
      <c r="N59" s="3" t="s">
        <v>369</v>
      </c>
      <c r="O59" s="3" t="s">
        <v>865</v>
      </c>
      <c r="P59" s="3" t="s">
        <v>405</v>
      </c>
      <c r="Q59" s="3" t="s">
        <v>865</v>
      </c>
      <c r="R59" s="3" t="s">
        <v>378</v>
      </c>
      <c r="S59" s="252" t="s">
        <v>865</v>
      </c>
      <c r="T59" s="252" t="s">
        <v>494</v>
      </c>
      <c r="U59" s="252" t="s">
        <v>852</v>
      </c>
      <c r="V59" s="252" t="s">
        <v>494</v>
      </c>
      <c r="W59" s="252" t="s">
        <v>494</v>
      </c>
      <c r="X59" s="12">
        <v>30</v>
      </c>
    </row>
    <row r="60" spans="2:24" x14ac:dyDescent="0.25">
      <c r="B60" s="11" t="s">
        <v>867</v>
      </c>
      <c r="C60" s="3" t="s">
        <v>93</v>
      </c>
      <c r="D60" s="2" t="s">
        <v>862</v>
      </c>
      <c r="E60" s="2" t="s">
        <v>868</v>
      </c>
      <c r="F60" s="3" t="s">
        <v>353</v>
      </c>
      <c r="G60" s="3">
        <v>1</v>
      </c>
      <c r="H60" s="3" t="s">
        <v>355</v>
      </c>
      <c r="I60" s="3">
        <v>1</v>
      </c>
      <c r="J60" s="3" t="s">
        <v>492</v>
      </c>
      <c r="K60" s="3">
        <v>1</v>
      </c>
      <c r="L60" s="3" t="s">
        <v>488</v>
      </c>
      <c r="M60" s="3">
        <v>1</v>
      </c>
      <c r="N60" s="3" t="s">
        <v>369</v>
      </c>
      <c r="O60" s="3">
        <v>1</v>
      </c>
      <c r="P60" s="3" t="s">
        <v>409</v>
      </c>
      <c r="Q60" s="3">
        <v>1</v>
      </c>
      <c r="R60" s="3" t="s">
        <v>377</v>
      </c>
      <c r="S60" s="252">
        <v>1</v>
      </c>
      <c r="T60" s="252" t="s">
        <v>494</v>
      </c>
      <c r="U60" s="252" t="s">
        <v>852</v>
      </c>
      <c r="V60" s="252" t="s">
        <v>494</v>
      </c>
      <c r="W60" s="252" t="s">
        <v>494</v>
      </c>
      <c r="X60" s="12">
        <v>25</v>
      </c>
    </row>
    <row r="61" spans="2:24" x14ac:dyDescent="0.25">
      <c r="B61" s="11" t="s">
        <v>869</v>
      </c>
      <c r="C61" s="3" t="s">
        <v>93</v>
      </c>
      <c r="D61" s="2" t="s">
        <v>862</v>
      </c>
      <c r="E61" s="2" t="s">
        <v>870</v>
      </c>
      <c r="F61" s="3" t="s">
        <v>353</v>
      </c>
      <c r="G61" s="3" t="s">
        <v>497</v>
      </c>
      <c r="H61" s="3" t="s">
        <v>491</v>
      </c>
      <c r="I61" s="3" t="s">
        <v>497</v>
      </c>
      <c r="J61" s="3" t="s">
        <v>492</v>
      </c>
      <c r="K61" s="3" t="s">
        <v>497</v>
      </c>
      <c r="L61" s="3" t="s">
        <v>493</v>
      </c>
      <c r="M61" s="3" t="s">
        <v>500</v>
      </c>
      <c r="N61" s="3" t="s">
        <v>369</v>
      </c>
      <c r="O61" s="3" t="s">
        <v>500</v>
      </c>
      <c r="P61" s="3" t="s">
        <v>405</v>
      </c>
      <c r="Q61" s="3" t="s">
        <v>500</v>
      </c>
      <c r="R61" s="3" t="s">
        <v>378</v>
      </c>
      <c r="S61" s="252" t="s">
        <v>500</v>
      </c>
      <c r="T61" s="252" t="s">
        <v>494</v>
      </c>
      <c r="U61" s="252" t="s">
        <v>852</v>
      </c>
      <c r="V61" s="252" t="s">
        <v>494</v>
      </c>
      <c r="W61" s="252" t="s">
        <v>494</v>
      </c>
      <c r="X61" s="12">
        <v>30</v>
      </c>
    </row>
    <row r="62" spans="2:24" x14ac:dyDescent="0.25">
      <c r="B62" s="11" t="s">
        <v>877</v>
      </c>
      <c r="C62" s="3" t="s">
        <v>91</v>
      </c>
      <c r="D62" s="2" t="s">
        <v>871</v>
      </c>
      <c r="E62" s="2" t="s">
        <v>876</v>
      </c>
      <c r="F62" s="3" t="s">
        <v>352</v>
      </c>
      <c r="G62" s="3"/>
      <c r="H62" s="3" t="s">
        <v>491</v>
      </c>
      <c r="I62" s="3"/>
      <c r="J62" s="3" t="s">
        <v>359</v>
      </c>
      <c r="K62" s="3"/>
      <c r="L62" s="3" t="s">
        <v>488</v>
      </c>
      <c r="M62" s="3"/>
      <c r="N62" s="3" t="s">
        <v>368</v>
      </c>
      <c r="O62" s="3"/>
      <c r="P62" s="3" t="s">
        <v>405</v>
      </c>
      <c r="Q62" s="3"/>
      <c r="R62" s="3" t="s">
        <v>376</v>
      </c>
      <c r="S62" s="252"/>
      <c r="T62" s="252" t="s">
        <v>494</v>
      </c>
      <c r="U62" s="252" t="s">
        <v>495</v>
      </c>
      <c r="V62" s="252" t="s">
        <v>433</v>
      </c>
      <c r="W62" s="252" t="s">
        <v>494</v>
      </c>
      <c r="X62" s="12">
        <v>70</v>
      </c>
    </row>
    <row r="63" spans="2:24" ht="45" x14ac:dyDescent="0.25">
      <c r="B63" s="11" t="s">
        <v>885</v>
      </c>
      <c r="C63" s="3" t="s">
        <v>91</v>
      </c>
      <c r="D63" s="87" t="s">
        <v>874</v>
      </c>
      <c r="E63" s="87" t="s">
        <v>884</v>
      </c>
      <c r="F63" s="3" t="s">
        <v>352</v>
      </c>
      <c r="G63" s="3"/>
      <c r="H63" s="3" t="s">
        <v>355</v>
      </c>
      <c r="I63" s="3"/>
      <c r="J63" s="3" t="s">
        <v>359</v>
      </c>
      <c r="K63" s="3"/>
      <c r="L63" s="3" t="s">
        <v>364</v>
      </c>
      <c r="M63" s="3"/>
      <c r="N63" s="3" t="s">
        <v>368</v>
      </c>
      <c r="O63" s="3"/>
      <c r="P63" s="3" t="s">
        <v>409</v>
      </c>
      <c r="Q63" s="3"/>
      <c r="R63" s="3" t="s">
        <v>376</v>
      </c>
      <c r="S63" s="252"/>
      <c r="T63" s="252" t="s">
        <v>49</v>
      </c>
      <c r="U63" s="252" t="s">
        <v>495</v>
      </c>
      <c r="V63" s="252" t="s">
        <v>433</v>
      </c>
      <c r="W63" s="252" t="s">
        <v>49</v>
      </c>
      <c r="X63" s="12">
        <v>95</v>
      </c>
    </row>
    <row r="64" spans="2:24" ht="30" x14ac:dyDescent="0.25">
      <c r="B64" s="11" t="s">
        <v>887</v>
      </c>
      <c r="C64" s="3" t="s">
        <v>91</v>
      </c>
      <c r="D64" s="87" t="s">
        <v>874</v>
      </c>
      <c r="E64" s="2" t="s">
        <v>886</v>
      </c>
      <c r="F64" s="3" t="s">
        <v>352</v>
      </c>
      <c r="G64" s="3"/>
      <c r="H64" s="3" t="s">
        <v>355</v>
      </c>
      <c r="I64" s="3"/>
      <c r="J64" s="3" t="s">
        <v>359</v>
      </c>
      <c r="K64" s="3"/>
      <c r="L64" s="3" t="s">
        <v>488</v>
      </c>
      <c r="M64" s="3"/>
      <c r="N64" s="3" t="s">
        <v>368</v>
      </c>
      <c r="O64" s="3"/>
      <c r="P64" s="3" t="s">
        <v>409</v>
      </c>
      <c r="Q64" s="3"/>
      <c r="R64" s="3" t="s">
        <v>376</v>
      </c>
      <c r="S64" s="252"/>
      <c r="T64" s="252" t="s">
        <v>433</v>
      </c>
      <c r="U64" s="252" t="s">
        <v>495</v>
      </c>
      <c r="V64" s="252" t="s">
        <v>433</v>
      </c>
      <c r="W64" s="252" t="s">
        <v>433</v>
      </c>
      <c r="X64" s="12">
        <v>100</v>
      </c>
    </row>
    <row r="65" spans="2:24" ht="30" x14ac:dyDescent="0.25">
      <c r="B65" s="11" t="s">
        <v>893</v>
      </c>
      <c r="C65" s="3" t="s">
        <v>91</v>
      </c>
      <c r="D65" s="87" t="s">
        <v>889</v>
      </c>
      <c r="E65" s="2" t="s">
        <v>892</v>
      </c>
      <c r="F65" s="3" t="s">
        <v>352</v>
      </c>
      <c r="G65" s="3"/>
      <c r="H65" s="3" t="s">
        <v>355</v>
      </c>
      <c r="I65" s="3"/>
      <c r="J65" s="3" t="s">
        <v>359</v>
      </c>
      <c r="K65" s="3"/>
      <c r="L65" s="3" t="s">
        <v>488</v>
      </c>
      <c r="M65" s="3"/>
      <c r="N65" s="3" t="s">
        <v>368</v>
      </c>
      <c r="O65" s="3"/>
      <c r="P65" s="3" t="s">
        <v>409</v>
      </c>
      <c r="Q65" s="3"/>
      <c r="R65" s="3" t="s">
        <v>377</v>
      </c>
      <c r="S65" s="252"/>
      <c r="T65" s="252" t="s">
        <v>49</v>
      </c>
      <c r="U65" s="252" t="s">
        <v>495</v>
      </c>
      <c r="V65" s="252" t="s">
        <v>433</v>
      </c>
      <c r="W65" s="252" t="s">
        <v>49</v>
      </c>
      <c r="X65" s="12">
        <v>95</v>
      </c>
    </row>
    <row r="66" spans="2:24" ht="30" x14ac:dyDescent="0.25">
      <c r="B66" s="11" t="s">
        <v>894</v>
      </c>
      <c r="C66" s="3" t="s">
        <v>91</v>
      </c>
      <c r="D66" s="87" t="s">
        <v>889</v>
      </c>
      <c r="E66" s="2" t="s">
        <v>891</v>
      </c>
      <c r="F66" s="3" t="s">
        <v>352</v>
      </c>
      <c r="G66" s="3"/>
      <c r="H66" s="3" t="s">
        <v>491</v>
      </c>
      <c r="I66" s="3"/>
      <c r="J66" s="3" t="s">
        <v>359</v>
      </c>
      <c r="K66" s="3"/>
      <c r="L66" s="3" t="s">
        <v>364</v>
      </c>
      <c r="M66" s="3"/>
      <c r="N66" s="3" t="s">
        <v>368</v>
      </c>
      <c r="O66" s="3"/>
      <c r="P66" s="3" t="s">
        <v>409</v>
      </c>
      <c r="Q66" s="3"/>
      <c r="R66" s="3" t="s">
        <v>376</v>
      </c>
      <c r="S66" s="252"/>
      <c r="T66" s="252" t="s">
        <v>494</v>
      </c>
      <c r="U66" s="252" t="s">
        <v>504</v>
      </c>
      <c r="V66" s="252" t="s">
        <v>49</v>
      </c>
      <c r="W66" s="252" t="s">
        <v>494</v>
      </c>
      <c r="X66" s="12">
        <v>80</v>
      </c>
    </row>
    <row r="67" spans="2:24" ht="30" x14ac:dyDescent="0.25">
      <c r="B67" s="11" t="s">
        <v>896</v>
      </c>
      <c r="C67" s="3" t="s">
        <v>91</v>
      </c>
      <c r="D67" s="87" t="s">
        <v>872</v>
      </c>
      <c r="E67" s="2" t="s">
        <v>895</v>
      </c>
      <c r="F67" s="3" t="s">
        <v>352</v>
      </c>
      <c r="G67" s="3"/>
      <c r="H67" s="3" t="s">
        <v>355</v>
      </c>
      <c r="I67" s="3"/>
      <c r="J67" s="3" t="s">
        <v>359</v>
      </c>
      <c r="K67" s="3"/>
      <c r="L67" s="3" t="s">
        <v>488</v>
      </c>
      <c r="M67" s="3"/>
      <c r="N67" s="3" t="s">
        <v>368</v>
      </c>
      <c r="O67" s="3"/>
      <c r="P67" s="3" t="s">
        <v>409</v>
      </c>
      <c r="Q67" s="3"/>
      <c r="R67" s="3" t="s">
        <v>376</v>
      </c>
      <c r="S67" s="252"/>
      <c r="T67" s="252" t="s">
        <v>433</v>
      </c>
      <c r="U67" s="252" t="s">
        <v>495</v>
      </c>
      <c r="V67" s="252" t="s">
        <v>433</v>
      </c>
      <c r="W67" s="252" t="s">
        <v>433</v>
      </c>
      <c r="X67" s="12">
        <v>100</v>
      </c>
    </row>
    <row r="68" spans="2:24" ht="30" x14ac:dyDescent="0.25">
      <c r="B68" s="11" t="s">
        <v>898</v>
      </c>
      <c r="C68" s="3" t="s">
        <v>91</v>
      </c>
      <c r="D68" s="87" t="s">
        <v>872</v>
      </c>
      <c r="E68" s="2" t="s">
        <v>897</v>
      </c>
      <c r="F68" s="3" t="s">
        <v>352</v>
      </c>
      <c r="G68" s="3"/>
      <c r="H68" s="3" t="s">
        <v>355</v>
      </c>
      <c r="I68" s="3"/>
      <c r="J68" s="3" t="s">
        <v>359</v>
      </c>
      <c r="K68" s="3"/>
      <c r="L68" s="3" t="s">
        <v>488</v>
      </c>
      <c r="M68" s="3"/>
      <c r="N68" s="3" t="s">
        <v>368</v>
      </c>
      <c r="O68" s="3"/>
      <c r="P68" s="3" t="s">
        <v>409</v>
      </c>
      <c r="Q68" s="3"/>
      <c r="R68" s="3" t="s">
        <v>377</v>
      </c>
      <c r="S68" s="252"/>
      <c r="T68" s="252" t="s">
        <v>49</v>
      </c>
      <c r="U68" s="252" t="s">
        <v>495</v>
      </c>
      <c r="V68" s="252" t="s">
        <v>433</v>
      </c>
      <c r="W68" s="252" t="s">
        <v>49</v>
      </c>
      <c r="X68" s="12">
        <v>95</v>
      </c>
    </row>
    <row r="69" spans="2:24" ht="30" x14ac:dyDescent="0.25">
      <c r="B69" s="11" t="s">
        <v>903</v>
      </c>
      <c r="C69" s="3" t="s">
        <v>91</v>
      </c>
      <c r="D69" s="87" t="s">
        <v>900</v>
      </c>
      <c r="E69" s="2" t="s">
        <v>902</v>
      </c>
      <c r="F69" s="3" t="s">
        <v>352</v>
      </c>
      <c r="G69" s="3"/>
      <c r="H69" s="3" t="s">
        <v>355</v>
      </c>
      <c r="I69" s="3"/>
      <c r="J69" s="3" t="s">
        <v>492</v>
      </c>
      <c r="K69" s="3"/>
      <c r="L69" s="3" t="s">
        <v>364</v>
      </c>
      <c r="M69" s="3"/>
      <c r="N69" s="3" t="s">
        <v>368</v>
      </c>
      <c r="O69" s="3"/>
      <c r="P69" s="3" t="s">
        <v>409</v>
      </c>
      <c r="Q69" s="3"/>
      <c r="R69" s="3" t="s">
        <v>377</v>
      </c>
      <c r="S69" s="252"/>
      <c r="T69" s="252" t="s">
        <v>494</v>
      </c>
      <c r="U69" s="252" t="s">
        <v>495</v>
      </c>
      <c r="V69" s="252" t="s">
        <v>433</v>
      </c>
      <c r="W69" s="252" t="s">
        <v>494</v>
      </c>
      <c r="X69" s="12">
        <v>75</v>
      </c>
    </row>
    <row r="70" spans="2:24" ht="30" x14ac:dyDescent="0.25">
      <c r="B70" s="11" t="s">
        <v>906</v>
      </c>
      <c r="C70" s="3" t="s">
        <v>91</v>
      </c>
      <c r="D70" s="87" t="s">
        <v>900</v>
      </c>
      <c r="E70" s="2" t="s">
        <v>905</v>
      </c>
      <c r="F70" s="3" t="s">
        <v>352</v>
      </c>
      <c r="G70" s="3"/>
      <c r="H70" s="3" t="s">
        <v>355</v>
      </c>
      <c r="I70" s="3"/>
      <c r="J70" s="3" t="s">
        <v>359</v>
      </c>
      <c r="K70" s="3"/>
      <c r="L70" s="3" t="s">
        <v>488</v>
      </c>
      <c r="M70" s="3"/>
      <c r="N70" s="3" t="s">
        <v>368</v>
      </c>
      <c r="O70" s="3"/>
      <c r="P70" s="3" t="s">
        <v>409</v>
      </c>
      <c r="Q70" s="3"/>
      <c r="R70" s="3" t="s">
        <v>376</v>
      </c>
      <c r="S70" s="252"/>
      <c r="T70" s="252" t="s">
        <v>433</v>
      </c>
      <c r="U70" s="252" t="s">
        <v>495</v>
      </c>
      <c r="V70" s="252" t="s">
        <v>433</v>
      </c>
      <c r="W70" s="252" t="s">
        <v>433</v>
      </c>
      <c r="X70" s="12">
        <v>100</v>
      </c>
    </row>
    <row r="71" spans="2:24" ht="30" x14ac:dyDescent="0.25">
      <c r="B71" s="11" t="s">
        <v>910</v>
      </c>
      <c r="C71" s="3" t="s">
        <v>91</v>
      </c>
      <c r="D71" s="87" t="s">
        <v>873</v>
      </c>
      <c r="E71" s="2" t="s">
        <v>909</v>
      </c>
      <c r="F71" s="3" t="s">
        <v>352</v>
      </c>
      <c r="G71" s="3"/>
      <c r="H71" s="3" t="s">
        <v>355</v>
      </c>
      <c r="I71" s="3"/>
      <c r="J71" s="3" t="s">
        <v>359</v>
      </c>
      <c r="K71" s="3"/>
      <c r="L71" s="3" t="s">
        <v>488</v>
      </c>
      <c r="M71" s="3"/>
      <c r="N71" s="3" t="s">
        <v>368</v>
      </c>
      <c r="O71" s="3"/>
      <c r="P71" s="3" t="s">
        <v>409</v>
      </c>
      <c r="Q71" s="3"/>
      <c r="R71" s="3" t="s">
        <v>376</v>
      </c>
      <c r="S71" s="252"/>
      <c r="T71" s="252" t="s">
        <v>433</v>
      </c>
      <c r="U71" s="252" t="s">
        <v>495</v>
      </c>
      <c r="V71" s="252" t="s">
        <v>433</v>
      </c>
      <c r="W71" s="252" t="s">
        <v>433</v>
      </c>
      <c r="X71" s="12">
        <v>100</v>
      </c>
    </row>
    <row r="72" spans="2:24" x14ac:dyDescent="0.25">
      <c r="B72" s="11" t="s">
        <v>912</v>
      </c>
      <c r="C72" s="3" t="s">
        <v>91</v>
      </c>
      <c r="D72" s="2" t="s">
        <v>873</v>
      </c>
      <c r="E72" s="2" t="s">
        <v>895</v>
      </c>
      <c r="F72" s="3" t="s">
        <v>352</v>
      </c>
      <c r="G72" s="3"/>
      <c r="H72" s="3" t="s">
        <v>355</v>
      </c>
      <c r="I72" s="3"/>
      <c r="J72" s="3" t="s">
        <v>359</v>
      </c>
      <c r="K72" s="3"/>
      <c r="L72" s="3" t="s">
        <v>364</v>
      </c>
      <c r="M72" s="3"/>
      <c r="N72" s="3" t="s">
        <v>368</v>
      </c>
      <c r="O72" s="3"/>
      <c r="P72" s="3" t="s">
        <v>409</v>
      </c>
      <c r="Q72" s="3"/>
      <c r="R72" s="3" t="s">
        <v>376</v>
      </c>
      <c r="S72" s="252"/>
      <c r="T72" s="252" t="s">
        <v>49</v>
      </c>
      <c r="U72" s="252" t="s">
        <v>495</v>
      </c>
      <c r="V72" s="252" t="s">
        <v>433</v>
      </c>
      <c r="W72" s="252" t="s">
        <v>49</v>
      </c>
      <c r="X72" s="12">
        <v>95</v>
      </c>
    </row>
    <row r="73" spans="2:24" x14ac:dyDescent="0.25">
      <c r="B73" s="11" t="s">
        <v>953</v>
      </c>
      <c r="C73" s="3" t="s">
        <v>91</v>
      </c>
      <c r="D73" s="2" t="s">
        <v>951</v>
      </c>
      <c r="E73" s="2"/>
      <c r="F73" s="3" t="s">
        <v>352</v>
      </c>
      <c r="G73" s="3" t="s">
        <v>954</v>
      </c>
      <c r="H73" s="3" t="s">
        <v>355</v>
      </c>
      <c r="I73" s="3" t="s">
        <v>955</v>
      </c>
      <c r="J73" s="3" t="s">
        <v>359</v>
      </c>
      <c r="K73" s="3" t="s">
        <v>956</v>
      </c>
      <c r="L73" s="3" t="s">
        <v>364</v>
      </c>
      <c r="M73" s="3" t="s">
        <v>957</v>
      </c>
      <c r="N73" s="3" t="s">
        <v>368</v>
      </c>
      <c r="O73" s="3" t="s">
        <v>958</v>
      </c>
      <c r="P73" s="3" t="s">
        <v>409</v>
      </c>
      <c r="Q73" s="3" t="s">
        <v>959</v>
      </c>
      <c r="R73" s="3" t="s">
        <v>376</v>
      </c>
      <c r="S73" s="252" t="s">
        <v>960</v>
      </c>
      <c r="T73" s="252" t="s">
        <v>49</v>
      </c>
      <c r="U73" s="252" t="s">
        <v>495</v>
      </c>
      <c r="V73" s="252" t="s">
        <v>433</v>
      </c>
      <c r="W73" s="252" t="s">
        <v>49</v>
      </c>
      <c r="X73" s="12">
        <v>95</v>
      </c>
    </row>
    <row r="74" spans="2:24" x14ac:dyDescent="0.25">
      <c r="B74" s="11" t="s">
        <v>967</v>
      </c>
      <c r="C74" s="3" t="s">
        <v>101</v>
      </c>
      <c r="D74" s="2" t="s">
        <v>968</v>
      </c>
      <c r="E74" s="2" t="s">
        <v>965</v>
      </c>
      <c r="F74" s="3" t="s">
        <v>352</v>
      </c>
      <c r="G74" s="3"/>
      <c r="H74" s="3" t="s">
        <v>355</v>
      </c>
      <c r="I74" s="3"/>
      <c r="J74" s="3" t="s">
        <v>359</v>
      </c>
      <c r="K74" s="3"/>
      <c r="L74" s="3" t="s">
        <v>488</v>
      </c>
      <c r="M74" s="3"/>
      <c r="N74" s="3" t="s">
        <v>368</v>
      </c>
      <c r="O74" s="3"/>
      <c r="P74" s="3" t="s">
        <v>409</v>
      </c>
      <c r="Q74" s="3"/>
      <c r="R74" s="3" t="s">
        <v>376</v>
      </c>
      <c r="S74" s="252"/>
      <c r="T74" s="252" t="s">
        <v>433</v>
      </c>
      <c r="U74" s="252" t="s">
        <v>495</v>
      </c>
      <c r="V74" s="252" t="s">
        <v>433</v>
      </c>
      <c r="W74" s="252" t="s">
        <v>433</v>
      </c>
      <c r="X74" s="12">
        <v>100</v>
      </c>
    </row>
    <row r="75" spans="2:24" x14ac:dyDescent="0.25">
      <c r="B75" s="11" t="s">
        <v>969</v>
      </c>
      <c r="C75" s="3" t="s">
        <v>101</v>
      </c>
      <c r="D75" s="87" t="s">
        <v>964</v>
      </c>
      <c r="E75" s="2" t="s">
        <v>966</v>
      </c>
      <c r="F75" s="3" t="s">
        <v>352</v>
      </c>
      <c r="G75" s="3"/>
      <c r="H75" s="3" t="s">
        <v>355</v>
      </c>
      <c r="I75" s="3"/>
      <c r="J75" s="3" t="s">
        <v>359</v>
      </c>
      <c r="K75" s="3"/>
      <c r="L75" s="3" t="s">
        <v>488</v>
      </c>
      <c r="M75" s="3"/>
      <c r="N75" s="3" t="s">
        <v>368</v>
      </c>
      <c r="O75" s="3"/>
      <c r="P75" s="3" t="s">
        <v>409</v>
      </c>
      <c r="Q75" s="3"/>
      <c r="R75" s="3" t="s">
        <v>376</v>
      </c>
      <c r="S75" s="252"/>
      <c r="T75" s="252" t="s">
        <v>433</v>
      </c>
      <c r="U75" s="252" t="s">
        <v>495</v>
      </c>
      <c r="V75" s="252" t="s">
        <v>433</v>
      </c>
      <c r="W75" s="252" t="s">
        <v>433</v>
      </c>
      <c r="X75" s="12">
        <v>100</v>
      </c>
    </row>
    <row r="76" spans="2:24" ht="165" x14ac:dyDescent="0.25">
      <c r="B76" s="11" t="s">
        <v>978</v>
      </c>
      <c r="C76" s="3" t="s">
        <v>975</v>
      </c>
      <c r="D76" s="87" t="s">
        <v>976</v>
      </c>
      <c r="E76" s="2" t="s">
        <v>977</v>
      </c>
      <c r="F76" s="3" t="s">
        <v>352</v>
      </c>
      <c r="G76" s="3" t="s">
        <v>979</v>
      </c>
      <c r="H76" s="3" t="s">
        <v>355</v>
      </c>
      <c r="I76" s="291" t="s">
        <v>980</v>
      </c>
      <c r="J76" s="3" t="s">
        <v>359</v>
      </c>
      <c r="K76" s="3" t="s">
        <v>981</v>
      </c>
      <c r="L76" s="3" t="s">
        <v>488</v>
      </c>
      <c r="M76" s="3" t="s">
        <v>982</v>
      </c>
      <c r="N76" s="3" t="s">
        <v>368</v>
      </c>
      <c r="O76" s="3" t="s">
        <v>983</v>
      </c>
      <c r="P76" s="3" t="s">
        <v>409</v>
      </c>
      <c r="Q76" s="3" t="s">
        <v>984</v>
      </c>
      <c r="R76" s="3" t="s">
        <v>376</v>
      </c>
      <c r="S76" s="252" t="s">
        <v>985</v>
      </c>
      <c r="T76" s="252" t="s">
        <v>433</v>
      </c>
      <c r="U76" s="252" t="s">
        <v>495</v>
      </c>
      <c r="V76" s="252" t="s">
        <v>433</v>
      </c>
      <c r="W76" s="252" t="s">
        <v>433</v>
      </c>
      <c r="X76" s="12">
        <v>100</v>
      </c>
    </row>
    <row r="77" spans="2:24" ht="30" x14ac:dyDescent="0.25">
      <c r="B77" s="11" t="s">
        <v>999</v>
      </c>
      <c r="C77" s="3" t="s">
        <v>104</v>
      </c>
      <c r="D77" s="87" t="s">
        <v>991</v>
      </c>
      <c r="E77" s="2" t="s">
        <v>992</v>
      </c>
      <c r="F77" s="3" t="s">
        <v>352</v>
      </c>
      <c r="G77" s="3" t="s">
        <v>1000</v>
      </c>
      <c r="H77" s="3" t="s">
        <v>355</v>
      </c>
      <c r="I77" s="3" t="s">
        <v>1001</v>
      </c>
      <c r="J77" s="3" t="s">
        <v>359</v>
      </c>
      <c r="K77" s="3" t="s">
        <v>1002</v>
      </c>
      <c r="L77" s="3" t="s">
        <v>488</v>
      </c>
      <c r="M77" s="3" t="s">
        <v>1003</v>
      </c>
      <c r="N77" s="3" t="s">
        <v>368</v>
      </c>
      <c r="O77" s="3" t="s">
        <v>1004</v>
      </c>
      <c r="P77" s="3" t="s">
        <v>409</v>
      </c>
      <c r="Q77" s="3" t="s">
        <v>1005</v>
      </c>
      <c r="R77" s="3" t="s">
        <v>376</v>
      </c>
      <c r="S77" s="252" t="s">
        <v>1006</v>
      </c>
      <c r="T77" s="252" t="s">
        <v>433</v>
      </c>
      <c r="U77" s="252" t="s">
        <v>495</v>
      </c>
      <c r="V77" s="252" t="s">
        <v>433</v>
      </c>
      <c r="W77" s="252" t="s">
        <v>433</v>
      </c>
      <c r="X77" s="12">
        <v>100</v>
      </c>
    </row>
    <row r="78" spans="2:24" ht="45" x14ac:dyDescent="0.25">
      <c r="B78" s="11" t="s">
        <v>1007</v>
      </c>
      <c r="C78" s="3" t="s">
        <v>104</v>
      </c>
      <c r="D78" s="2" t="s">
        <v>990</v>
      </c>
      <c r="E78" s="87" t="s">
        <v>993</v>
      </c>
      <c r="F78" s="3" t="s">
        <v>352</v>
      </c>
      <c r="G78" s="3" t="s">
        <v>1008</v>
      </c>
      <c r="H78" s="3" t="s">
        <v>355</v>
      </c>
      <c r="I78" s="3" t="s">
        <v>1009</v>
      </c>
      <c r="J78" s="3" t="s">
        <v>359</v>
      </c>
      <c r="K78" s="3" t="s">
        <v>1010</v>
      </c>
      <c r="L78" s="3" t="s">
        <v>488</v>
      </c>
      <c r="M78" s="3" t="s">
        <v>1011</v>
      </c>
      <c r="N78" s="3" t="s">
        <v>368</v>
      </c>
      <c r="O78" s="3" t="s">
        <v>1012</v>
      </c>
      <c r="P78" s="3" t="s">
        <v>409</v>
      </c>
      <c r="Q78" s="3" t="s">
        <v>1013</v>
      </c>
      <c r="R78" s="3" t="s">
        <v>376</v>
      </c>
      <c r="S78" s="252" t="s">
        <v>1014</v>
      </c>
      <c r="T78" s="252" t="s">
        <v>433</v>
      </c>
      <c r="U78" s="252" t="s">
        <v>495</v>
      </c>
      <c r="V78" s="252" t="s">
        <v>433</v>
      </c>
      <c r="W78" s="252" t="s">
        <v>433</v>
      </c>
      <c r="X78" s="12">
        <v>100</v>
      </c>
    </row>
    <row r="79" spans="2:24" x14ac:dyDescent="0.25">
      <c r="B79" s="11" t="s">
        <v>1040</v>
      </c>
      <c r="C79" s="3" t="s">
        <v>101</v>
      </c>
      <c r="D79" s="2" t="s">
        <v>1015</v>
      </c>
      <c r="E79" s="2" t="s">
        <v>1024</v>
      </c>
      <c r="F79" s="3" t="s">
        <v>352</v>
      </c>
      <c r="G79" s="3" t="s">
        <v>1041</v>
      </c>
      <c r="H79" s="3" t="s">
        <v>355</v>
      </c>
      <c r="I79" s="3" t="s">
        <v>1042</v>
      </c>
      <c r="J79" s="3" t="s">
        <v>359</v>
      </c>
      <c r="K79" s="3" t="s">
        <v>1043</v>
      </c>
      <c r="L79" s="3" t="s">
        <v>364</v>
      </c>
      <c r="M79" s="3" t="s">
        <v>1044</v>
      </c>
      <c r="N79" s="3" t="s">
        <v>368</v>
      </c>
      <c r="O79" s="3" t="s">
        <v>1045</v>
      </c>
      <c r="P79" s="3" t="s">
        <v>409</v>
      </c>
      <c r="Q79" s="3" t="s">
        <v>1045</v>
      </c>
      <c r="R79" s="3" t="s">
        <v>376</v>
      </c>
      <c r="S79" s="252"/>
      <c r="T79" s="252" t="s">
        <v>49</v>
      </c>
      <c r="U79" s="252" t="s">
        <v>495</v>
      </c>
      <c r="V79" s="252" t="s">
        <v>433</v>
      </c>
      <c r="W79" s="252" t="s">
        <v>49</v>
      </c>
      <c r="X79" s="12">
        <v>95</v>
      </c>
    </row>
    <row r="80" spans="2:24" x14ac:dyDescent="0.25">
      <c r="B80" s="11" t="s">
        <v>1046</v>
      </c>
      <c r="C80" s="3" t="s">
        <v>101</v>
      </c>
      <c r="D80" s="2" t="s">
        <v>1017</v>
      </c>
      <c r="E80" s="2" t="s">
        <v>1025</v>
      </c>
      <c r="F80" s="3" t="s">
        <v>352</v>
      </c>
      <c r="G80" s="3" t="s">
        <v>1047</v>
      </c>
      <c r="H80" s="3" t="s">
        <v>355</v>
      </c>
      <c r="I80" s="3" t="s">
        <v>1048</v>
      </c>
      <c r="J80" s="3" t="s">
        <v>359</v>
      </c>
      <c r="K80" s="3" t="s">
        <v>1049</v>
      </c>
      <c r="L80" s="3" t="s">
        <v>364</v>
      </c>
      <c r="M80" s="3" t="s">
        <v>1050</v>
      </c>
      <c r="N80" s="3" t="s">
        <v>368</v>
      </c>
      <c r="O80" s="3" t="s">
        <v>1051</v>
      </c>
      <c r="P80" s="3" t="s">
        <v>409</v>
      </c>
      <c r="Q80" s="3" t="s">
        <v>1052</v>
      </c>
      <c r="R80" s="3" t="s">
        <v>376</v>
      </c>
      <c r="S80" s="252" t="s">
        <v>1053</v>
      </c>
      <c r="T80" s="252" t="s">
        <v>49</v>
      </c>
      <c r="U80" s="252" t="s">
        <v>495</v>
      </c>
      <c r="V80" s="252" t="s">
        <v>433</v>
      </c>
      <c r="W80" s="252" t="s">
        <v>49</v>
      </c>
      <c r="X80" s="12">
        <v>95</v>
      </c>
    </row>
    <row r="81" spans="2:24" ht="60" x14ac:dyDescent="0.25">
      <c r="B81" s="11" t="s">
        <v>1054</v>
      </c>
      <c r="C81" s="3" t="s">
        <v>101</v>
      </c>
      <c r="D81" s="2" t="s">
        <v>1019</v>
      </c>
      <c r="E81" s="87" t="s">
        <v>1026</v>
      </c>
      <c r="F81" s="3" t="s">
        <v>352</v>
      </c>
      <c r="G81" s="3" t="s">
        <v>1055</v>
      </c>
      <c r="H81" s="3" t="s">
        <v>355</v>
      </c>
      <c r="I81" s="3" t="s">
        <v>1056</v>
      </c>
      <c r="J81" s="3" t="s">
        <v>359</v>
      </c>
      <c r="K81" s="3" t="s">
        <v>1057</v>
      </c>
      <c r="L81" s="3" t="s">
        <v>488</v>
      </c>
      <c r="M81" s="3" t="s">
        <v>1058</v>
      </c>
      <c r="N81" s="3" t="s">
        <v>368</v>
      </c>
      <c r="O81" s="3" t="s">
        <v>1059</v>
      </c>
      <c r="P81" s="3" t="s">
        <v>409</v>
      </c>
      <c r="Q81" s="3" t="s">
        <v>1060</v>
      </c>
      <c r="R81" s="3" t="s">
        <v>376</v>
      </c>
      <c r="S81" s="252" t="s">
        <v>1061</v>
      </c>
      <c r="T81" s="252" t="s">
        <v>433</v>
      </c>
      <c r="U81" s="252" t="s">
        <v>495</v>
      </c>
      <c r="V81" s="252" t="s">
        <v>433</v>
      </c>
      <c r="W81" s="252" t="s">
        <v>433</v>
      </c>
      <c r="X81" s="12">
        <v>100</v>
      </c>
    </row>
    <row r="82" spans="2:24" x14ac:dyDescent="0.25">
      <c r="B82" s="11" t="s">
        <v>1062</v>
      </c>
      <c r="C82" s="3" t="s">
        <v>101</v>
      </c>
      <c r="D82" s="2" t="s">
        <v>1021</v>
      </c>
      <c r="E82" s="2" t="s">
        <v>1027</v>
      </c>
      <c r="F82" s="3" t="s">
        <v>352</v>
      </c>
      <c r="G82" s="3" t="s">
        <v>1063</v>
      </c>
      <c r="H82" s="3" t="s">
        <v>355</v>
      </c>
      <c r="I82" s="3" t="s">
        <v>1064</v>
      </c>
      <c r="J82" s="3" t="s">
        <v>359</v>
      </c>
      <c r="K82" s="3" t="s">
        <v>1065</v>
      </c>
      <c r="L82" s="3" t="s">
        <v>488</v>
      </c>
      <c r="M82" s="3" t="s">
        <v>1066</v>
      </c>
      <c r="N82" s="3" t="s">
        <v>368</v>
      </c>
      <c r="O82" s="3" t="s">
        <v>1067</v>
      </c>
      <c r="P82" s="3" t="s">
        <v>409</v>
      </c>
      <c r="Q82" s="3" t="s">
        <v>1068</v>
      </c>
      <c r="R82" s="3" t="s">
        <v>376</v>
      </c>
      <c r="S82" s="252" t="s">
        <v>1069</v>
      </c>
      <c r="T82" s="252" t="s">
        <v>433</v>
      </c>
      <c r="U82" s="252" t="s">
        <v>495</v>
      </c>
      <c r="V82" s="252" t="s">
        <v>433</v>
      </c>
      <c r="W82" s="252" t="s">
        <v>433</v>
      </c>
      <c r="X82" s="12">
        <v>100</v>
      </c>
    </row>
    <row r="83" spans="2:24" x14ac:dyDescent="0.25">
      <c r="B83" s="11" t="s">
        <v>1070</v>
      </c>
      <c r="C83" s="3" t="s">
        <v>101</v>
      </c>
      <c r="D83" s="2" t="s">
        <v>1023</v>
      </c>
      <c r="E83" s="2" t="s">
        <v>1028</v>
      </c>
      <c r="F83" s="3" t="s">
        <v>352</v>
      </c>
      <c r="G83" s="3" t="s">
        <v>1071</v>
      </c>
      <c r="H83" s="3" t="s">
        <v>355</v>
      </c>
      <c r="I83" s="3" t="s">
        <v>1072</v>
      </c>
      <c r="J83" s="3" t="s">
        <v>492</v>
      </c>
      <c r="K83" s="3" t="s">
        <v>1073</v>
      </c>
      <c r="L83" s="3" t="s">
        <v>364</v>
      </c>
      <c r="M83" s="3" t="s">
        <v>1074</v>
      </c>
      <c r="N83" s="3" t="s">
        <v>368</v>
      </c>
      <c r="O83" s="3" t="s">
        <v>1075</v>
      </c>
      <c r="P83" s="3" t="s">
        <v>409</v>
      </c>
      <c r="Q83" s="3" t="s">
        <v>1076</v>
      </c>
      <c r="R83" s="3" t="s">
        <v>376</v>
      </c>
      <c r="S83" s="252" t="s">
        <v>1077</v>
      </c>
      <c r="T83" s="252" t="s">
        <v>494</v>
      </c>
      <c r="U83" s="252" t="s">
        <v>495</v>
      </c>
      <c r="V83" s="252" t="s">
        <v>433</v>
      </c>
      <c r="W83" s="252" t="s">
        <v>494</v>
      </c>
      <c r="X83" s="12">
        <v>80</v>
      </c>
    </row>
    <row r="84" spans="2:24" x14ac:dyDescent="0.25">
      <c r="B84" s="11" t="s">
        <v>1108</v>
      </c>
      <c r="C84" s="3" t="s">
        <v>103</v>
      </c>
      <c r="D84" s="2" t="s">
        <v>1079</v>
      </c>
      <c r="E84" s="2" t="s">
        <v>1088</v>
      </c>
      <c r="F84" s="3" t="s">
        <v>352</v>
      </c>
      <c r="G84" s="3" t="s">
        <v>1109</v>
      </c>
      <c r="H84" s="3" t="s">
        <v>355</v>
      </c>
      <c r="I84" s="3" t="s">
        <v>1110</v>
      </c>
      <c r="J84" s="3" t="s">
        <v>359</v>
      </c>
      <c r="K84" s="3" t="s">
        <v>1111</v>
      </c>
      <c r="L84" s="3" t="s">
        <v>364</v>
      </c>
      <c r="M84" s="3" t="s">
        <v>1112</v>
      </c>
      <c r="N84" s="3" t="s">
        <v>368</v>
      </c>
      <c r="O84" s="3" t="s">
        <v>1113</v>
      </c>
      <c r="P84" s="3" t="s">
        <v>409</v>
      </c>
      <c r="Q84" s="3" t="s">
        <v>1114</v>
      </c>
      <c r="R84" s="3" t="s">
        <v>376</v>
      </c>
      <c r="S84" s="252" t="s">
        <v>1115</v>
      </c>
      <c r="T84" s="252" t="s">
        <v>49</v>
      </c>
      <c r="U84" s="252" t="s">
        <v>495</v>
      </c>
      <c r="V84" s="252" t="s">
        <v>433</v>
      </c>
      <c r="W84" s="252" t="s">
        <v>49</v>
      </c>
      <c r="X84" s="12">
        <v>95</v>
      </c>
    </row>
    <row r="85" spans="2:24" x14ac:dyDescent="0.25">
      <c r="B85" s="11" t="s">
        <v>1116</v>
      </c>
      <c r="C85" s="3" t="s">
        <v>103</v>
      </c>
      <c r="D85" s="2" t="s">
        <v>1081</v>
      </c>
      <c r="E85" s="2"/>
      <c r="F85" s="3" t="s">
        <v>352</v>
      </c>
      <c r="G85" s="3" t="s">
        <v>1117</v>
      </c>
      <c r="H85" s="3" t="s">
        <v>355</v>
      </c>
      <c r="I85" s="3" t="s">
        <v>1118</v>
      </c>
      <c r="J85" s="3" t="s">
        <v>359</v>
      </c>
      <c r="K85" s="3" t="s">
        <v>1119</v>
      </c>
      <c r="L85" s="3" t="s">
        <v>364</v>
      </c>
      <c r="M85" s="3" t="s">
        <v>1120</v>
      </c>
      <c r="N85" s="3" t="s">
        <v>368</v>
      </c>
      <c r="O85" s="3" t="s">
        <v>1121</v>
      </c>
      <c r="P85" s="3" t="s">
        <v>409</v>
      </c>
      <c r="Q85" s="3" t="s">
        <v>1122</v>
      </c>
      <c r="R85" s="3" t="s">
        <v>376</v>
      </c>
      <c r="S85" s="252" t="s">
        <v>1123</v>
      </c>
      <c r="T85" s="252" t="s">
        <v>49</v>
      </c>
      <c r="U85" s="252" t="s">
        <v>495</v>
      </c>
      <c r="V85" s="252" t="s">
        <v>433</v>
      </c>
      <c r="W85" s="252" t="s">
        <v>49</v>
      </c>
      <c r="X85" s="12">
        <v>95</v>
      </c>
    </row>
    <row r="86" spans="2:24" x14ac:dyDescent="0.25">
      <c r="B86" s="11" t="s">
        <v>1124</v>
      </c>
      <c r="C86" s="3" t="s">
        <v>103</v>
      </c>
      <c r="D86" s="2" t="s">
        <v>1083</v>
      </c>
      <c r="E86" s="87"/>
      <c r="F86" s="3" t="s">
        <v>352</v>
      </c>
      <c r="G86" s="3"/>
      <c r="H86" s="3" t="s">
        <v>355</v>
      </c>
      <c r="I86" s="3"/>
      <c r="J86" s="3" t="s">
        <v>359</v>
      </c>
      <c r="K86" s="3"/>
      <c r="L86" s="3" t="s">
        <v>488</v>
      </c>
      <c r="M86" s="3"/>
      <c r="N86" s="3" t="s">
        <v>368</v>
      </c>
      <c r="O86" s="3"/>
      <c r="P86" s="3" t="s">
        <v>409</v>
      </c>
      <c r="Q86" s="3"/>
      <c r="R86" s="3" t="s">
        <v>376</v>
      </c>
      <c r="S86" s="252"/>
      <c r="T86" s="252" t="s">
        <v>433</v>
      </c>
      <c r="U86" s="252" t="s">
        <v>495</v>
      </c>
      <c r="V86" s="252" t="s">
        <v>433</v>
      </c>
      <c r="W86" s="252" t="s">
        <v>433</v>
      </c>
      <c r="X86" s="12">
        <v>100</v>
      </c>
    </row>
    <row r="87" spans="2:24" x14ac:dyDescent="0.25">
      <c r="B87" s="11" t="s">
        <v>1125</v>
      </c>
      <c r="C87" s="3" t="s">
        <v>103</v>
      </c>
      <c r="D87" s="2" t="s">
        <v>1085</v>
      </c>
      <c r="E87" s="2" t="s">
        <v>1091</v>
      </c>
      <c r="F87" s="3" t="s">
        <v>352</v>
      </c>
      <c r="G87" s="3" t="s">
        <v>1126</v>
      </c>
      <c r="H87" s="3" t="s">
        <v>355</v>
      </c>
      <c r="I87" s="3" t="s">
        <v>1127</v>
      </c>
      <c r="J87" s="3" t="s">
        <v>359</v>
      </c>
      <c r="K87" s="3" t="s">
        <v>1128</v>
      </c>
      <c r="L87" s="3" t="s">
        <v>488</v>
      </c>
      <c r="M87" s="3" t="s">
        <v>1129</v>
      </c>
      <c r="N87" s="3" t="s">
        <v>368</v>
      </c>
      <c r="O87" s="3" t="s">
        <v>1130</v>
      </c>
      <c r="P87" s="3" t="s">
        <v>409</v>
      </c>
      <c r="Q87" s="3" t="s">
        <v>1009</v>
      </c>
      <c r="R87" s="3" t="s">
        <v>376</v>
      </c>
      <c r="S87" s="252" t="s">
        <v>1131</v>
      </c>
      <c r="T87" s="252" t="s">
        <v>433</v>
      </c>
      <c r="U87" s="252" t="s">
        <v>495</v>
      </c>
      <c r="V87" s="252" t="s">
        <v>433</v>
      </c>
      <c r="W87" s="252" t="s">
        <v>433</v>
      </c>
      <c r="X87" s="12">
        <v>100</v>
      </c>
    </row>
    <row r="88" spans="2:24" x14ac:dyDescent="0.25">
      <c r="B88" s="11" t="s">
        <v>1132</v>
      </c>
      <c r="C88" s="3" t="s">
        <v>103</v>
      </c>
      <c r="D88" s="2" t="s">
        <v>1087</v>
      </c>
      <c r="E88" s="2" t="s">
        <v>1092</v>
      </c>
      <c r="F88" s="3" t="s">
        <v>352</v>
      </c>
      <c r="G88" s="3"/>
      <c r="H88" s="3" t="s">
        <v>355</v>
      </c>
      <c r="I88" s="3"/>
      <c r="J88" s="3" t="s">
        <v>359</v>
      </c>
      <c r="K88" s="3"/>
      <c r="L88" s="3" t="s">
        <v>488</v>
      </c>
      <c r="M88" s="3"/>
      <c r="N88" s="3" t="s">
        <v>368</v>
      </c>
      <c r="O88" s="3"/>
      <c r="P88" s="3" t="s">
        <v>409</v>
      </c>
      <c r="Q88" s="3"/>
      <c r="R88" s="3" t="s">
        <v>376</v>
      </c>
      <c r="S88" s="252"/>
      <c r="T88" s="252" t="s">
        <v>433</v>
      </c>
      <c r="U88" s="252" t="s">
        <v>495</v>
      </c>
      <c r="V88" s="252" t="s">
        <v>433</v>
      </c>
      <c r="W88" s="252" t="s">
        <v>433</v>
      </c>
      <c r="X88" s="12">
        <v>100</v>
      </c>
    </row>
    <row r="89" spans="2:24" x14ac:dyDescent="0.25">
      <c r="B89" s="11" t="s">
        <v>1144</v>
      </c>
      <c r="C89" s="3" t="s">
        <v>105</v>
      </c>
      <c r="D89" s="2" t="s">
        <v>745</v>
      </c>
      <c r="E89" s="2" t="s">
        <v>1137</v>
      </c>
      <c r="F89" s="3" t="s">
        <v>352</v>
      </c>
      <c r="G89" s="3" t="s">
        <v>1145</v>
      </c>
      <c r="H89" s="3" t="s">
        <v>355</v>
      </c>
      <c r="I89" s="3" t="s">
        <v>1146</v>
      </c>
      <c r="J89" s="3" t="s">
        <v>492</v>
      </c>
      <c r="K89" s="3" t="s">
        <v>1147</v>
      </c>
      <c r="L89" s="3" t="s">
        <v>364</v>
      </c>
      <c r="M89" s="3" t="s">
        <v>1148</v>
      </c>
      <c r="N89" s="3" t="s">
        <v>368</v>
      </c>
      <c r="O89" s="3" t="s">
        <v>1149</v>
      </c>
      <c r="P89" s="3" t="s">
        <v>409</v>
      </c>
      <c r="Q89" s="3" t="s">
        <v>1150</v>
      </c>
      <c r="R89" s="3" t="s">
        <v>376</v>
      </c>
      <c r="S89" s="252" t="s">
        <v>1151</v>
      </c>
      <c r="T89" s="252" t="s">
        <v>494</v>
      </c>
      <c r="U89" s="252" t="s">
        <v>495</v>
      </c>
      <c r="V89" s="252" t="s">
        <v>433</v>
      </c>
      <c r="W89" s="252" t="s">
        <v>494</v>
      </c>
      <c r="X89" s="12">
        <v>80</v>
      </c>
    </row>
    <row r="90" spans="2:24" x14ac:dyDescent="0.25">
      <c r="B90" s="11" t="s">
        <v>1152</v>
      </c>
      <c r="C90" s="3" t="s">
        <v>105</v>
      </c>
      <c r="D90" s="2" t="s">
        <v>1134</v>
      </c>
      <c r="E90" s="2" t="s">
        <v>1136</v>
      </c>
      <c r="F90" s="3" t="s">
        <v>352</v>
      </c>
      <c r="G90" s="3" t="s">
        <v>1145</v>
      </c>
      <c r="H90" s="3" t="s">
        <v>355</v>
      </c>
      <c r="I90" s="3" t="s">
        <v>1146</v>
      </c>
      <c r="J90" s="3" t="s">
        <v>492</v>
      </c>
      <c r="K90" s="3" t="s">
        <v>1157</v>
      </c>
      <c r="L90" s="3" t="s">
        <v>364</v>
      </c>
      <c r="M90" s="3" t="s">
        <v>1158</v>
      </c>
      <c r="N90" s="3" t="s">
        <v>368</v>
      </c>
      <c r="O90" s="3" t="s">
        <v>1149</v>
      </c>
      <c r="P90" s="3" t="s">
        <v>405</v>
      </c>
      <c r="Q90" s="3" t="s">
        <v>1150</v>
      </c>
      <c r="R90" s="3" t="s">
        <v>376</v>
      </c>
      <c r="S90" s="252" t="s">
        <v>1151</v>
      </c>
      <c r="T90" s="252" t="s">
        <v>494</v>
      </c>
      <c r="U90" s="252" t="s">
        <v>495</v>
      </c>
      <c r="V90" s="252" t="s">
        <v>433</v>
      </c>
      <c r="W90" s="252" t="s">
        <v>494</v>
      </c>
      <c r="X90" s="12">
        <v>75</v>
      </c>
    </row>
    <row r="91" spans="2:24" x14ac:dyDescent="0.25">
      <c r="B91" s="11" t="s">
        <v>1159</v>
      </c>
      <c r="C91" s="3" t="s">
        <v>105</v>
      </c>
      <c r="D91" s="2" t="s">
        <v>1134</v>
      </c>
      <c r="E91" s="2" t="s">
        <v>1138</v>
      </c>
      <c r="F91" s="3" t="s">
        <v>352</v>
      </c>
      <c r="G91" s="3" t="s">
        <v>1145</v>
      </c>
      <c r="H91" s="3" t="s">
        <v>355</v>
      </c>
      <c r="I91" s="3" t="s">
        <v>1146</v>
      </c>
      <c r="J91" s="3" t="s">
        <v>492</v>
      </c>
      <c r="K91" s="3" t="s">
        <v>1153</v>
      </c>
      <c r="L91" s="3" t="s">
        <v>488</v>
      </c>
      <c r="M91" s="3" t="s">
        <v>1154</v>
      </c>
      <c r="N91" s="3" t="s">
        <v>368</v>
      </c>
      <c r="O91" s="3" t="s">
        <v>1160</v>
      </c>
      <c r="P91" s="3" t="s">
        <v>405</v>
      </c>
      <c r="Q91" s="3" t="s">
        <v>1155</v>
      </c>
      <c r="R91" s="3" t="s">
        <v>376</v>
      </c>
      <c r="S91" s="252" t="s">
        <v>1156</v>
      </c>
      <c r="T91" s="252" t="s">
        <v>494</v>
      </c>
      <c r="U91" s="252" t="s">
        <v>495</v>
      </c>
      <c r="V91" s="252" t="s">
        <v>433</v>
      </c>
      <c r="W91" s="252" t="s">
        <v>494</v>
      </c>
      <c r="X91" s="12">
        <v>75</v>
      </c>
    </row>
    <row r="92" spans="2:24" ht="45" x14ac:dyDescent="0.25">
      <c r="B92" s="11" t="s">
        <v>1194</v>
      </c>
      <c r="C92" s="3" t="s">
        <v>97</v>
      </c>
      <c r="D92" s="2" t="s">
        <v>1192</v>
      </c>
      <c r="E92" s="87" t="s">
        <v>1193</v>
      </c>
      <c r="F92" s="3" t="s">
        <v>352</v>
      </c>
      <c r="G92" s="3" t="s">
        <v>1195</v>
      </c>
      <c r="H92" s="3"/>
      <c r="I92" s="3" t="s">
        <v>1196</v>
      </c>
      <c r="J92" s="3" t="s">
        <v>359</v>
      </c>
      <c r="K92" s="3" t="s">
        <v>1197</v>
      </c>
      <c r="L92" s="3" t="s">
        <v>364</v>
      </c>
      <c r="M92" s="3" t="s">
        <v>1198</v>
      </c>
      <c r="N92" s="3" t="s">
        <v>368</v>
      </c>
      <c r="O92" s="3" t="s">
        <v>1199</v>
      </c>
      <c r="P92" s="3" t="s">
        <v>409</v>
      </c>
      <c r="Q92" s="3" t="s">
        <v>1200</v>
      </c>
      <c r="R92" s="3" t="s">
        <v>377</v>
      </c>
      <c r="S92" s="252" t="s">
        <v>1201</v>
      </c>
      <c r="T92" s="252" t="s">
        <v>494</v>
      </c>
      <c r="U92" s="252" t="s">
        <v>495</v>
      </c>
      <c r="V92" s="252" t="s">
        <v>433</v>
      </c>
      <c r="W92" s="252" t="s">
        <v>494</v>
      </c>
      <c r="X92" s="12">
        <v>75</v>
      </c>
    </row>
    <row r="93" spans="2:24" x14ac:dyDescent="0.25">
      <c r="B93" s="11" t="s">
        <v>1208</v>
      </c>
      <c r="C93" s="3" t="s">
        <v>97</v>
      </c>
      <c r="D93" s="2" t="s">
        <v>1206</v>
      </c>
      <c r="E93" s="2" t="s">
        <v>1207</v>
      </c>
      <c r="F93" s="3" t="s">
        <v>352</v>
      </c>
      <c r="G93" s="3" t="s">
        <v>1209</v>
      </c>
      <c r="H93" s="3" t="s">
        <v>355</v>
      </c>
      <c r="I93" s="3" t="s">
        <v>1210</v>
      </c>
      <c r="J93" s="3" t="s">
        <v>359</v>
      </c>
      <c r="K93" s="3" t="s">
        <v>1211</v>
      </c>
      <c r="L93" s="3" t="s">
        <v>364</v>
      </c>
      <c r="M93" s="3" t="s">
        <v>1198</v>
      </c>
      <c r="N93" s="3" t="s">
        <v>368</v>
      </c>
      <c r="O93" s="3" t="s">
        <v>1212</v>
      </c>
      <c r="P93" s="3" t="s">
        <v>405</v>
      </c>
      <c r="Q93" s="3" t="s">
        <v>1213</v>
      </c>
      <c r="R93" s="3" t="s">
        <v>377</v>
      </c>
      <c r="S93" s="252" t="s">
        <v>1214</v>
      </c>
      <c r="T93" s="252" t="s">
        <v>494</v>
      </c>
      <c r="U93" s="252" t="s">
        <v>495</v>
      </c>
      <c r="V93" s="252" t="s">
        <v>433</v>
      </c>
      <c r="W93" s="252" t="s">
        <v>494</v>
      </c>
      <c r="X93" s="12">
        <v>75</v>
      </c>
    </row>
    <row r="94" spans="2:24" x14ac:dyDescent="0.25">
      <c r="B94" s="11" t="s">
        <v>1228</v>
      </c>
      <c r="C94" s="3" t="s">
        <v>97</v>
      </c>
      <c r="D94" s="2" t="s">
        <v>1217</v>
      </c>
      <c r="E94" s="2" t="s">
        <v>1223</v>
      </c>
      <c r="F94" s="3" t="s">
        <v>352</v>
      </c>
      <c r="G94" s="3" t="s">
        <v>1229</v>
      </c>
      <c r="H94" s="3" t="s">
        <v>355</v>
      </c>
      <c r="I94" s="3" t="s">
        <v>1230</v>
      </c>
      <c r="J94" s="3" t="s">
        <v>359</v>
      </c>
      <c r="K94" s="3" t="s">
        <v>1231</v>
      </c>
      <c r="L94" s="3" t="s">
        <v>488</v>
      </c>
      <c r="M94" s="3" t="s">
        <v>1232</v>
      </c>
      <c r="N94" s="3" t="s">
        <v>368</v>
      </c>
      <c r="O94" s="3" t="s">
        <v>1233</v>
      </c>
      <c r="P94" s="3" t="s">
        <v>409</v>
      </c>
      <c r="Q94" s="3" t="s">
        <v>1234</v>
      </c>
      <c r="R94" s="3" t="s">
        <v>376</v>
      </c>
      <c r="S94" s="252" t="s">
        <v>1235</v>
      </c>
      <c r="T94" s="252" t="s">
        <v>433</v>
      </c>
      <c r="U94" s="252" t="s">
        <v>495</v>
      </c>
      <c r="V94" s="252" t="s">
        <v>433</v>
      </c>
      <c r="W94" s="252" t="s">
        <v>433</v>
      </c>
      <c r="X94" s="12">
        <v>100</v>
      </c>
    </row>
    <row r="95" spans="2:24" x14ac:dyDescent="0.25">
      <c r="B95" s="11" t="s">
        <v>1239</v>
      </c>
      <c r="C95" s="3" t="s">
        <v>97</v>
      </c>
      <c r="D95" s="2" t="s">
        <v>1219</v>
      </c>
      <c r="E95" s="2" t="s">
        <v>1224</v>
      </c>
      <c r="F95" s="3" t="s">
        <v>352</v>
      </c>
      <c r="G95" s="3" t="s">
        <v>1240</v>
      </c>
      <c r="H95" s="3" t="s">
        <v>355</v>
      </c>
      <c r="I95" s="3" t="s">
        <v>1241</v>
      </c>
      <c r="J95" s="3" t="s">
        <v>359</v>
      </c>
      <c r="K95" s="3" t="s">
        <v>1242</v>
      </c>
      <c r="L95" s="3" t="s">
        <v>364</v>
      </c>
      <c r="M95" s="3" t="s">
        <v>1243</v>
      </c>
      <c r="N95" s="3" t="s">
        <v>368</v>
      </c>
      <c r="O95" s="3" t="s">
        <v>1244</v>
      </c>
      <c r="P95" s="3" t="s">
        <v>409</v>
      </c>
      <c r="Q95" s="3" t="s">
        <v>1245</v>
      </c>
      <c r="R95" s="3" t="s">
        <v>376</v>
      </c>
      <c r="S95" s="252" t="s">
        <v>1246</v>
      </c>
      <c r="T95" s="252" t="s">
        <v>49</v>
      </c>
      <c r="U95" s="252" t="s">
        <v>495</v>
      </c>
      <c r="V95" s="252" t="s">
        <v>433</v>
      </c>
      <c r="W95" s="252" t="s">
        <v>49</v>
      </c>
      <c r="X95" s="12">
        <v>90</v>
      </c>
    </row>
    <row r="96" spans="2:24" x14ac:dyDescent="0.25">
      <c r="B96" s="11" t="s">
        <v>1247</v>
      </c>
      <c r="C96" s="3" t="s">
        <v>97</v>
      </c>
      <c r="D96" s="2" t="s">
        <v>1219</v>
      </c>
      <c r="E96" s="2"/>
      <c r="F96" s="3" t="s">
        <v>352</v>
      </c>
      <c r="G96" s="3" t="s">
        <v>1248</v>
      </c>
      <c r="H96" s="3" t="s">
        <v>355</v>
      </c>
      <c r="I96" s="3" t="s">
        <v>1249</v>
      </c>
      <c r="J96" s="3" t="s">
        <v>359</v>
      </c>
      <c r="K96" s="3" t="s">
        <v>1250</v>
      </c>
      <c r="L96" s="3" t="s">
        <v>488</v>
      </c>
      <c r="M96" s="3" t="s">
        <v>1251</v>
      </c>
      <c r="N96" s="3" t="s">
        <v>368</v>
      </c>
      <c r="O96" s="3" t="s">
        <v>1252</v>
      </c>
      <c r="P96" s="3" t="s">
        <v>409</v>
      </c>
      <c r="Q96" s="3" t="s">
        <v>1253</v>
      </c>
      <c r="R96" s="3" t="s">
        <v>376</v>
      </c>
      <c r="S96" s="252" t="s">
        <v>1254</v>
      </c>
      <c r="T96" s="252" t="s">
        <v>433</v>
      </c>
      <c r="U96" s="252" t="s">
        <v>495</v>
      </c>
      <c r="V96" s="252" t="s">
        <v>433</v>
      </c>
      <c r="W96" s="252" t="s">
        <v>433</v>
      </c>
      <c r="X96" s="12">
        <v>100</v>
      </c>
    </row>
    <row r="97" spans="2:24" x14ac:dyDescent="0.25">
      <c r="B97" s="11" t="s">
        <v>1256</v>
      </c>
      <c r="C97" s="3" t="s">
        <v>97</v>
      </c>
      <c r="D97" s="2" t="s">
        <v>1221</v>
      </c>
      <c r="E97" s="2" t="s">
        <v>1225</v>
      </c>
      <c r="F97" s="3" t="s">
        <v>352</v>
      </c>
      <c r="G97" s="3" t="s">
        <v>1257</v>
      </c>
      <c r="H97" s="3" t="s">
        <v>355</v>
      </c>
      <c r="I97" s="3" t="s">
        <v>1258</v>
      </c>
      <c r="J97" s="3" t="s">
        <v>359</v>
      </c>
      <c r="K97" s="3" t="s">
        <v>1259</v>
      </c>
      <c r="L97" s="3" t="s">
        <v>364</v>
      </c>
      <c r="M97" s="3" t="s">
        <v>1260</v>
      </c>
      <c r="N97" s="3" t="s">
        <v>368</v>
      </c>
      <c r="O97" s="3" t="s">
        <v>1261</v>
      </c>
      <c r="P97" s="3" t="s">
        <v>409</v>
      </c>
      <c r="Q97" s="3" t="s">
        <v>1262</v>
      </c>
      <c r="R97" s="3" t="s">
        <v>376</v>
      </c>
      <c r="S97" s="252" t="s">
        <v>1175</v>
      </c>
      <c r="T97" s="252" t="s">
        <v>49</v>
      </c>
      <c r="U97" s="252" t="s">
        <v>495</v>
      </c>
      <c r="V97" s="252" t="s">
        <v>433</v>
      </c>
      <c r="W97" s="252" t="s">
        <v>49</v>
      </c>
      <c r="X97" s="12">
        <v>95</v>
      </c>
    </row>
    <row r="98" spans="2:24" x14ac:dyDescent="0.25">
      <c r="B98" s="11" t="s">
        <v>1267</v>
      </c>
      <c r="C98" s="3" t="s">
        <v>97</v>
      </c>
      <c r="D98" s="2" t="s">
        <v>1222</v>
      </c>
      <c r="E98" s="2" t="s">
        <v>1226</v>
      </c>
      <c r="F98" s="3" t="s">
        <v>352</v>
      </c>
      <c r="G98" s="3" t="s">
        <v>1268</v>
      </c>
      <c r="H98" s="3" t="s">
        <v>355</v>
      </c>
      <c r="I98" s="3" t="s">
        <v>1269</v>
      </c>
      <c r="J98" s="3" t="s">
        <v>359</v>
      </c>
      <c r="K98" s="3" t="s">
        <v>1270</v>
      </c>
      <c r="L98" s="3" t="s">
        <v>488</v>
      </c>
      <c r="M98" s="3" t="s">
        <v>1271</v>
      </c>
      <c r="N98" s="3" t="s">
        <v>368</v>
      </c>
      <c r="O98" s="3" t="s">
        <v>1272</v>
      </c>
      <c r="P98" s="3" t="s">
        <v>409</v>
      </c>
      <c r="Q98" s="3" t="s">
        <v>1273</v>
      </c>
      <c r="R98" s="3" t="s">
        <v>376</v>
      </c>
      <c r="S98" s="252" t="s">
        <v>1274</v>
      </c>
      <c r="T98" s="252" t="s">
        <v>433</v>
      </c>
      <c r="U98" s="252" t="s">
        <v>495</v>
      </c>
      <c r="V98" s="252" t="s">
        <v>433</v>
      </c>
      <c r="W98" s="252" t="s">
        <v>433</v>
      </c>
      <c r="X98" s="12">
        <v>100</v>
      </c>
    </row>
    <row r="99" spans="2:24" x14ac:dyDescent="0.25">
      <c r="B99" s="11" t="s">
        <v>1276</v>
      </c>
      <c r="C99" s="3" t="s">
        <v>97</v>
      </c>
      <c r="D99" s="2" t="s">
        <v>1222</v>
      </c>
      <c r="E99" s="2" t="s">
        <v>1275</v>
      </c>
      <c r="F99" s="3" t="s">
        <v>352</v>
      </c>
      <c r="G99" s="3" t="s">
        <v>1177</v>
      </c>
      <c r="H99" s="3" t="s">
        <v>355</v>
      </c>
      <c r="I99" s="3" t="s">
        <v>1258</v>
      </c>
      <c r="J99" s="3" t="s">
        <v>359</v>
      </c>
      <c r="K99" s="3" t="s">
        <v>1277</v>
      </c>
      <c r="L99" s="3" t="s">
        <v>488</v>
      </c>
      <c r="M99" s="3" t="s">
        <v>1278</v>
      </c>
      <c r="N99" s="3" t="s">
        <v>368</v>
      </c>
      <c r="O99" s="3" t="s">
        <v>1279</v>
      </c>
      <c r="P99" s="3" t="s">
        <v>409</v>
      </c>
      <c r="Q99" s="3" t="s">
        <v>1262</v>
      </c>
      <c r="R99" s="3" t="s">
        <v>376</v>
      </c>
      <c r="S99" s="252" t="s">
        <v>1175</v>
      </c>
      <c r="T99" s="252" t="s">
        <v>433</v>
      </c>
      <c r="U99" s="252" t="s">
        <v>495</v>
      </c>
      <c r="V99" s="252" t="s">
        <v>433</v>
      </c>
      <c r="W99" s="252" t="s">
        <v>433</v>
      </c>
      <c r="X99" s="12">
        <v>100</v>
      </c>
    </row>
    <row r="100" spans="2:24" x14ac:dyDescent="0.25">
      <c r="B100" s="11" t="s">
        <v>1280</v>
      </c>
      <c r="C100" s="3" t="s">
        <v>97</v>
      </c>
      <c r="D100" s="2" t="s">
        <v>1222</v>
      </c>
      <c r="E100" s="2" t="s">
        <v>1275</v>
      </c>
      <c r="F100" s="3" t="s">
        <v>352</v>
      </c>
      <c r="G100" s="3" t="s">
        <v>1177</v>
      </c>
      <c r="H100" s="3" t="s">
        <v>355</v>
      </c>
      <c r="I100" s="3" t="s">
        <v>1258</v>
      </c>
      <c r="J100" s="3" t="s">
        <v>359</v>
      </c>
      <c r="K100" s="3" t="s">
        <v>1259</v>
      </c>
      <c r="L100" s="3" t="s">
        <v>488</v>
      </c>
      <c r="M100" s="3" t="s">
        <v>1278</v>
      </c>
      <c r="N100" s="3" t="s">
        <v>368</v>
      </c>
      <c r="O100" s="3" t="s">
        <v>1281</v>
      </c>
      <c r="P100" s="3" t="s">
        <v>409</v>
      </c>
      <c r="Q100" s="3" t="s">
        <v>1262</v>
      </c>
      <c r="R100" s="3" t="s">
        <v>376</v>
      </c>
      <c r="S100" s="252" t="s">
        <v>1175</v>
      </c>
      <c r="T100" s="252" t="s">
        <v>433</v>
      </c>
      <c r="U100" s="252" t="s">
        <v>495</v>
      </c>
      <c r="V100" s="252" t="s">
        <v>433</v>
      </c>
      <c r="W100" s="252" t="s">
        <v>433</v>
      </c>
      <c r="X100" s="12">
        <v>100</v>
      </c>
    </row>
    <row r="101" spans="2:24" x14ac:dyDescent="0.25">
      <c r="B101" s="11" t="s">
        <v>1344</v>
      </c>
      <c r="C101" s="3" t="s">
        <v>96</v>
      </c>
      <c r="D101" s="2" t="s">
        <v>1297</v>
      </c>
      <c r="E101" s="2"/>
      <c r="F101" s="3" t="s">
        <v>352</v>
      </c>
      <c r="G101" s="3" t="s">
        <v>1345</v>
      </c>
      <c r="H101" s="3" t="s">
        <v>355</v>
      </c>
      <c r="I101" s="3" t="s">
        <v>1346</v>
      </c>
      <c r="J101" s="3" t="s">
        <v>359</v>
      </c>
      <c r="K101" s="3" t="s">
        <v>1347</v>
      </c>
      <c r="L101" s="3" t="s">
        <v>364</v>
      </c>
      <c r="M101" s="3" t="s">
        <v>1348</v>
      </c>
      <c r="N101" s="3" t="s">
        <v>368</v>
      </c>
      <c r="O101" s="3" t="s">
        <v>1349</v>
      </c>
      <c r="P101" s="3" t="s">
        <v>405</v>
      </c>
      <c r="Q101" s="3" t="s">
        <v>1350</v>
      </c>
      <c r="R101" s="3" t="s">
        <v>376</v>
      </c>
      <c r="S101" s="252" t="s">
        <v>1351</v>
      </c>
      <c r="T101" s="252" t="s">
        <v>494</v>
      </c>
      <c r="U101" s="252" t="s">
        <v>495</v>
      </c>
      <c r="V101" s="252" t="s">
        <v>433</v>
      </c>
      <c r="W101" s="252" t="s">
        <v>494</v>
      </c>
      <c r="X101" s="12">
        <v>80</v>
      </c>
    </row>
    <row r="102" spans="2:24" x14ac:dyDescent="0.25">
      <c r="B102" s="11" t="s">
        <v>689</v>
      </c>
      <c r="C102" s="3" t="s">
        <v>96</v>
      </c>
      <c r="D102" s="2" t="s">
        <v>1299</v>
      </c>
      <c r="E102" s="2"/>
      <c r="F102" s="3" t="s">
        <v>352</v>
      </c>
      <c r="G102" s="3" t="s">
        <v>1353</v>
      </c>
      <c r="H102" s="3" t="s">
        <v>355</v>
      </c>
      <c r="I102" s="3" t="s">
        <v>1354</v>
      </c>
      <c r="J102" s="3" t="s">
        <v>359</v>
      </c>
      <c r="K102" s="3" t="s">
        <v>1355</v>
      </c>
      <c r="L102" s="3" t="s">
        <v>488</v>
      </c>
      <c r="M102" s="3" t="s">
        <v>1356</v>
      </c>
      <c r="N102" s="3" t="s">
        <v>368</v>
      </c>
      <c r="O102" s="3" t="s">
        <v>1357</v>
      </c>
      <c r="P102" s="3" t="s">
        <v>409</v>
      </c>
      <c r="Q102" s="3" t="s">
        <v>1358</v>
      </c>
      <c r="R102" s="3" t="s">
        <v>376</v>
      </c>
      <c r="S102" s="252" t="s">
        <v>1359</v>
      </c>
      <c r="T102" s="252" t="s">
        <v>433</v>
      </c>
      <c r="U102" s="252" t="s">
        <v>495</v>
      </c>
      <c r="V102" s="252" t="s">
        <v>433</v>
      </c>
      <c r="W102" s="252" t="s">
        <v>433</v>
      </c>
      <c r="X102" s="12">
        <v>100</v>
      </c>
    </row>
    <row r="103" spans="2:24" x14ac:dyDescent="0.25">
      <c r="B103" s="11" t="s">
        <v>1362</v>
      </c>
      <c r="C103" s="3" t="s">
        <v>96</v>
      </c>
      <c r="D103" s="2" t="s">
        <v>1299</v>
      </c>
      <c r="E103" s="2" t="s">
        <v>1361</v>
      </c>
      <c r="F103" s="3" t="s">
        <v>352</v>
      </c>
      <c r="G103" s="3" t="s">
        <v>1363</v>
      </c>
      <c r="H103" s="3" t="s">
        <v>355</v>
      </c>
      <c r="I103" s="3" t="s">
        <v>1364</v>
      </c>
      <c r="J103" s="3" t="s">
        <v>359</v>
      </c>
      <c r="K103" s="3" t="s">
        <v>1355</v>
      </c>
      <c r="L103" s="3" t="s">
        <v>488</v>
      </c>
      <c r="M103" s="3" t="s">
        <v>1365</v>
      </c>
      <c r="N103" s="3" t="s">
        <v>368</v>
      </c>
      <c r="O103" s="3" t="s">
        <v>1357</v>
      </c>
      <c r="P103" s="3" t="s">
        <v>409</v>
      </c>
      <c r="Q103" s="3" t="s">
        <v>1358</v>
      </c>
      <c r="R103" s="3" t="s">
        <v>376</v>
      </c>
      <c r="S103" s="252" t="s">
        <v>1359</v>
      </c>
      <c r="T103" s="252" t="s">
        <v>433</v>
      </c>
      <c r="U103" s="252" t="s">
        <v>495</v>
      </c>
      <c r="V103" s="252" t="s">
        <v>433</v>
      </c>
      <c r="W103" s="252" t="s">
        <v>433</v>
      </c>
      <c r="X103" s="12">
        <v>100</v>
      </c>
    </row>
    <row r="104" spans="2:24" x14ac:dyDescent="0.25">
      <c r="B104" s="11" t="s">
        <v>1383</v>
      </c>
      <c r="C104" s="3" t="s">
        <v>96</v>
      </c>
      <c r="D104" s="2" t="s">
        <v>1284</v>
      </c>
      <c r="E104" s="2" t="s">
        <v>1382</v>
      </c>
      <c r="F104" s="3" t="s">
        <v>352</v>
      </c>
      <c r="G104" s="3" t="s">
        <v>1384</v>
      </c>
      <c r="H104" s="3" t="s">
        <v>355</v>
      </c>
      <c r="I104" s="3" t="s">
        <v>1385</v>
      </c>
      <c r="J104" s="3" t="s">
        <v>359</v>
      </c>
      <c r="K104" s="3" t="s">
        <v>1386</v>
      </c>
      <c r="L104" s="3" t="s">
        <v>493</v>
      </c>
      <c r="M104" s="3" t="s">
        <v>1387</v>
      </c>
      <c r="N104" s="3" t="s">
        <v>368</v>
      </c>
      <c r="O104" s="3" t="s">
        <v>1388</v>
      </c>
      <c r="P104" s="3" t="s">
        <v>409</v>
      </c>
      <c r="Q104" s="3" t="s">
        <v>1389</v>
      </c>
      <c r="R104" s="3" t="s">
        <v>377</v>
      </c>
      <c r="S104" s="252" t="s">
        <v>1390</v>
      </c>
      <c r="T104" s="252" t="s">
        <v>494</v>
      </c>
      <c r="U104" s="252" t="s">
        <v>495</v>
      </c>
      <c r="V104" s="252" t="s">
        <v>433</v>
      </c>
      <c r="W104" s="252" t="s">
        <v>494</v>
      </c>
      <c r="X104" s="12">
        <v>60</v>
      </c>
    </row>
    <row r="105" spans="2:24" x14ac:dyDescent="0.25">
      <c r="B105" s="11" t="s">
        <v>1392</v>
      </c>
      <c r="C105" s="3" t="s">
        <v>96</v>
      </c>
      <c r="D105" s="2" t="s">
        <v>1284</v>
      </c>
      <c r="E105" s="2" t="s">
        <v>1391</v>
      </c>
      <c r="F105" s="3" t="s">
        <v>352</v>
      </c>
      <c r="G105" s="3"/>
      <c r="H105" s="3" t="s">
        <v>355</v>
      </c>
      <c r="I105" s="3"/>
      <c r="J105" s="3" t="s">
        <v>359</v>
      </c>
      <c r="K105" s="3"/>
      <c r="L105" s="3" t="s">
        <v>488</v>
      </c>
      <c r="M105" s="3"/>
      <c r="N105" s="3" t="s">
        <v>368</v>
      </c>
      <c r="O105" s="3"/>
      <c r="P105" s="3" t="s">
        <v>409</v>
      </c>
      <c r="Q105" s="3"/>
      <c r="R105" s="3" t="s">
        <v>376</v>
      </c>
      <c r="S105" s="252"/>
      <c r="T105" s="252" t="s">
        <v>433</v>
      </c>
      <c r="U105" s="252" t="s">
        <v>495</v>
      </c>
      <c r="V105" s="252" t="s">
        <v>433</v>
      </c>
      <c r="W105" s="252" t="s">
        <v>433</v>
      </c>
      <c r="X105" s="12">
        <v>100</v>
      </c>
    </row>
    <row r="106" spans="2:24" x14ac:dyDescent="0.25">
      <c r="B106" s="11" t="s">
        <v>1396</v>
      </c>
      <c r="C106" s="3" t="s">
        <v>96</v>
      </c>
      <c r="D106" s="2" t="s">
        <v>1286</v>
      </c>
      <c r="E106" s="2" t="s">
        <v>1395</v>
      </c>
      <c r="F106" s="3" t="s">
        <v>352</v>
      </c>
      <c r="G106" s="3" t="s">
        <v>1384</v>
      </c>
      <c r="H106" s="3" t="s">
        <v>355</v>
      </c>
      <c r="I106" s="3" t="s">
        <v>1385</v>
      </c>
      <c r="J106" s="3" t="s">
        <v>359</v>
      </c>
      <c r="K106" s="3" t="s">
        <v>1386</v>
      </c>
      <c r="L106" s="3" t="s">
        <v>493</v>
      </c>
      <c r="M106" s="3" t="s">
        <v>1387</v>
      </c>
      <c r="N106" s="3" t="s">
        <v>368</v>
      </c>
      <c r="O106" s="3" t="s">
        <v>1388</v>
      </c>
      <c r="P106" s="3" t="s">
        <v>409</v>
      </c>
      <c r="Q106" s="3" t="s">
        <v>1389</v>
      </c>
      <c r="R106" s="3" t="s">
        <v>377</v>
      </c>
      <c r="S106" s="252" t="s">
        <v>1390</v>
      </c>
      <c r="T106" s="252" t="s">
        <v>494</v>
      </c>
      <c r="U106" s="252" t="s">
        <v>495</v>
      </c>
      <c r="V106" s="252" t="s">
        <v>433</v>
      </c>
      <c r="W106" s="252" t="s">
        <v>494</v>
      </c>
      <c r="X106" s="12">
        <v>60</v>
      </c>
    </row>
    <row r="107" spans="2:24" x14ac:dyDescent="0.25">
      <c r="B107" s="11" t="s">
        <v>1400</v>
      </c>
      <c r="C107" s="3" t="s">
        <v>96</v>
      </c>
      <c r="D107" s="2" t="s">
        <v>1286</v>
      </c>
      <c r="E107" s="2" t="s">
        <v>1399</v>
      </c>
      <c r="F107" s="3" t="s">
        <v>352</v>
      </c>
      <c r="G107" s="3" t="s">
        <v>1401</v>
      </c>
      <c r="H107" s="3" t="s">
        <v>355</v>
      </c>
      <c r="I107" s="3" t="s">
        <v>1401</v>
      </c>
      <c r="J107" s="3" t="s">
        <v>359</v>
      </c>
      <c r="K107" s="3" t="s">
        <v>1402</v>
      </c>
      <c r="L107" s="3" t="s">
        <v>488</v>
      </c>
      <c r="M107" s="3" t="s">
        <v>1403</v>
      </c>
      <c r="N107" s="3" t="s">
        <v>368</v>
      </c>
      <c r="O107" s="3" t="s">
        <v>1404</v>
      </c>
      <c r="P107" s="3" t="s">
        <v>409</v>
      </c>
      <c r="Q107" s="3" t="s">
        <v>1405</v>
      </c>
      <c r="R107" s="3" t="s">
        <v>376</v>
      </c>
      <c r="S107" s="252" t="s">
        <v>1406</v>
      </c>
      <c r="T107" s="252" t="s">
        <v>433</v>
      </c>
      <c r="U107" s="252" t="s">
        <v>495</v>
      </c>
      <c r="V107" s="252" t="s">
        <v>433</v>
      </c>
      <c r="W107" s="252" t="s">
        <v>433</v>
      </c>
      <c r="X107" s="12">
        <v>100</v>
      </c>
    </row>
    <row r="108" spans="2:24" x14ac:dyDescent="0.25">
      <c r="B108" s="11" t="s">
        <v>701</v>
      </c>
      <c r="C108" s="3" t="s">
        <v>96</v>
      </c>
      <c r="D108" s="2" t="s">
        <v>1288</v>
      </c>
      <c r="E108" s="2" t="s">
        <v>1409</v>
      </c>
      <c r="F108" s="3" t="s">
        <v>352</v>
      </c>
      <c r="G108" s="3" t="s">
        <v>649</v>
      </c>
      <c r="H108" s="3" t="s">
        <v>355</v>
      </c>
      <c r="I108" s="3" t="s">
        <v>650</v>
      </c>
      <c r="J108" s="3" t="s">
        <v>359</v>
      </c>
      <c r="K108" s="3" t="s">
        <v>651</v>
      </c>
      <c r="L108" s="3" t="s">
        <v>488</v>
      </c>
      <c r="M108" s="3" t="s">
        <v>652</v>
      </c>
      <c r="N108" s="3" t="s">
        <v>368</v>
      </c>
      <c r="O108" s="3" t="s">
        <v>653</v>
      </c>
      <c r="P108" s="3" t="s">
        <v>409</v>
      </c>
      <c r="Q108" s="3" t="s">
        <v>1370</v>
      </c>
      <c r="R108" s="3" t="s">
        <v>377</v>
      </c>
      <c r="S108" s="252" t="s">
        <v>1371</v>
      </c>
      <c r="T108" s="252" t="s">
        <v>494</v>
      </c>
      <c r="U108" s="252" t="s">
        <v>495</v>
      </c>
      <c r="V108" s="252" t="s">
        <v>433</v>
      </c>
      <c r="W108" s="252" t="s">
        <v>494</v>
      </c>
      <c r="X108" s="12">
        <v>70</v>
      </c>
    </row>
    <row r="109" spans="2:24" ht="120" x14ac:dyDescent="0.25">
      <c r="B109" s="11" t="s">
        <v>1410</v>
      </c>
      <c r="C109" s="3" t="s">
        <v>96</v>
      </c>
      <c r="D109" s="2" t="s">
        <v>1301</v>
      </c>
      <c r="E109" s="87" t="s">
        <v>1422</v>
      </c>
      <c r="F109" s="3" t="s">
        <v>352</v>
      </c>
      <c r="G109" s="3" t="s">
        <v>1427</v>
      </c>
      <c r="H109" s="3" t="s">
        <v>355</v>
      </c>
      <c r="I109" s="3" t="s">
        <v>1312</v>
      </c>
      <c r="J109" s="3" t="s">
        <v>359</v>
      </c>
      <c r="K109" s="3" t="s">
        <v>1428</v>
      </c>
      <c r="L109" s="3" t="s">
        <v>488</v>
      </c>
      <c r="M109" s="3" t="s">
        <v>1314</v>
      </c>
      <c r="N109" s="3" t="s">
        <v>368</v>
      </c>
      <c r="O109" s="3" t="s">
        <v>1315</v>
      </c>
      <c r="P109" s="3" t="s">
        <v>409</v>
      </c>
      <c r="Q109" s="3" t="s">
        <v>1316</v>
      </c>
      <c r="R109" s="3" t="s">
        <v>376</v>
      </c>
      <c r="S109" s="252" t="s">
        <v>1429</v>
      </c>
      <c r="T109" s="252" t="s">
        <v>433</v>
      </c>
      <c r="U109" s="252" t="s">
        <v>504</v>
      </c>
      <c r="V109" s="252" t="s">
        <v>49</v>
      </c>
      <c r="W109" s="252" t="s">
        <v>49</v>
      </c>
      <c r="X109" s="12">
        <v>100</v>
      </c>
    </row>
    <row r="110" spans="2:24" x14ac:dyDescent="0.25">
      <c r="B110" s="11" t="s">
        <v>1414</v>
      </c>
      <c r="C110" s="3" t="s">
        <v>96</v>
      </c>
      <c r="D110" s="2" t="s">
        <v>1288</v>
      </c>
      <c r="E110" s="2" t="s">
        <v>1372</v>
      </c>
      <c r="F110" s="3" t="s">
        <v>352</v>
      </c>
      <c r="G110" s="3" t="s">
        <v>1373</v>
      </c>
      <c r="H110" s="3" t="s">
        <v>355</v>
      </c>
      <c r="I110" s="3" t="s">
        <v>1411</v>
      </c>
      <c r="J110" s="3" t="s">
        <v>359</v>
      </c>
      <c r="K110" s="3" t="s">
        <v>1412</v>
      </c>
      <c r="L110" s="3" t="s">
        <v>493</v>
      </c>
      <c r="M110" s="3" t="s">
        <v>1376</v>
      </c>
      <c r="N110" s="3" t="s">
        <v>369</v>
      </c>
      <c r="O110" s="3" t="s">
        <v>1377</v>
      </c>
      <c r="P110" s="3" t="s">
        <v>409</v>
      </c>
      <c r="Q110" s="3" t="s">
        <v>1378</v>
      </c>
      <c r="R110" s="3" t="s">
        <v>377</v>
      </c>
      <c r="S110" s="252" t="s">
        <v>1413</v>
      </c>
      <c r="T110" s="252" t="s">
        <v>494</v>
      </c>
      <c r="U110" s="252" t="s">
        <v>504</v>
      </c>
      <c r="V110" s="252" t="s">
        <v>49</v>
      </c>
      <c r="W110" s="252" t="s">
        <v>494</v>
      </c>
      <c r="X110" s="12">
        <v>45</v>
      </c>
    </row>
    <row r="111" spans="2:24" x14ac:dyDescent="0.25">
      <c r="B111" s="11" t="s">
        <v>1418</v>
      </c>
      <c r="C111" s="3" t="s">
        <v>96</v>
      </c>
      <c r="D111" s="2" t="s">
        <v>1290</v>
      </c>
      <c r="E111" s="2" t="s">
        <v>1417</v>
      </c>
      <c r="F111" s="3" t="s">
        <v>352</v>
      </c>
      <c r="G111" s="3" t="s">
        <v>1384</v>
      </c>
      <c r="H111" s="3" t="s">
        <v>355</v>
      </c>
      <c r="I111" s="3" t="s">
        <v>1385</v>
      </c>
      <c r="J111" s="3" t="s">
        <v>359</v>
      </c>
      <c r="K111" s="3" t="s">
        <v>1386</v>
      </c>
      <c r="L111" s="3" t="s">
        <v>493</v>
      </c>
      <c r="M111" s="3" t="s">
        <v>1387</v>
      </c>
      <c r="N111" s="3" t="s">
        <v>368</v>
      </c>
      <c r="O111" s="3" t="s">
        <v>1388</v>
      </c>
      <c r="P111" s="3" t="s">
        <v>409</v>
      </c>
      <c r="Q111" s="3" t="s">
        <v>1389</v>
      </c>
      <c r="R111" s="3" t="s">
        <v>377</v>
      </c>
      <c r="S111" s="252" t="s">
        <v>1390</v>
      </c>
      <c r="T111" s="252" t="s">
        <v>494</v>
      </c>
      <c r="U111" s="252" t="s">
        <v>504</v>
      </c>
      <c r="V111" s="252" t="s">
        <v>49</v>
      </c>
      <c r="W111" s="252" t="s">
        <v>494</v>
      </c>
      <c r="X111" s="12">
        <v>60</v>
      </c>
    </row>
    <row r="112" spans="2:24" x14ac:dyDescent="0.25">
      <c r="B112" s="11" t="s">
        <v>1420</v>
      </c>
      <c r="C112" s="3" t="s">
        <v>96</v>
      </c>
      <c r="D112" s="2" t="s">
        <v>1290</v>
      </c>
      <c r="E112" s="2" t="s">
        <v>1419</v>
      </c>
      <c r="F112" s="3" t="s">
        <v>352</v>
      </c>
      <c r="G112" s="3"/>
      <c r="H112" s="3" t="s">
        <v>355</v>
      </c>
      <c r="I112" s="3"/>
      <c r="J112" s="3" t="s">
        <v>359</v>
      </c>
      <c r="K112" s="3"/>
      <c r="L112" s="3" t="s">
        <v>364</v>
      </c>
      <c r="M112" s="3"/>
      <c r="N112" s="3" t="s">
        <v>369</v>
      </c>
      <c r="O112" s="3"/>
      <c r="P112" s="3" t="s">
        <v>405</v>
      </c>
      <c r="Q112" s="3"/>
      <c r="R112" s="3" t="s">
        <v>377</v>
      </c>
      <c r="S112" s="252"/>
      <c r="T112" s="252" t="s">
        <v>494</v>
      </c>
      <c r="U112" s="252" t="s">
        <v>495</v>
      </c>
      <c r="V112" s="252" t="s">
        <v>433</v>
      </c>
      <c r="W112" s="252" t="s">
        <v>494</v>
      </c>
      <c r="X112" s="12">
        <v>60</v>
      </c>
    </row>
    <row r="113" spans="2:24" x14ac:dyDescent="0.25">
      <c r="B113" s="11" t="s">
        <v>1458</v>
      </c>
      <c r="C113" s="3" t="s">
        <v>93</v>
      </c>
      <c r="D113" s="2" t="s">
        <v>1456</v>
      </c>
      <c r="E113" s="2"/>
      <c r="F113" s="3" t="s">
        <v>352</v>
      </c>
      <c r="G113" s="3" t="s">
        <v>1459</v>
      </c>
      <c r="H113" s="3" t="s">
        <v>355</v>
      </c>
      <c r="I113" s="3" t="s">
        <v>1460</v>
      </c>
      <c r="J113" s="3" t="s">
        <v>359</v>
      </c>
      <c r="K113" s="3" t="s">
        <v>1461</v>
      </c>
      <c r="L113" s="3" t="s">
        <v>488</v>
      </c>
      <c r="M113" s="3" t="s">
        <v>1462</v>
      </c>
      <c r="N113" s="3" t="s">
        <v>368</v>
      </c>
      <c r="O113" s="3" t="s">
        <v>1463</v>
      </c>
      <c r="P113" s="3" t="s">
        <v>409</v>
      </c>
      <c r="Q113" s="3" t="s">
        <v>1464</v>
      </c>
      <c r="R113" s="3" t="s">
        <v>376</v>
      </c>
      <c r="S113" s="252" t="s">
        <v>1465</v>
      </c>
      <c r="T113" s="252" t="s">
        <v>433</v>
      </c>
      <c r="U113" s="252" t="s">
        <v>495</v>
      </c>
      <c r="V113" s="252" t="s">
        <v>433</v>
      </c>
      <c r="W113" s="252" t="s">
        <v>433</v>
      </c>
      <c r="X113" s="12">
        <v>100</v>
      </c>
    </row>
    <row r="114" spans="2:24" x14ac:dyDescent="0.25">
      <c r="B114" s="11" t="s">
        <v>1474</v>
      </c>
      <c r="C114" s="3" t="s">
        <v>99</v>
      </c>
      <c r="D114" s="2" t="s">
        <v>1472</v>
      </c>
      <c r="E114" s="2"/>
      <c r="F114" s="3" t="s">
        <v>352</v>
      </c>
      <c r="G114" s="3"/>
      <c r="H114" s="3" t="s">
        <v>355</v>
      </c>
      <c r="I114" s="3"/>
      <c r="J114" s="3" t="s">
        <v>492</v>
      </c>
      <c r="K114" s="3"/>
      <c r="L114" s="3" t="s">
        <v>493</v>
      </c>
      <c r="M114" s="3"/>
      <c r="N114" s="3" t="s">
        <v>368</v>
      </c>
      <c r="O114" s="3"/>
      <c r="P114" s="3" t="s">
        <v>409</v>
      </c>
      <c r="Q114" s="3"/>
      <c r="R114" s="3" t="s">
        <v>376</v>
      </c>
      <c r="S114" s="252"/>
      <c r="T114" s="252" t="s">
        <v>494</v>
      </c>
      <c r="U114" s="252" t="s">
        <v>495</v>
      </c>
      <c r="V114" s="252" t="s">
        <v>433</v>
      </c>
      <c r="W114" s="252" t="s">
        <v>494</v>
      </c>
      <c r="X114" s="12">
        <v>70</v>
      </c>
    </row>
    <row r="115" spans="2:24" x14ac:dyDescent="0.25">
      <c r="B115" s="11" t="s">
        <v>1480</v>
      </c>
      <c r="C115" s="3" t="s">
        <v>99</v>
      </c>
      <c r="D115" s="2" t="s">
        <v>1478</v>
      </c>
      <c r="E115" s="2" t="s">
        <v>1479</v>
      </c>
      <c r="F115" s="3" t="s">
        <v>352</v>
      </c>
      <c r="G115" s="3"/>
      <c r="H115" s="3" t="s">
        <v>355</v>
      </c>
      <c r="I115" s="3"/>
      <c r="J115" s="3" t="s">
        <v>359</v>
      </c>
      <c r="K115" s="3"/>
      <c r="L115" s="3" t="s">
        <v>488</v>
      </c>
      <c r="M115" s="3"/>
      <c r="N115" s="3" t="s">
        <v>368</v>
      </c>
      <c r="O115" s="3"/>
      <c r="P115" s="3" t="s">
        <v>409</v>
      </c>
      <c r="Q115" s="3"/>
      <c r="R115" s="3" t="s">
        <v>376</v>
      </c>
      <c r="S115" s="252"/>
      <c r="T115" s="252" t="s">
        <v>433</v>
      </c>
      <c r="U115" s="252" t="s">
        <v>495</v>
      </c>
      <c r="V115" s="252" t="s">
        <v>433</v>
      </c>
      <c r="W115" s="252" t="s">
        <v>433</v>
      </c>
      <c r="X115" s="12">
        <v>100</v>
      </c>
    </row>
    <row r="116" spans="2:24" x14ac:dyDescent="0.25">
      <c r="B116" s="11" t="s">
        <v>1486</v>
      </c>
      <c r="C116" s="3" t="s">
        <v>95</v>
      </c>
      <c r="D116" s="2" t="s">
        <v>928</v>
      </c>
      <c r="E116" s="2"/>
      <c r="F116" s="3" t="s">
        <v>352</v>
      </c>
      <c r="G116" s="3" t="s">
        <v>1487</v>
      </c>
      <c r="H116" s="3" t="s">
        <v>355</v>
      </c>
      <c r="I116" s="3" t="s">
        <v>1488</v>
      </c>
      <c r="J116" s="3" t="s">
        <v>359</v>
      </c>
      <c r="K116" s="3" t="s">
        <v>1489</v>
      </c>
      <c r="L116" s="3" t="s">
        <v>488</v>
      </c>
      <c r="M116" s="3" t="s">
        <v>1490</v>
      </c>
      <c r="N116" s="3" t="s">
        <v>368</v>
      </c>
      <c r="O116" s="3" t="s">
        <v>1491</v>
      </c>
      <c r="P116" s="3" t="s">
        <v>405</v>
      </c>
      <c r="Q116" s="3"/>
      <c r="R116" s="3" t="s">
        <v>377</v>
      </c>
      <c r="S116" s="252" t="s">
        <v>1492</v>
      </c>
      <c r="T116" s="252" t="s">
        <v>494</v>
      </c>
      <c r="U116" s="252" t="s">
        <v>504</v>
      </c>
      <c r="V116" s="252" t="s">
        <v>49</v>
      </c>
      <c r="W116" s="252" t="s">
        <v>494</v>
      </c>
      <c r="X116" s="12">
        <v>80</v>
      </c>
    </row>
    <row r="117" spans="2:24" x14ac:dyDescent="0.25">
      <c r="B117" s="11" t="s">
        <v>1496</v>
      </c>
      <c r="C117" s="3" t="s">
        <v>99</v>
      </c>
      <c r="D117" s="2" t="s">
        <v>1494</v>
      </c>
      <c r="E117" s="2" t="s">
        <v>1495</v>
      </c>
      <c r="F117" s="3" t="s">
        <v>352</v>
      </c>
      <c r="G117" s="3"/>
      <c r="H117" s="3" t="s">
        <v>355</v>
      </c>
      <c r="I117" s="3"/>
      <c r="J117" s="3" t="s">
        <v>359</v>
      </c>
      <c r="K117" s="3"/>
      <c r="L117" s="3" t="s">
        <v>488</v>
      </c>
      <c r="M117" s="3"/>
      <c r="N117" s="3" t="s">
        <v>368</v>
      </c>
      <c r="O117" s="3"/>
      <c r="P117" s="3" t="s">
        <v>409</v>
      </c>
      <c r="Q117" s="3"/>
      <c r="R117" s="3" t="s">
        <v>376</v>
      </c>
      <c r="S117" s="252"/>
      <c r="T117" s="252" t="s">
        <v>433</v>
      </c>
      <c r="U117" s="252" t="s">
        <v>495</v>
      </c>
      <c r="V117" s="252" t="s">
        <v>433</v>
      </c>
      <c r="W117" s="252" t="s">
        <v>433</v>
      </c>
      <c r="X117" s="12">
        <v>100</v>
      </c>
    </row>
    <row r="118" spans="2:24" x14ac:dyDescent="0.25">
      <c r="B118" s="11"/>
      <c r="C118" s="3"/>
      <c r="D118" s="2"/>
      <c r="E118" s="2"/>
      <c r="F118" s="3"/>
      <c r="G118" s="3"/>
      <c r="H118" s="3"/>
      <c r="I118" s="3"/>
      <c r="J118" s="3"/>
      <c r="K118" s="3"/>
      <c r="L118" s="3"/>
      <c r="M118" s="3"/>
      <c r="N118" s="3"/>
      <c r="O118" s="3"/>
      <c r="P118" s="3"/>
      <c r="Q118" s="3"/>
      <c r="R118" s="3"/>
      <c r="S118" s="252"/>
      <c r="T118" s="252"/>
      <c r="U118" s="252"/>
      <c r="V118" s="252"/>
      <c r="W118" s="252"/>
      <c r="X118" s="12"/>
    </row>
    <row r="119" spans="2:24" x14ac:dyDescent="0.25">
      <c r="B119" s="11"/>
      <c r="C119" s="3"/>
      <c r="D119" s="2"/>
      <c r="E119" s="2"/>
      <c r="F119" s="3"/>
      <c r="G119" s="3"/>
      <c r="H119" s="3"/>
      <c r="I119" s="3"/>
      <c r="J119" s="3"/>
      <c r="K119" s="3"/>
      <c r="L119" s="3"/>
      <c r="M119" s="3"/>
      <c r="N119" s="3"/>
      <c r="O119" s="3"/>
      <c r="P119" s="3"/>
      <c r="Q119" s="3"/>
      <c r="R119" s="3"/>
      <c r="S119" s="252"/>
      <c r="T119" s="252"/>
      <c r="U119" s="252"/>
      <c r="V119" s="252"/>
      <c r="W119" s="252"/>
      <c r="X119" s="12"/>
    </row>
    <row r="120" spans="2:24" x14ac:dyDescent="0.25">
      <c r="B120" s="11"/>
      <c r="C120" s="3"/>
      <c r="D120" s="2"/>
      <c r="E120" s="2"/>
      <c r="F120" s="3"/>
      <c r="G120" s="3"/>
      <c r="H120" s="3"/>
      <c r="I120" s="3"/>
      <c r="J120" s="3"/>
      <c r="K120" s="3"/>
      <c r="L120" s="3"/>
      <c r="M120" s="3"/>
      <c r="N120" s="3"/>
      <c r="O120" s="3"/>
      <c r="P120" s="3"/>
      <c r="Q120" s="3"/>
      <c r="R120" s="3"/>
      <c r="S120" s="252"/>
      <c r="T120" s="252"/>
      <c r="U120" s="252"/>
      <c r="V120" s="252"/>
      <c r="W120" s="252"/>
      <c r="X120" s="12"/>
    </row>
    <row r="121" spans="2:24" x14ac:dyDescent="0.25">
      <c r="B121" s="11"/>
      <c r="C121" s="3"/>
      <c r="D121" s="2"/>
      <c r="E121" s="2"/>
      <c r="F121" s="3"/>
      <c r="G121" s="3"/>
      <c r="H121" s="3"/>
      <c r="I121" s="3"/>
      <c r="J121" s="3"/>
      <c r="K121" s="3"/>
      <c r="L121" s="3"/>
      <c r="M121" s="3"/>
      <c r="N121" s="3"/>
      <c r="O121" s="3"/>
      <c r="P121" s="3"/>
      <c r="Q121" s="3"/>
      <c r="R121" s="3"/>
      <c r="S121" s="252"/>
      <c r="T121" s="252"/>
      <c r="U121" s="252"/>
      <c r="V121" s="252"/>
      <c r="W121" s="252"/>
      <c r="X121" s="12"/>
    </row>
    <row r="122" spans="2:24" x14ac:dyDescent="0.25">
      <c r="B122" s="11"/>
      <c r="C122" s="3"/>
      <c r="D122" s="2"/>
      <c r="E122" s="2"/>
      <c r="F122" s="3"/>
      <c r="G122" s="3"/>
      <c r="H122" s="3"/>
      <c r="I122" s="3"/>
      <c r="J122" s="3"/>
      <c r="K122" s="3"/>
      <c r="L122" s="3"/>
      <c r="M122" s="3"/>
      <c r="N122" s="3"/>
      <c r="O122" s="3"/>
      <c r="P122" s="3"/>
      <c r="Q122" s="3"/>
      <c r="R122" s="3"/>
      <c r="S122" s="252"/>
      <c r="T122" s="252"/>
      <c r="U122" s="252"/>
      <c r="V122" s="252"/>
      <c r="W122" s="252"/>
      <c r="X122" s="12"/>
    </row>
    <row r="123" spans="2:24" x14ac:dyDescent="0.25">
      <c r="B123" s="11"/>
      <c r="C123" s="3"/>
      <c r="D123" s="2"/>
      <c r="E123" s="2"/>
      <c r="F123" s="3"/>
      <c r="G123" s="3"/>
      <c r="H123" s="3"/>
      <c r="I123" s="3"/>
      <c r="J123" s="3"/>
      <c r="K123" s="3"/>
      <c r="L123" s="3"/>
      <c r="M123" s="3"/>
      <c r="N123" s="3"/>
      <c r="O123" s="3"/>
      <c r="P123" s="3"/>
      <c r="Q123" s="3"/>
      <c r="R123" s="3"/>
      <c r="S123" s="252"/>
      <c r="T123" s="252"/>
      <c r="U123" s="252"/>
      <c r="V123" s="252"/>
      <c r="W123" s="252"/>
      <c r="X123" s="12"/>
    </row>
    <row r="124" spans="2:24" x14ac:dyDescent="0.25">
      <c r="B124" s="11"/>
      <c r="C124" s="3"/>
      <c r="D124" s="2"/>
      <c r="E124" s="2"/>
      <c r="F124" s="3"/>
      <c r="G124" s="3"/>
      <c r="H124" s="3"/>
      <c r="I124" s="3"/>
      <c r="J124" s="3"/>
      <c r="K124" s="3"/>
      <c r="L124" s="3"/>
      <c r="M124" s="3"/>
      <c r="N124" s="3"/>
      <c r="O124" s="3"/>
      <c r="P124" s="3"/>
      <c r="Q124" s="3"/>
      <c r="R124" s="3"/>
      <c r="S124" s="252"/>
      <c r="T124" s="252"/>
      <c r="U124" s="252"/>
      <c r="V124" s="252"/>
      <c r="W124" s="252"/>
      <c r="X124" s="12"/>
    </row>
    <row r="125" spans="2:24" x14ac:dyDescent="0.25">
      <c r="B125" s="11"/>
      <c r="C125" s="3"/>
      <c r="D125" s="2"/>
      <c r="E125" s="2"/>
      <c r="F125" s="3"/>
      <c r="G125" s="3"/>
      <c r="H125" s="3"/>
      <c r="I125" s="3"/>
      <c r="J125" s="3"/>
      <c r="K125" s="3"/>
      <c r="L125" s="3"/>
      <c r="M125" s="3"/>
      <c r="N125" s="3"/>
      <c r="O125" s="3"/>
      <c r="P125" s="3"/>
      <c r="Q125" s="3"/>
      <c r="R125" s="3"/>
      <c r="S125" s="252"/>
      <c r="T125" s="252"/>
      <c r="U125" s="252"/>
      <c r="V125" s="252"/>
      <c r="W125" s="252"/>
      <c r="X125" s="12"/>
    </row>
    <row r="126" spans="2:24" x14ac:dyDescent="0.25">
      <c r="B126" s="11"/>
      <c r="C126" s="3"/>
      <c r="D126" s="2"/>
      <c r="E126" s="2"/>
      <c r="F126" s="3"/>
      <c r="G126" s="3"/>
      <c r="H126" s="3"/>
      <c r="I126" s="3"/>
      <c r="J126" s="3"/>
      <c r="K126" s="3"/>
      <c r="L126" s="3"/>
      <c r="M126" s="3"/>
      <c r="N126" s="3"/>
      <c r="O126" s="3"/>
      <c r="P126" s="3"/>
      <c r="Q126" s="3"/>
      <c r="R126" s="3"/>
      <c r="S126" s="252"/>
      <c r="T126" s="252"/>
      <c r="U126" s="252"/>
      <c r="V126" s="252"/>
      <c r="W126" s="252"/>
      <c r="X126" s="12"/>
    </row>
    <row r="127" spans="2:24" x14ac:dyDescent="0.25">
      <c r="B127" s="11"/>
      <c r="C127" s="3"/>
      <c r="D127" s="2"/>
      <c r="E127" s="2"/>
      <c r="F127" s="3"/>
      <c r="G127" s="3"/>
      <c r="H127" s="3"/>
      <c r="I127" s="3"/>
      <c r="J127" s="3"/>
      <c r="K127" s="3"/>
      <c r="L127" s="3"/>
      <c r="M127" s="3"/>
      <c r="N127" s="3"/>
      <c r="O127" s="3"/>
      <c r="P127" s="3"/>
      <c r="Q127" s="3"/>
      <c r="R127" s="3"/>
      <c r="S127" s="252"/>
      <c r="T127" s="252"/>
      <c r="U127" s="252"/>
      <c r="V127" s="252"/>
      <c r="W127" s="252"/>
      <c r="X127" s="12"/>
    </row>
    <row r="128" spans="2:24" x14ac:dyDescent="0.25">
      <c r="B128" s="11"/>
      <c r="C128" s="3"/>
      <c r="D128" s="2"/>
      <c r="E128" s="2"/>
      <c r="F128" s="3"/>
      <c r="G128" s="3"/>
      <c r="H128" s="3"/>
      <c r="I128" s="3"/>
      <c r="J128" s="3"/>
      <c r="K128" s="3"/>
      <c r="L128" s="3"/>
      <c r="M128" s="3"/>
      <c r="N128" s="3"/>
      <c r="O128" s="3"/>
      <c r="P128" s="3"/>
      <c r="Q128" s="3"/>
      <c r="R128" s="3"/>
      <c r="S128" s="252"/>
      <c r="T128" s="252"/>
      <c r="U128" s="252"/>
      <c r="V128" s="252"/>
      <c r="W128" s="252"/>
      <c r="X128" s="12"/>
    </row>
    <row r="129" spans="2:24" x14ac:dyDescent="0.25">
      <c r="B129" s="11"/>
      <c r="C129" s="3"/>
      <c r="D129" s="2"/>
      <c r="E129" s="2"/>
      <c r="F129" s="3"/>
      <c r="G129" s="3"/>
      <c r="H129" s="3"/>
      <c r="I129" s="3"/>
      <c r="J129" s="3"/>
      <c r="K129" s="3"/>
      <c r="L129" s="3"/>
      <c r="M129" s="3"/>
      <c r="N129" s="3"/>
      <c r="O129" s="3"/>
      <c r="P129" s="3"/>
      <c r="Q129" s="3"/>
      <c r="R129" s="3"/>
      <c r="S129" s="252"/>
      <c r="T129" s="252"/>
      <c r="U129" s="252"/>
      <c r="V129" s="252"/>
      <c r="W129" s="252"/>
      <c r="X129" s="12"/>
    </row>
    <row r="130" spans="2:24" x14ac:dyDescent="0.25">
      <c r="B130" s="11"/>
      <c r="C130" s="3"/>
      <c r="D130" s="2"/>
      <c r="E130" s="2"/>
      <c r="F130" s="3"/>
      <c r="G130" s="3"/>
      <c r="H130" s="3"/>
      <c r="I130" s="3"/>
      <c r="J130" s="3"/>
      <c r="K130" s="3"/>
      <c r="L130" s="3"/>
      <c r="M130" s="3"/>
      <c r="N130" s="3"/>
      <c r="O130" s="3"/>
      <c r="P130" s="3"/>
      <c r="Q130" s="3"/>
      <c r="R130" s="3"/>
      <c r="S130" s="252"/>
      <c r="T130" s="252"/>
      <c r="U130" s="252"/>
      <c r="V130" s="252"/>
      <c r="W130" s="252"/>
      <c r="X130" s="12"/>
    </row>
    <row r="131" spans="2:24" x14ac:dyDescent="0.25">
      <c r="B131" s="11"/>
      <c r="C131" s="3"/>
      <c r="D131" s="2"/>
      <c r="E131" s="2"/>
      <c r="F131" s="3"/>
      <c r="G131" s="3"/>
      <c r="H131" s="3"/>
      <c r="I131" s="3"/>
      <c r="J131" s="3"/>
      <c r="K131" s="3"/>
      <c r="L131" s="3"/>
      <c r="M131" s="3"/>
      <c r="N131" s="3"/>
      <c r="O131" s="3"/>
      <c r="P131" s="3"/>
      <c r="Q131" s="3"/>
      <c r="R131" s="3"/>
      <c r="S131" s="252"/>
      <c r="T131" s="252"/>
      <c r="U131" s="252"/>
      <c r="V131" s="252"/>
      <c r="W131" s="252"/>
      <c r="X131" s="12"/>
    </row>
    <row r="132" spans="2:24" x14ac:dyDescent="0.25">
      <c r="B132" s="11"/>
      <c r="C132" s="3"/>
      <c r="D132" s="2"/>
      <c r="E132" s="2"/>
      <c r="F132" s="3"/>
      <c r="G132" s="3"/>
      <c r="H132" s="3"/>
      <c r="I132" s="3"/>
      <c r="J132" s="3"/>
      <c r="K132" s="3"/>
      <c r="L132" s="3"/>
      <c r="M132" s="3"/>
      <c r="N132" s="3"/>
      <c r="O132" s="3"/>
      <c r="P132" s="3"/>
      <c r="Q132" s="3"/>
      <c r="R132" s="3"/>
      <c r="S132" s="252"/>
      <c r="T132" s="252"/>
      <c r="U132" s="252"/>
      <c r="V132" s="252"/>
      <c r="W132" s="252"/>
      <c r="X132" s="12"/>
    </row>
    <row r="133" spans="2:24" x14ac:dyDescent="0.25">
      <c r="B133" s="11"/>
      <c r="C133" s="3"/>
      <c r="D133" s="2"/>
      <c r="E133" s="2"/>
      <c r="F133" s="3"/>
      <c r="G133" s="3"/>
      <c r="H133" s="3"/>
      <c r="I133" s="3"/>
      <c r="J133" s="3"/>
      <c r="K133" s="3"/>
      <c r="L133" s="3"/>
      <c r="M133" s="3"/>
      <c r="N133" s="3"/>
      <c r="O133" s="3"/>
      <c r="P133" s="3"/>
      <c r="Q133" s="3"/>
      <c r="R133" s="3"/>
      <c r="S133" s="252"/>
      <c r="T133" s="252"/>
      <c r="U133" s="252"/>
      <c r="V133" s="252"/>
      <c r="W133" s="252"/>
      <c r="X133" s="12"/>
    </row>
    <row r="134" spans="2:24" x14ac:dyDescent="0.25">
      <c r="B134" s="11"/>
      <c r="C134" s="3"/>
      <c r="D134" s="2"/>
      <c r="E134" s="2"/>
      <c r="F134" s="3"/>
      <c r="G134" s="3"/>
      <c r="H134" s="3"/>
      <c r="I134" s="3"/>
      <c r="J134" s="3"/>
      <c r="K134" s="3"/>
      <c r="L134" s="3"/>
      <c r="M134" s="3"/>
      <c r="N134" s="3"/>
      <c r="O134" s="3"/>
      <c r="P134" s="3"/>
      <c r="Q134" s="3"/>
      <c r="R134" s="3"/>
      <c r="S134" s="252"/>
      <c r="T134" s="252"/>
      <c r="U134" s="252"/>
      <c r="V134" s="252"/>
      <c r="W134" s="252"/>
      <c r="X134" s="12"/>
    </row>
    <row r="135" spans="2:24" x14ac:dyDescent="0.25">
      <c r="B135" s="11"/>
      <c r="C135" s="3"/>
      <c r="D135" s="2"/>
      <c r="E135" s="2"/>
      <c r="F135" s="3"/>
      <c r="G135" s="3"/>
      <c r="H135" s="3"/>
      <c r="I135" s="3"/>
      <c r="J135" s="3"/>
      <c r="K135" s="3"/>
      <c r="L135" s="3"/>
      <c r="M135" s="3"/>
      <c r="N135" s="3"/>
      <c r="O135" s="3"/>
      <c r="P135" s="3"/>
      <c r="Q135" s="3"/>
      <c r="R135" s="3"/>
      <c r="S135" s="252"/>
      <c r="T135" s="252"/>
      <c r="U135" s="252"/>
      <c r="V135" s="252"/>
      <c r="W135" s="252"/>
      <c r="X135" s="12"/>
    </row>
    <row r="136" spans="2:24" x14ac:dyDescent="0.25">
      <c r="B136" s="11"/>
      <c r="C136" s="3"/>
      <c r="D136" s="2"/>
      <c r="E136" s="2"/>
      <c r="F136" s="3"/>
      <c r="G136" s="3"/>
      <c r="H136" s="3"/>
      <c r="I136" s="3"/>
      <c r="J136" s="3"/>
      <c r="K136" s="3"/>
      <c r="L136" s="3"/>
      <c r="M136" s="3"/>
      <c r="N136" s="3"/>
      <c r="O136" s="3"/>
      <c r="P136" s="3"/>
      <c r="Q136" s="3"/>
      <c r="R136" s="3"/>
      <c r="S136" s="252"/>
      <c r="T136" s="252"/>
      <c r="U136" s="252"/>
      <c r="V136" s="252"/>
      <c r="W136" s="252"/>
      <c r="X136" s="12"/>
    </row>
    <row r="137" spans="2:24" x14ac:dyDescent="0.25">
      <c r="B137" s="11"/>
      <c r="C137" s="3"/>
      <c r="D137" s="2"/>
      <c r="E137" s="2"/>
      <c r="F137" s="3"/>
      <c r="G137" s="3"/>
      <c r="H137" s="3"/>
      <c r="I137" s="3"/>
      <c r="J137" s="3"/>
      <c r="K137" s="3"/>
      <c r="L137" s="3"/>
      <c r="M137" s="3"/>
      <c r="N137" s="3"/>
      <c r="O137" s="3"/>
      <c r="P137" s="3"/>
      <c r="Q137" s="3"/>
      <c r="R137" s="3"/>
      <c r="S137" s="252"/>
      <c r="T137" s="252"/>
      <c r="U137" s="252"/>
      <c r="V137" s="252"/>
      <c r="W137" s="252"/>
      <c r="X137" s="12"/>
    </row>
    <row r="138" spans="2:24" x14ac:dyDescent="0.25">
      <c r="B138" s="11"/>
      <c r="C138" s="3"/>
      <c r="D138" s="2"/>
      <c r="E138" s="2"/>
      <c r="F138" s="3"/>
      <c r="G138" s="3"/>
      <c r="H138" s="3"/>
      <c r="I138" s="3"/>
      <c r="J138" s="3"/>
      <c r="K138" s="3"/>
      <c r="L138" s="3"/>
      <c r="M138" s="3"/>
      <c r="N138" s="3"/>
      <c r="O138" s="3"/>
      <c r="P138" s="3"/>
      <c r="Q138" s="3"/>
      <c r="R138" s="3"/>
      <c r="S138" s="252"/>
      <c r="T138" s="252"/>
      <c r="U138" s="252"/>
      <c r="V138" s="252"/>
      <c r="W138" s="252"/>
      <c r="X138" s="12"/>
    </row>
    <row r="139" spans="2:24" x14ac:dyDescent="0.25">
      <c r="B139" s="11"/>
      <c r="C139" s="3"/>
      <c r="D139" s="2"/>
      <c r="E139" s="2"/>
      <c r="F139" s="3"/>
      <c r="G139" s="3"/>
      <c r="H139" s="3"/>
      <c r="I139" s="3"/>
      <c r="J139" s="3"/>
      <c r="K139" s="3"/>
      <c r="L139" s="3"/>
      <c r="M139" s="3"/>
      <c r="N139" s="3"/>
      <c r="O139" s="3"/>
      <c r="P139" s="3"/>
      <c r="Q139" s="3"/>
      <c r="R139" s="3"/>
      <c r="S139" s="252"/>
      <c r="T139" s="252"/>
      <c r="U139" s="252"/>
      <c r="V139" s="252"/>
      <c r="W139" s="252"/>
      <c r="X139" s="12"/>
    </row>
    <row r="140" spans="2:24" x14ac:dyDescent="0.25">
      <c r="B140" s="11"/>
      <c r="C140" s="3"/>
      <c r="D140" s="2"/>
      <c r="E140" s="2"/>
      <c r="F140" s="3"/>
      <c r="G140" s="3"/>
      <c r="H140" s="3"/>
      <c r="I140" s="3"/>
      <c r="J140" s="3"/>
      <c r="K140" s="3"/>
      <c r="L140" s="3"/>
      <c r="M140" s="3"/>
      <c r="N140" s="3"/>
      <c r="O140" s="3"/>
      <c r="P140" s="3"/>
      <c r="Q140" s="3"/>
      <c r="R140" s="3"/>
      <c r="S140" s="252"/>
      <c r="T140" s="252"/>
      <c r="U140" s="252"/>
      <c r="V140" s="252"/>
      <c r="W140" s="252"/>
      <c r="X140" s="12"/>
    </row>
    <row r="141" spans="2:24" x14ac:dyDescent="0.25">
      <c r="B141" s="11"/>
      <c r="C141" s="3"/>
      <c r="D141" s="2"/>
      <c r="E141" s="2"/>
      <c r="F141" s="3"/>
      <c r="G141" s="3"/>
      <c r="H141" s="3"/>
      <c r="I141" s="3"/>
      <c r="J141" s="3"/>
      <c r="K141" s="3"/>
      <c r="L141" s="3"/>
      <c r="M141" s="3"/>
      <c r="N141" s="3"/>
      <c r="O141" s="3"/>
      <c r="P141" s="3"/>
      <c r="Q141" s="3"/>
      <c r="R141" s="3"/>
      <c r="S141" s="252"/>
      <c r="T141" s="252"/>
      <c r="U141" s="252"/>
      <c r="V141" s="252"/>
      <c r="W141" s="252"/>
      <c r="X141" s="12"/>
    </row>
    <row r="142" spans="2:24" x14ac:dyDescent="0.25">
      <c r="B142" s="11"/>
      <c r="C142" s="3"/>
      <c r="D142" s="2"/>
      <c r="E142" s="2"/>
      <c r="F142" s="3"/>
      <c r="G142" s="3"/>
      <c r="H142" s="3"/>
      <c r="I142" s="3"/>
      <c r="J142" s="3"/>
      <c r="K142" s="3"/>
      <c r="L142" s="3"/>
      <c r="M142" s="3"/>
      <c r="N142" s="3"/>
      <c r="O142" s="3"/>
      <c r="P142" s="3"/>
      <c r="Q142" s="3"/>
      <c r="R142" s="3"/>
      <c r="S142" s="252"/>
      <c r="T142" s="252"/>
      <c r="U142" s="252"/>
      <c r="V142" s="252"/>
      <c r="W142" s="252"/>
      <c r="X142" s="12"/>
    </row>
    <row r="143" spans="2:24" x14ac:dyDescent="0.25">
      <c r="B143" s="11"/>
      <c r="C143" s="3"/>
      <c r="D143" s="2"/>
      <c r="E143" s="2"/>
      <c r="F143" s="3"/>
      <c r="G143" s="3"/>
      <c r="H143" s="3"/>
      <c r="I143" s="3"/>
      <c r="J143" s="3"/>
      <c r="K143" s="3"/>
      <c r="L143" s="3"/>
      <c r="M143" s="3"/>
      <c r="N143" s="3"/>
      <c r="O143" s="3"/>
      <c r="P143" s="3"/>
      <c r="Q143" s="3"/>
      <c r="R143" s="3"/>
      <c r="S143" s="252"/>
      <c r="T143" s="252"/>
      <c r="U143" s="252"/>
      <c r="V143" s="252"/>
      <c r="W143" s="252"/>
      <c r="X143" s="12"/>
    </row>
    <row r="144" spans="2:24" x14ac:dyDescent="0.25">
      <c r="B144" s="11"/>
      <c r="C144" s="3"/>
      <c r="D144" s="2"/>
      <c r="E144" s="2"/>
      <c r="F144" s="3"/>
      <c r="G144" s="3"/>
      <c r="H144" s="3"/>
      <c r="I144" s="3"/>
      <c r="J144" s="3"/>
      <c r="K144" s="3"/>
      <c r="L144" s="3"/>
      <c r="M144" s="3"/>
      <c r="N144" s="3"/>
      <c r="O144" s="3"/>
      <c r="P144" s="3"/>
      <c r="Q144" s="3"/>
      <c r="R144" s="3"/>
      <c r="S144" s="252"/>
      <c r="T144" s="252"/>
      <c r="U144" s="252"/>
      <c r="V144" s="252"/>
      <c r="W144" s="252"/>
      <c r="X144" s="12"/>
    </row>
    <row r="145" spans="2:24" x14ac:dyDescent="0.25">
      <c r="B145" s="11"/>
      <c r="C145" s="3"/>
      <c r="D145" s="2"/>
      <c r="E145" s="2"/>
      <c r="F145" s="3"/>
      <c r="G145" s="3"/>
      <c r="H145" s="3"/>
      <c r="I145" s="3"/>
      <c r="J145" s="3"/>
      <c r="K145" s="3"/>
      <c r="L145" s="3"/>
      <c r="M145" s="3"/>
      <c r="N145" s="3"/>
      <c r="O145" s="3"/>
      <c r="P145" s="3"/>
      <c r="Q145" s="3"/>
      <c r="R145" s="3"/>
      <c r="S145" s="252"/>
      <c r="T145" s="252"/>
      <c r="U145" s="252"/>
      <c r="V145" s="252"/>
      <c r="W145" s="252"/>
      <c r="X145" s="12"/>
    </row>
    <row r="146" spans="2:24" x14ac:dyDescent="0.25">
      <c r="B146" s="11"/>
      <c r="C146" s="3"/>
      <c r="D146" s="2"/>
      <c r="E146" s="2"/>
      <c r="F146" s="3"/>
      <c r="G146" s="3"/>
      <c r="H146" s="3"/>
      <c r="I146" s="3"/>
      <c r="J146" s="3"/>
      <c r="K146" s="3"/>
      <c r="L146" s="3"/>
      <c r="M146" s="3"/>
      <c r="N146" s="3"/>
      <c r="O146" s="3"/>
      <c r="P146" s="3"/>
      <c r="Q146" s="3"/>
      <c r="R146" s="3"/>
      <c r="S146" s="252"/>
      <c r="T146" s="252"/>
      <c r="U146" s="252"/>
      <c r="V146" s="252"/>
      <c r="W146" s="252"/>
      <c r="X146" s="12"/>
    </row>
    <row r="147" spans="2:24" x14ac:dyDescent="0.25">
      <c r="B147" s="11"/>
      <c r="C147" s="3"/>
      <c r="D147" s="2"/>
      <c r="E147" s="2"/>
      <c r="F147" s="3"/>
      <c r="G147" s="3"/>
      <c r="H147" s="3"/>
      <c r="I147" s="3"/>
      <c r="J147" s="3"/>
      <c r="K147" s="3"/>
      <c r="L147" s="3"/>
      <c r="M147" s="3"/>
      <c r="N147" s="3"/>
      <c r="O147" s="3"/>
      <c r="P147" s="3"/>
      <c r="Q147" s="3"/>
      <c r="R147" s="3"/>
      <c r="S147" s="252"/>
      <c r="T147" s="252"/>
      <c r="U147" s="252"/>
      <c r="V147" s="252"/>
      <c r="W147" s="252"/>
      <c r="X147" s="12"/>
    </row>
    <row r="148" spans="2:24" x14ac:dyDescent="0.25">
      <c r="B148" s="11"/>
      <c r="C148" s="3"/>
      <c r="D148" s="2"/>
      <c r="E148" s="2"/>
      <c r="F148" s="3"/>
      <c r="G148" s="3"/>
      <c r="H148" s="3"/>
      <c r="I148" s="3"/>
      <c r="J148" s="3"/>
      <c r="K148" s="3"/>
      <c r="L148" s="3"/>
      <c r="M148" s="3"/>
      <c r="N148" s="3"/>
      <c r="O148" s="3"/>
      <c r="P148" s="3"/>
      <c r="Q148" s="3"/>
      <c r="R148" s="3"/>
      <c r="S148" s="252"/>
      <c r="T148" s="252"/>
      <c r="U148" s="252"/>
      <c r="V148" s="252"/>
      <c r="W148" s="252"/>
      <c r="X148" s="12"/>
    </row>
    <row r="149" spans="2:24" x14ac:dyDescent="0.25">
      <c r="B149" s="11"/>
      <c r="C149" s="3"/>
      <c r="D149" s="2"/>
      <c r="E149" s="2"/>
      <c r="F149" s="3"/>
      <c r="G149" s="3"/>
      <c r="H149" s="3"/>
      <c r="I149" s="3"/>
      <c r="J149" s="3"/>
      <c r="K149" s="3"/>
      <c r="L149" s="3"/>
      <c r="M149" s="3"/>
      <c r="N149" s="3"/>
      <c r="O149" s="3"/>
      <c r="P149" s="3"/>
      <c r="Q149" s="3"/>
      <c r="R149" s="3"/>
      <c r="S149" s="252"/>
      <c r="T149" s="252"/>
      <c r="U149" s="252"/>
      <c r="V149" s="252"/>
      <c r="W149" s="252"/>
      <c r="X149" s="12"/>
    </row>
    <row r="150" spans="2:24" x14ac:dyDescent="0.25">
      <c r="B150" s="11"/>
      <c r="C150" s="3"/>
      <c r="D150" s="2"/>
      <c r="E150" s="2"/>
      <c r="F150" s="3"/>
      <c r="G150" s="3"/>
      <c r="H150" s="3"/>
      <c r="I150" s="3"/>
      <c r="J150" s="3"/>
      <c r="K150" s="3"/>
      <c r="L150" s="3"/>
      <c r="M150" s="3"/>
      <c r="N150" s="3"/>
      <c r="O150" s="3"/>
      <c r="P150" s="3"/>
      <c r="Q150" s="3"/>
      <c r="R150" s="3"/>
      <c r="S150" s="252"/>
      <c r="T150" s="252"/>
      <c r="U150" s="252"/>
      <c r="V150" s="252"/>
      <c r="W150" s="252"/>
      <c r="X150" s="12"/>
    </row>
    <row r="151" spans="2:24" x14ac:dyDescent="0.25">
      <c r="B151" s="11"/>
      <c r="C151" s="3"/>
      <c r="D151" s="2"/>
      <c r="E151" s="2"/>
      <c r="F151" s="3"/>
      <c r="G151" s="3"/>
      <c r="H151" s="3"/>
      <c r="I151" s="3"/>
      <c r="J151" s="3"/>
      <c r="K151" s="3"/>
      <c r="L151" s="3"/>
      <c r="M151" s="3"/>
      <c r="N151" s="3"/>
      <c r="O151" s="3"/>
      <c r="P151" s="3"/>
      <c r="Q151" s="3"/>
      <c r="R151" s="3"/>
      <c r="S151" s="252"/>
      <c r="T151" s="252"/>
      <c r="U151" s="252"/>
      <c r="V151" s="252"/>
      <c r="W151" s="252"/>
      <c r="X151" s="12"/>
    </row>
    <row r="152" spans="2:24" x14ac:dyDescent="0.25">
      <c r="B152" s="11"/>
      <c r="C152" s="3"/>
      <c r="D152" s="2"/>
      <c r="E152" s="2"/>
      <c r="F152" s="3"/>
      <c r="G152" s="3"/>
      <c r="H152" s="3"/>
      <c r="I152" s="3"/>
      <c r="J152" s="3"/>
      <c r="K152" s="3"/>
      <c r="L152" s="3"/>
      <c r="M152" s="3"/>
      <c r="N152" s="3"/>
      <c r="O152" s="3"/>
      <c r="P152" s="3"/>
      <c r="Q152" s="3"/>
      <c r="R152" s="3"/>
      <c r="S152" s="252"/>
      <c r="T152" s="252"/>
      <c r="U152" s="252"/>
      <c r="V152" s="252"/>
      <c r="W152" s="252"/>
      <c r="X152" s="12"/>
    </row>
    <row r="153" spans="2:24" x14ac:dyDescent="0.25">
      <c r="B153" s="11"/>
      <c r="C153" s="3"/>
      <c r="D153" s="2"/>
      <c r="E153" s="2"/>
      <c r="F153" s="3"/>
      <c r="G153" s="3"/>
      <c r="H153" s="3"/>
      <c r="I153" s="3"/>
      <c r="J153" s="3"/>
      <c r="K153" s="3"/>
      <c r="L153" s="3"/>
      <c r="M153" s="3"/>
      <c r="N153" s="3"/>
      <c r="O153" s="3"/>
      <c r="P153" s="3"/>
      <c r="Q153" s="3"/>
      <c r="R153" s="3"/>
      <c r="S153" s="252"/>
      <c r="T153" s="252"/>
      <c r="U153" s="252"/>
      <c r="V153" s="252"/>
      <c r="W153" s="252"/>
      <c r="X153" s="12"/>
    </row>
    <row r="154" spans="2:24" x14ac:dyDescent="0.25">
      <c r="B154" s="11"/>
      <c r="C154" s="3"/>
      <c r="D154" s="2"/>
      <c r="E154" s="2"/>
      <c r="F154" s="3"/>
      <c r="G154" s="3"/>
      <c r="H154" s="3"/>
      <c r="I154" s="3"/>
      <c r="J154" s="3"/>
      <c r="K154" s="3"/>
      <c r="L154" s="3"/>
      <c r="M154" s="3"/>
      <c r="N154" s="3"/>
      <c r="O154" s="3"/>
      <c r="P154" s="3"/>
      <c r="Q154" s="3"/>
      <c r="R154" s="3"/>
      <c r="S154" s="252"/>
      <c r="T154" s="252"/>
      <c r="U154" s="252"/>
      <c r="V154" s="252"/>
      <c r="W154" s="252"/>
      <c r="X154" s="12"/>
    </row>
    <row r="155" spans="2:24" x14ac:dyDescent="0.25">
      <c r="B155" s="11"/>
      <c r="C155" s="3"/>
      <c r="D155" s="2"/>
      <c r="E155" s="2"/>
      <c r="F155" s="3"/>
      <c r="G155" s="3"/>
      <c r="H155" s="3"/>
      <c r="I155" s="3"/>
      <c r="J155" s="3"/>
      <c r="K155" s="3"/>
      <c r="L155" s="3"/>
      <c r="M155" s="3"/>
      <c r="N155" s="3"/>
      <c r="O155" s="3"/>
      <c r="P155" s="3"/>
      <c r="Q155" s="3"/>
      <c r="R155" s="3"/>
      <c r="S155" s="252"/>
      <c r="T155" s="252"/>
      <c r="U155" s="252"/>
      <c r="V155" s="252"/>
      <c r="W155" s="252"/>
      <c r="X155" s="12"/>
    </row>
    <row r="156" spans="2:24" x14ac:dyDescent="0.25">
      <c r="B156" s="11"/>
      <c r="C156" s="3"/>
      <c r="D156" s="2"/>
      <c r="E156" s="2"/>
      <c r="F156" s="3"/>
      <c r="G156" s="3"/>
      <c r="H156" s="3"/>
      <c r="I156" s="3"/>
      <c r="J156" s="3"/>
      <c r="K156" s="3"/>
      <c r="L156" s="3"/>
      <c r="M156" s="3"/>
      <c r="N156" s="3"/>
      <c r="O156" s="3"/>
      <c r="P156" s="3"/>
      <c r="Q156" s="3"/>
      <c r="R156" s="3"/>
      <c r="S156" s="252"/>
      <c r="T156" s="252"/>
      <c r="U156" s="252"/>
      <c r="V156" s="252"/>
      <c r="W156" s="252"/>
      <c r="X156" s="12"/>
    </row>
    <row r="157" spans="2:24" x14ac:dyDescent="0.25">
      <c r="B157" s="11"/>
      <c r="C157" s="3"/>
      <c r="D157" s="2"/>
      <c r="E157" s="2"/>
      <c r="F157" s="3"/>
      <c r="G157" s="3"/>
      <c r="H157" s="3"/>
      <c r="I157" s="3"/>
      <c r="J157" s="3"/>
      <c r="K157" s="3"/>
      <c r="L157" s="3"/>
      <c r="M157" s="3"/>
      <c r="N157" s="3"/>
      <c r="O157" s="3"/>
      <c r="P157" s="3"/>
      <c r="Q157" s="3"/>
      <c r="R157" s="3"/>
      <c r="S157" s="252"/>
      <c r="T157" s="252"/>
      <c r="U157" s="252"/>
      <c r="V157" s="252"/>
      <c r="W157" s="252"/>
      <c r="X157" s="12"/>
    </row>
    <row r="158" spans="2:24" x14ac:dyDescent="0.25">
      <c r="B158" s="11"/>
      <c r="C158" s="3"/>
      <c r="D158" s="2"/>
      <c r="E158" s="2"/>
      <c r="F158" s="3"/>
      <c r="G158" s="3"/>
      <c r="H158" s="3"/>
      <c r="I158" s="3"/>
      <c r="J158" s="3"/>
      <c r="K158" s="3"/>
      <c r="L158" s="3"/>
      <c r="M158" s="3"/>
      <c r="N158" s="3"/>
      <c r="O158" s="3"/>
      <c r="P158" s="3"/>
      <c r="Q158" s="3"/>
      <c r="R158" s="3"/>
      <c r="S158" s="252"/>
      <c r="T158" s="252"/>
      <c r="U158" s="252"/>
      <c r="V158" s="252"/>
      <c r="W158" s="252"/>
      <c r="X158" s="12"/>
    </row>
    <row r="159" spans="2:24" x14ac:dyDescent="0.25">
      <c r="B159" s="11"/>
      <c r="C159" s="3"/>
      <c r="D159" s="2"/>
      <c r="E159" s="2"/>
      <c r="F159" s="3"/>
      <c r="G159" s="3"/>
      <c r="H159" s="3"/>
      <c r="I159" s="3"/>
      <c r="J159" s="3"/>
      <c r="K159" s="3"/>
      <c r="L159" s="3"/>
      <c r="M159" s="3"/>
      <c r="N159" s="3"/>
      <c r="O159" s="3"/>
      <c r="P159" s="3"/>
      <c r="Q159" s="3"/>
      <c r="R159" s="3"/>
      <c r="S159" s="252"/>
      <c r="T159" s="252"/>
      <c r="U159" s="252"/>
      <c r="V159" s="252"/>
      <c r="W159" s="252"/>
      <c r="X159" s="12"/>
    </row>
    <row r="160" spans="2:24" x14ac:dyDescent="0.25">
      <c r="B160" s="11"/>
      <c r="C160" s="3"/>
      <c r="D160" s="2"/>
      <c r="E160" s="2"/>
      <c r="F160" s="3"/>
      <c r="G160" s="3"/>
      <c r="H160" s="3"/>
      <c r="I160" s="3"/>
      <c r="J160" s="3"/>
      <c r="K160" s="3"/>
      <c r="L160" s="3"/>
      <c r="M160" s="3"/>
      <c r="N160" s="3"/>
      <c r="O160" s="3"/>
      <c r="P160" s="3"/>
      <c r="Q160" s="3"/>
      <c r="R160" s="3"/>
      <c r="S160" s="252"/>
      <c r="T160" s="252"/>
      <c r="U160" s="252"/>
      <c r="V160" s="252"/>
      <c r="W160" s="252"/>
      <c r="X160" s="12"/>
    </row>
    <row r="161" spans="2:24" x14ac:dyDescent="0.25">
      <c r="B161" s="11"/>
      <c r="C161" s="3"/>
      <c r="D161" s="2"/>
      <c r="E161" s="2"/>
      <c r="F161" s="3"/>
      <c r="G161" s="3"/>
      <c r="H161" s="3"/>
      <c r="I161" s="3"/>
      <c r="J161" s="3"/>
      <c r="K161" s="3"/>
      <c r="L161" s="3"/>
      <c r="M161" s="3"/>
      <c r="N161" s="3"/>
      <c r="O161" s="3"/>
      <c r="P161" s="3"/>
      <c r="Q161" s="3"/>
      <c r="R161" s="3"/>
      <c r="S161" s="252"/>
      <c r="T161" s="252"/>
      <c r="U161" s="252"/>
      <c r="V161" s="252"/>
      <c r="W161" s="252"/>
      <c r="X161" s="12"/>
    </row>
    <row r="162" spans="2:24" x14ac:dyDescent="0.25">
      <c r="B162" s="11"/>
      <c r="C162" s="3"/>
      <c r="D162" s="2"/>
      <c r="E162" s="2"/>
      <c r="F162" s="3"/>
      <c r="G162" s="3"/>
      <c r="H162" s="3"/>
      <c r="I162" s="3"/>
      <c r="J162" s="3"/>
      <c r="K162" s="3"/>
      <c r="L162" s="3"/>
      <c r="M162" s="3"/>
      <c r="N162" s="3"/>
      <c r="O162" s="3"/>
      <c r="P162" s="3"/>
      <c r="Q162" s="3"/>
      <c r="R162" s="3"/>
      <c r="S162" s="252"/>
      <c r="T162" s="252"/>
      <c r="U162" s="252"/>
      <c r="V162" s="252"/>
      <c r="W162" s="252"/>
      <c r="X162" s="12"/>
    </row>
    <row r="163" spans="2:24" x14ac:dyDescent="0.25">
      <c r="B163" s="11"/>
      <c r="C163" s="3"/>
      <c r="D163" s="2"/>
      <c r="E163" s="2"/>
      <c r="F163" s="3"/>
      <c r="G163" s="3"/>
      <c r="H163" s="3"/>
      <c r="I163" s="3"/>
      <c r="J163" s="3"/>
      <c r="K163" s="3"/>
      <c r="L163" s="3"/>
      <c r="M163" s="3"/>
      <c r="N163" s="3"/>
      <c r="O163" s="3"/>
      <c r="P163" s="3"/>
      <c r="Q163" s="3"/>
      <c r="R163" s="3"/>
      <c r="S163" s="252"/>
      <c r="T163" s="252"/>
      <c r="U163" s="252"/>
      <c r="V163" s="252"/>
      <c r="W163" s="252"/>
      <c r="X163" s="12"/>
    </row>
    <row r="164" spans="2:24" x14ac:dyDescent="0.25">
      <c r="B164" s="11"/>
      <c r="C164" s="3"/>
      <c r="D164" s="2"/>
      <c r="E164" s="2"/>
      <c r="F164" s="3"/>
      <c r="G164" s="3"/>
      <c r="H164" s="3"/>
      <c r="I164" s="3"/>
      <c r="J164" s="3"/>
      <c r="K164" s="3"/>
      <c r="L164" s="3"/>
      <c r="M164" s="3"/>
      <c r="N164" s="3"/>
      <c r="O164" s="3"/>
      <c r="P164" s="3"/>
      <c r="Q164" s="3"/>
      <c r="R164" s="3"/>
      <c r="S164" s="252"/>
      <c r="T164" s="252"/>
      <c r="U164" s="252"/>
      <c r="V164" s="252"/>
      <c r="W164" s="252"/>
      <c r="X164" s="12"/>
    </row>
    <row r="165" spans="2:24" x14ac:dyDescent="0.25">
      <c r="B165" s="11"/>
      <c r="C165" s="3"/>
      <c r="D165" s="2"/>
      <c r="E165" s="2"/>
      <c r="F165" s="3"/>
      <c r="G165" s="3"/>
      <c r="H165" s="3"/>
      <c r="I165" s="3"/>
      <c r="J165" s="3"/>
      <c r="K165" s="3"/>
      <c r="L165" s="3"/>
      <c r="M165" s="3"/>
      <c r="N165" s="3"/>
      <c r="O165" s="3"/>
      <c r="P165" s="3"/>
      <c r="Q165" s="3"/>
      <c r="R165" s="3"/>
      <c r="S165" s="252"/>
      <c r="T165" s="252"/>
      <c r="U165" s="252"/>
      <c r="V165" s="252"/>
      <c r="W165" s="252"/>
      <c r="X165" s="12"/>
    </row>
    <row r="166" spans="2:24" x14ac:dyDescent="0.25">
      <c r="B166" s="11"/>
      <c r="C166" s="3"/>
      <c r="D166" s="2"/>
      <c r="E166" s="2"/>
      <c r="F166" s="3"/>
      <c r="G166" s="3"/>
      <c r="H166" s="3"/>
      <c r="I166" s="3"/>
      <c r="J166" s="3"/>
      <c r="K166" s="3"/>
      <c r="L166" s="3"/>
      <c r="M166" s="3"/>
      <c r="N166" s="3"/>
      <c r="O166" s="3"/>
      <c r="P166" s="3"/>
      <c r="Q166" s="3"/>
      <c r="R166" s="3"/>
      <c r="S166" s="252"/>
      <c r="T166" s="252"/>
      <c r="U166" s="252"/>
      <c r="V166" s="252"/>
      <c r="W166" s="252"/>
      <c r="X166" s="12"/>
    </row>
    <row r="167" spans="2:24" x14ac:dyDescent="0.25">
      <c r="B167" s="11"/>
      <c r="C167" s="3"/>
      <c r="D167" s="2"/>
      <c r="E167" s="2"/>
      <c r="F167" s="3"/>
      <c r="G167" s="3"/>
      <c r="H167" s="3"/>
      <c r="I167" s="3"/>
      <c r="J167" s="3"/>
      <c r="K167" s="3"/>
      <c r="L167" s="3"/>
      <c r="M167" s="3"/>
      <c r="N167" s="3"/>
      <c r="O167" s="3"/>
      <c r="P167" s="3"/>
      <c r="Q167" s="3"/>
      <c r="R167" s="3"/>
      <c r="S167" s="252"/>
      <c r="T167" s="252"/>
      <c r="U167" s="252"/>
      <c r="V167" s="252"/>
      <c r="W167" s="252"/>
      <c r="X167" s="12"/>
    </row>
    <row r="168" spans="2:24" x14ac:dyDescent="0.25">
      <c r="B168" s="11"/>
      <c r="C168" s="3"/>
      <c r="D168" s="2"/>
      <c r="E168" s="2"/>
      <c r="F168" s="3"/>
      <c r="G168" s="3"/>
      <c r="H168" s="3"/>
      <c r="I168" s="3"/>
      <c r="J168" s="3"/>
      <c r="K168" s="3"/>
      <c r="L168" s="3"/>
      <c r="M168" s="3"/>
      <c r="N168" s="3"/>
      <c r="O168" s="3"/>
      <c r="P168" s="3"/>
      <c r="Q168" s="3"/>
      <c r="R168" s="3"/>
      <c r="S168" s="252"/>
      <c r="T168" s="252"/>
      <c r="U168" s="252"/>
      <c r="V168" s="252"/>
      <c r="W168" s="252"/>
      <c r="X168" s="12"/>
    </row>
    <row r="169" spans="2:24" x14ac:dyDescent="0.25">
      <c r="B169" s="11"/>
      <c r="C169" s="3"/>
      <c r="D169" s="2"/>
      <c r="E169" s="2"/>
      <c r="F169" s="3"/>
      <c r="G169" s="3"/>
      <c r="H169" s="3"/>
      <c r="I169" s="3"/>
      <c r="J169" s="3"/>
      <c r="K169" s="3"/>
      <c r="L169" s="3"/>
      <c r="M169" s="3"/>
      <c r="N169" s="3"/>
      <c r="O169" s="3"/>
      <c r="P169" s="3"/>
      <c r="Q169" s="3"/>
      <c r="R169" s="3"/>
      <c r="S169" s="252"/>
      <c r="T169" s="252"/>
      <c r="U169" s="252"/>
      <c r="V169" s="252"/>
      <c r="W169" s="252"/>
      <c r="X169" s="12"/>
    </row>
    <row r="170" spans="2:24" x14ac:dyDescent="0.25">
      <c r="B170" s="11"/>
      <c r="C170" s="3"/>
      <c r="D170" s="2"/>
      <c r="E170" s="2"/>
      <c r="F170" s="3"/>
      <c r="G170" s="3"/>
      <c r="H170" s="3"/>
      <c r="I170" s="3"/>
      <c r="J170" s="3"/>
      <c r="K170" s="3"/>
      <c r="L170" s="3"/>
      <c r="M170" s="3"/>
      <c r="N170" s="3"/>
      <c r="O170" s="3"/>
      <c r="P170" s="3"/>
      <c r="Q170" s="3"/>
      <c r="R170" s="3"/>
      <c r="S170" s="252"/>
      <c r="T170" s="252"/>
      <c r="U170" s="252"/>
      <c r="V170" s="252"/>
      <c r="W170" s="252"/>
      <c r="X170" s="12"/>
    </row>
    <row r="171" spans="2:24" x14ac:dyDescent="0.25">
      <c r="B171" s="11"/>
      <c r="C171" s="3"/>
      <c r="D171" s="2"/>
      <c r="E171" s="2"/>
      <c r="F171" s="3"/>
      <c r="G171" s="3"/>
      <c r="H171" s="3"/>
      <c r="I171" s="3"/>
      <c r="J171" s="3"/>
      <c r="K171" s="3"/>
      <c r="L171" s="3"/>
      <c r="M171" s="3"/>
      <c r="N171" s="3"/>
      <c r="O171" s="3"/>
      <c r="P171" s="3"/>
      <c r="Q171" s="3"/>
      <c r="R171" s="3"/>
      <c r="S171" s="252"/>
      <c r="T171" s="252"/>
      <c r="U171" s="252"/>
      <c r="V171" s="252"/>
      <c r="W171" s="252"/>
      <c r="X171" s="12"/>
    </row>
    <row r="172" spans="2:24" x14ac:dyDescent="0.25">
      <c r="B172" s="11"/>
      <c r="C172" s="3"/>
      <c r="D172" s="2"/>
      <c r="E172" s="2"/>
      <c r="F172" s="3"/>
      <c r="G172" s="3"/>
      <c r="H172" s="3"/>
      <c r="I172" s="3"/>
      <c r="J172" s="3"/>
      <c r="K172" s="3"/>
      <c r="L172" s="3"/>
      <c r="M172" s="3"/>
      <c r="N172" s="3"/>
      <c r="O172" s="3"/>
      <c r="P172" s="3"/>
      <c r="Q172" s="3"/>
      <c r="R172" s="3"/>
      <c r="S172" s="252"/>
      <c r="T172" s="252"/>
      <c r="U172" s="252"/>
      <c r="V172" s="252"/>
      <c r="W172" s="252"/>
      <c r="X172" s="12"/>
    </row>
    <row r="173" spans="2:24" x14ac:dyDescent="0.25">
      <c r="B173" s="11"/>
      <c r="C173" s="3"/>
      <c r="D173" s="2"/>
      <c r="E173" s="2"/>
      <c r="F173" s="3"/>
      <c r="G173" s="3"/>
      <c r="H173" s="3"/>
      <c r="I173" s="3"/>
      <c r="J173" s="3"/>
      <c r="K173" s="3"/>
      <c r="L173" s="3"/>
      <c r="M173" s="3"/>
      <c r="N173" s="3"/>
      <c r="O173" s="3"/>
      <c r="P173" s="3"/>
      <c r="Q173" s="3"/>
      <c r="R173" s="3"/>
      <c r="S173" s="252"/>
      <c r="T173" s="252"/>
      <c r="U173" s="252"/>
      <c r="V173" s="252"/>
      <c r="W173" s="252"/>
      <c r="X173" s="12"/>
    </row>
    <row r="174" spans="2:24" x14ac:dyDescent="0.25">
      <c r="B174" s="11"/>
      <c r="C174" s="3"/>
      <c r="D174" s="2"/>
      <c r="E174" s="2"/>
      <c r="F174" s="3"/>
      <c r="G174" s="3"/>
      <c r="H174" s="3"/>
      <c r="I174" s="3"/>
      <c r="J174" s="3"/>
      <c r="K174" s="3"/>
      <c r="L174" s="3"/>
      <c r="M174" s="3"/>
      <c r="N174" s="3"/>
      <c r="O174" s="3"/>
      <c r="P174" s="3"/>
      <c r="Q174" s="3"/>
      <c r="R174" s="3"/>
      <c r="S174" s="252"/>
      <c r="T174" s="252"/>
      <c r="U174" s="252"/>
      <c r="V174" s="252"/>
      <c r="W174" s="252"/>
      <c r="X174" s="12"/>
    </row>
    <row r="175" spans="2:24" x14ac:dyDescent="0.25">
      <c r="B175" s="11"/>
      <c r="C175" s="3"/>
      <c r="D175" s="2"/>
      <c r="E175" s="2"/>
      <c r="F175" s="3"/>
      <c r="G175" s="3"/>
      <c r="H175" s="3"/>
      <c r="I175" s="3"/>
      <c r="J175" s="3"/>
      <c r="K175" s="3"/>
      <c r="L175" s="3"/>
      <c r="M175" s="3"/>
      <c r="N175" s="3"/>
      <c r="O175" s="3"/>
      <c r="P175" s="3"/>
      <c r="Q175" s="3"/>
      <c r="R175" s="3"/>
      <c r="S175" s="252"/>
      <c r="T175" s="252"/>
      <c r="U175" s="252"/>
      <c r="V175" s="252"/>
      <c r="W175" s="252"/>
      <c r="X175" s="12"/>
    </row>
    <row r="176" spans="2:24" x14ac:dyDescent="0.25">
      <c r="B176" s="11"/>
      <c r="C176" s="3"/>
      <c r="D176" s="2"/>
      <c r="E176" s="2"/>
      <c r="F176" s="3"/>
      <c r="G176" s="3"/>
      <c r="H176" s="3"/>
      <c r="I176" s="3"/>
      <c r="J176" s="3"/>
      <c r="K176" s="3"/>
      <c r="L176" s="3"/>
      <c r="M176" s="3"/>
      <c r="N176" s="3"/>
      <c r="O176" s="3"/>
      <c r="P176" s="3"/>
      <c r="Q176" s="3"/>
      <c r="R176" s="3"/>
      <c r="S176" s="252"/>
      <c r="T176" s="252"/>
      <c r="U176" s="252"/>
      <c r="V176" s="252"/>
      <c r="W176" s="252"/>
      <c r="X176" s="12"/>
    </row>
    <row r="177" spans="2:24" x14ac:dyDescent="0.25">
      <c r="B177" s="11"/>
      <c r="C177" s="3"/>
      <c r="D177" s="2"/>
      <c r="E177" s="2"/>
      <c r="F177" s="3"/>
      <c r="G177" s="3"/>
      <c r="H177" s="3"/>
      <c r="I177" s="3"/>
      <c r="J177" s="3"/>
      <c r="K177" s="3"/>
      <c r="L177" s="3"/>
      <c r="M177" s="3"/>
      <c r="N177" s="3"/>
      <c r="O177" s="3"/>
      <c r="P177" s="3"/>
      <c r="Q177" s="3"/>
      <c r="R177" s="3"/>
      <c r="S177" s="252"/>
      <c r="T177" s="252"/>
      <c r="U177" s="252"/>
      <c r="V177" s="252"/>
      <c r="W177" s="252"/>
      <c r="X177" s="12"/>
    </row>
    <row r="178" spans="2:24" x14ac:dyDescent="0.25">
      <c r="B178" s="11"/>
      <c r="C178" s="3"/>
      <c r="D178" s="2"/>
      <c r="E178" s="2"/>
      <c r="F178" s="3"/>
      <c r="G178" s="3"/>
      <c r="H178" s="3"/>
      <c r="I178" s="3"/>
      <c r="J178" s="3"/>
      <c r="K178" s="3"/>
      <c r="L178" s="3"/>
      <c r="M178" s="3"/>
      <c r="N178" s="3"/>
      <c r="O178" s="3"/>
      <c r="P178" s="3"/>
      <c r="Q178" s="3"/>
      <c r="R178" s="3"/>
      <c r="S178" s="252"/>
      <c r="T178" s="252"/>
      <c r="U178" s="252"/>
      <c r="V178" s="252"/>
      <c r="W178" s="252"/>
      <c r="X178" s="12"/>
    </row>
    <row r="179" spans="2:24" x14ac:dyDescent="0.25">
      <c r="B179" s="11"/>
      <c r="C179" s="3"/>
      <c r="D179" s="2"/>
      <c r="E179" s="2"/>
      <c r="F179" s="3"/>
      <c r="G179" s="3"/>
      <c r="H179" s="3"/>
      <c r="I179" s="3"/>
      <c r="J179" s="3"/>
      <c r="K179" s="3"/>
      <c r="L179" s="3"/>
      <c r="M179" s="3"/>
      <c r="N179" s="3"/>
      <c r="O179" s="3"/>
      <c r="P179" s="3"/>
      <c r="Q179" s="3"/>
      <c r="R179" s="3"/>
      <c r="S179" s="252"/>
      <c r="T179" s="252"/>
      <c r="U179" s="252"/>
      <c r="V179" s="252"/>
      <c r="W179" s="252"/>
      <c r="X179" s="12"/>
    </row>
    <row r="180" spans="2:24" x14ac:dyDescent="0.25">
      <c r="B180" s="11"/>
      <c r="C180" s="3"/>
      <c r="D180" s="2"/>
      <c r="E180" s="2"/>
      <c r="F180" s="3"/>
      <c r="G180" s="3"/>
      <c r="H180" s="3"/>
      <c r="I180" s="3"/>
      <c r="J180" s="3"/>
      <c r="K180" s="3"/>
      <c r="L180" s="3"/>
      <c r="M180" s="3"/>
      <c r="N180" s="3"/>
      <c r="O180" s="3"/>
      <c r="P180" s="3"/>
      <c r="Q180" s="3"/>
      <c r="R180" s="3"/>
      <c r="S180" s="252"/>
      <c r="T180" s="252"/>
      <c r="U180" s="252"/>
      <c r="V180" s="252"/>
      <c r="W180" s="252"/>
      <c r="X180" s="12"/>
    </row>
    <row r="181" spans="2:24" x14ac:dyDescent="0.25">
      <c r="B181" s="11"/>
      <c r="C181" s="3"/>
      <c r="D181" s="2"/>
      <c r="E181" s="2"/>
      <c r="F181" s="3"/>
      <c r="G181" s="3"/>
      <c r="H181" s="3"/>
      <c r="I181" s="3"/>
      <c r="J181" s="3"/>
      <c r="K181" s="3"/>
      <c r="L181" s="3"/>
      <c r="M181" s="3"/>
      <c r="N181" s="3"/>
      <c r="O181" s="3"/>
      <c r="P181" s="3"/>
      <c r="Q181" s="3"/>
      <c r="R181" s="3"/>
      <c r="S181" s="252"/>
      <c r="T181" s="252"/>
      <c r="U181" s="252"/>
      <c r="V181" s="252"/>
      <c r="W181" s="252"/>
      <c r="X181" s="12"/>
    </row>
    <row r="182" spans="2:24" x14ac:dyDescent="0.25">
      <c r="B182" s="11"/>
      <c r="C182" s="3"/>
      <c r="D182" s="2"/>
      <c r="E182" s="2"/>
      <c r="F182" s="3"/>
      <c r="G182" s="3"/>
      <c r="H182" s="3"/>
      <c r="I182" s="3"/>
      <c r="J182" s="3"/>
      <c r="K182" s="3"/>
      <c r="L182" s="3"/>
      <c r="M182" s="3"/>
      <c r="N182" s="3"/>
      <c r="O182" s="3"/>
      <c r="P182" s="3"/>
      <c r="Q182" s="3"/>
      <c r="R182" s="3"/>
      <c r="S182" s="252"/>
      <c r="T182" s="252"/>
      <c r="U182" s="252"/>
      <c r="V182" s="252"/>
      <c r="W182" s="252"/>
      <c r="X182" s="12"/>
    </row>
    <row r="183" spans="2:24" x14ac:dyDescent="0.25">
      <c r="B183" s="11"/>
      <c r="C183" s="3"/>
      <c r="D183" s="2"/>
      <c r="E183" s="2"/>
      <c r="F183" s="3"/>
      <c r="G183" s="3"/>
      <c r="H183" s="3"/>
      <c r="I183" s="3"/>
      <c r="J183" s="3"/>
      <c r="K183" s="3"/>
      <c r="L183" s="3"/>
      <c r="M183" s="3"/>
      <c r="N183" s="3"/>
      <c r="O183" s="3"/>
      <c r="P183" s="3"/>
      <c r="Q183" s="3"/>
      <c r="R183" s="3"/>
      <c r="S183" s="252"/>
      <c r="T183" s="252"/>
      <c r="U183" s="252"/>
      <c r="V183" s="252"/>
      <c r="W183" s="252"/>
      <c r="X183" s="12"/>
    </row>
    <row r="184" spans="2:24" x14ac:dyDescent="0.25">
      <c r="B184" s="11"/>
      <c r="C184" s="3"/>
      <c r="D184" s="2"/>
      <c r="E184" s="2"/>
      <c r="F184" s="3"/>
      <c r="G184" s="3"/>
      <c r="H184" s="3"/>
      <c r="I184" s="3"/>
      <c r="J184" s="3"/>
      <c r="K184" s="3"/>
      <c r="L184" s="3"/>
      <c r="M184" s="3"/>
      <c r="N184" s="3"/>
      <c r="O184" s="3"/>
      <c r="P184" s="3"/>
      <c r="Q184" s="3"/>
      <c r="R184" s="3"/>
      <c r="S184" s="252"/>
      <c r="T184" s="252"/>
      <c r="U184" s="252"/>
      <c r="V184" s="252"/>
      <c r="W184" s="252"/>
      <c r="X184" s="12"/>
    </row>
    <row r="185" spans="2:24" x14ac:dyDescent="0.25">
      <c r="B185" s="11"/>
      <c r="C185" s="3"/>
      <c r="D185" s="2"/>
      <c r="E185" s="2"/>
      <c r="F185" s="3"/>
      <c r="G185" s="3"/>
      <c r="H185" s="3"/>
      <c r="I185" s="3"/>
      <c r="J185" s="3"/>
      <c r="K185" s="3"/>
      <c r="L185" s="3"/>
      <c r="M185" s="3"/>
      <c r="N185" s="3"/>
      <c r="O185" s="3"/>
      <c r="P185" s="3"/>
      <c r="Q185" s="3"/>
      <c r="R185" s="3"/>
      <c r="S185" s="252"/>
      <c r="T185" s="252"/>
      <c r="U185" s="252"/>
      <c r="V185" s="252"/>
      <c r="W185" s="252"/>
      <c r="X185" s="12"/>
    </row>
    <row r="186" spans="2:24" x14ac:dyDescent="0.25">
      <c r="B186" s="11"/>
      <c r="C186" s="3"/>
      <c r="D186" s="2"/>
      <c r="E186" s="2"/>
      <c r="F186" s="3"/>
      <c r="G186" s="3"/>
      <c r="H186" s="3"/>
      <c r="I186" s="3"/>
      <c r="J186" s="3"/>
      <c r="K186" s="3"/>
      <c r="L186" s="3"/>
      <c r="M186" s="3"/>
      <c r="N186" s="3"/>
      <c r="O186" s="3"/>
      <c r="P186" s="3"/>
      <c r="Q186" s="3"/>
      <c r="R186" s="3"/>
      <c r="S186" s="252"/>
      <c r="T186" s="252"/>
      <c r="U186" s="252"/>
      <c r="V186" s="252"/>
      <c r="W186" s="252"/>
      <c r="X186" s="12"/>
    </row>
    <row r="187" spans="2:24" x14ac:dyDescent="0.25">
      <c r="B187" s="11"/>
      <c r="C187" s="3"/>
      <c r="D187" s="2"/>
      <c r="E187" s="2"/>
      <c r="F187" s="3"/>
      <c r="G187" s="3"/>
      <c r="H187" s="3"/>
      <c r="I187" s="3"/>
      <c r="J187" s="3"/>
      <c r="K187" s="3"/>
      <c r="L187" s="3"/>
      <c r="M187" s="3"/>
      <c r="N187" s="3"/>
      <c r="O187" s="3"/>
      <c r="P187" s="3"/>
      <c r="Q187" s="3"/>
      <c r="R187" s="3"/>
      <c r="S187" s="252"/>
      <c r="T187" s="252"/>
      <c r="U187" s="252"/>
      <c r="V187" s="252"/>
      <c r="W187" s="252"/>
      <c r="X187" s="12"/>
    </row>
    <row r="188" spans="2:24" x14ac:dyDescent="0.25">
      <c r="B188" s="11"/>
      <c r="C188" s="3"/>
      <c r="D188" s="2"/>
      <c r="E188" s="2"/>
      <c r="F188" s="3"/>
      <c r="G188" s="3"/>
      <c r="H188" s="3"/>
      <c r="I188" s="3"/>
      <c r="J188" s="3"/>
      <c r="K188" s="3"/>
      <c r="L188" s="3"/>
      <c r="M188" s="3"/>
      <c r="N188" s="3"/>
      <c r="O188" s="3"/>
      <c r="P188" s="3"/>
      <c r="Q188" s="3"/>
      <c r="R188" s="3"/>
      <c r="S188" s="252"/>
      <c r="T188" s="252"/>
      <c r="U188" s="252"/>
      <c r="V188" s="252"/>
      <c r="W188" s="252"/>
      <c r="X188" s="12"/>
    </row>
    <row r="189" spans="2:24" x14ac:dyDescent="0.25">
      <c r="B189" s="11"/>
      <c r="C189" s="3"/>
      <c r="D189" s="2"/>
      <c r="E189" s="2"/>
      <c r="F189" s="3"/>
      <c r="G189" s="3"/>
      <c r="H189" s="3"/>
      <c r="I189" s="3"/>
      <c r="J189" s="3"/>
      <c r="K189" s="3"/>
      <c r="L189" s="3"/>
      <c r="M189" s="3"/>
      <c r="N189" s="3"/>
      <c r="O189" s="3"/>
      <c r="P189" s="3"/>
      <c r="Q189" s="3"/>
      <c r="R189" s="3"/>
      <c r="S189" s="252"/>
      <c r="T189" s="252"/>
      <c r="U189" s="252"/>
      <c r="V189" s="252"/>
      <c r="W189" s="252"/>
      <c r="X189" s="12"/>
    </row>
    <row r="190" spans="2:24" x14ac:dyDescent="0.25">
      <c r="B190" s="11"/>
      <c r="C190" s="3"/>
      <c r="D190" s="2"/>
      <c r="E190" s="2"/>
      <c r="F190" s="3"/>
      <c r="G190" s="3"/>
      <c r="H190" s="3"/>
      <c r="I190" s="3"/>
      <c r="J190" s="3"/>
      <c r="K190" s="3"/>
      <c r="L190" s="3"/>
      <c r="M190" s="3"/>
      <c r="N190" s="3"/>
      <c r="O190" s="3"/>
      <c r="P190" s="3"/>
      <c r="Q190" s="3"/>
      <c r="R190" s="3"/>
      <c r="S190" s="252"/>
      <c r="T190" s="252"/>
      <c r="U190" s="252"/>
      <c r="V190" s="252"/>
      <c r="W190" s="252"/>
      <c r="X190" s="12"/>
    </row>
    <row r="191" spans="2:24" x14ac:dyDescent="0.25">
      <c r="B191" s="11"/>
      <c r="C191" s="3"/>
      <c r="D191" s="2"/>
      <c r="E191" s="2"/>
      <c r="F191" s="3"/>
      <c r="G191" s="3"/>
      <c r="H191" s="3"/>
      <c r="I191" s="3"/>
      <c r="J191" s="3"/>
      <c r="K191" s="3"/>
      <c r="L191" s="3"/>
      <c r="M191" s="3"/>
      <c r="N191" s="3"/>
      <c r="O191" s="3"/>
      <c r="P191" s="3"/>
      <c r="Q191" s="3"/>
      <c r="R191" s="3"/>
      <c r="S191" s="252"/>
      <c r="T191" s="252"/>
      <c r="U191" s="252"/>
      <c r="V191" s="252"/>
      <c r="W191" s="252"/>
      <c r="X191" s="12"/>
    </row>
    <row r="192" spans="2:24" x14ac:dyDescent="0.25">
      <c r="B192" s="11"/>
      <c r="C192" s="3"/>
      <c r="D192" s="2"/>
      <c r="E192" s="2"/>
      <c r="F192" s="3"/>
      <c r="G192" s="3"/>
      <c r="H192" s="3"/>
      <c r="I192" s="3"/>
      <c r="J192" s="3"/>
      <c r="K192" s="3"/>
      <c r="L192" s="3"/>
      <c r="M192" s="3"/>
      <c r="N192" s="3"/>
      <c r="O192" s="3"/>
      <c r="P192" s="3"/>
      <c r="Q192" s="3"/>
      <c r="R192" s="3"/>
      <c r="S192" s="252"/>
      <c r="T192" s="252"/>
      <c r="U192" s="252"/>
      <c r="V192" s="252"/>
      <c r="W192" s="252"/>
      <c r="X192" s="12"/>
    </row>
    <row r="193" spans="2:24" x14ac:dyDescent="0.25">
      <c r="B193" s="11"/>
      <c r="C193" s="3"/>
      <c r="D193" s="2"/>
      <c r="E193" s="2"/>
      <c r="F193" s="3"/>
      <c r="G193" s="3"/>
      <c r="H193" s="3"/>
      <c r="I193" s="3"/>
      <c r="J193" s="3"/>
      <c r="K193" s="3"/>
      <c r="L193" s="3"/>
      <c r="M193" s="3"/>
      <c r="N193" s="3"/>
      <c r="O193" s="3"/>
      <c r="P193" s="3"/>
      <c r="Q193" s="3"/>
      <c r="R193" s="3"/>
      <c r="S193" s="252"/>
      <c r="T193" s="252"/>
      <c r="U193" s="252"/>
      <c r="V193" s="252"/>
      <c r="W193" s="252"/>
      <c r="X193" s="12"/>
    </row>
    <row r="194" spans="2:24" x14ac:dyDescent="0.25">
      <c r="B194" s="11"/>
      <c r="C194" s="3"/>
      <c r="D194" s="2"/>
      <c r="E194" s="2"/>
      <c r="F194" s="3"/>
      <c r="G194" s="3"/>
      <c r="H194" s="3"/>
      <c r="I194" s="3"/>
      <c r="J194" s="3"/>
      <c r="K194" s="3"/>
      <c r="L194" s="3"/>
      <c r="M194" s="3"/>
      <c r="N194" s="3"/>
      <c r="O194" s="3"/>
      <c r="P194" s="3"/>
      <c r="Q194" s="3"/>
      <c r="R194" s="3"/>
      <c r="S194" s="252"/>
      <c r="T194" s="252"/>
      <c r="U194" s="252"/>
      <c r="V194" s="252"/>
      <c r="W194" s="252"/>
      <c r="X194" s="12"/>
    </row>
    <row r="195" spans="2:24" x14ac:dyDescent="0.25">
      <c r="B195" s="11"/>
      <c r="C195" s="3"/>
      <c r="D195" s="2"/>
      <c r="E195" s="2"/>
      <c r="F195" s="3"/>
      <c r="G195" s="3"/>
      <c r="H195" s="3"/>
      <c r="I195" s="3"/>
      <c r="J195" s="3"/>
      <c r="K195" s="3"/>
      <c r="L195" s="3"/>
      <c r="M195" s="3"/>
      <c r="N195" s="3"/>
      <c r="O195" s="3"/>
      <c r="P195" s="3"/>
      <c r="Q195" s="3"/>
      <c r="R195" s="3"/>
      <c r="S195" s="252"/>
      <c r="T195" s="252"/>
      <c r="U195" s="252"/>
      <c r="V195" s="252"/>
      <c r="W195" s="252"/>
      <c r="X195" s="12"/>
    </row>
    <row r="196" spans="2:24" x14ac:dyDescent="0.25">
      <c r="B196" s="11"/>
      <c r="C196" s="3"/>
      <c r="D196" s="2"/>
      <c r="E196" s="2"/>
      <c r="F196" s="3"/>
      <c r="G196" s="3"/>
      <c r="H196" s="3"/>
      <c r="I196" s="3"/>
      <c r="J196" s="3"/>
      <c r="K196" s="3"/>
      <c r="L196" s="3"/>
      <c r="M196" s="3"/>
      <c r="N196" s="3"/>
      <c r="O196" s="3"/>
      <c r="P196" s="3"/>
      <c r="Q196" s="3"/>
      <c r="R196" s="3"/>
      <c r="S196" s="252"/>
      <c r="T196" s="252"/>
      <c r="U196" s="252"/>
      <c r="V196" s="252"/>
      <c r="W196" s="252"/>
      <c r="X196" s="12"/>
    </row>
    <row r="197" spans="2:24" x14ac:dyDescent="0.25">
      <c r="B197" s="11"/>
      <c r="C197" s="3"/>
      <c r="D197" s="2"/>
      <c r="E197" s="2"/>
      <c r="F197" s="3"/>
      <c r="G197" s="3"/>
      <c r="H197" s="3"/>
      <c r="I197" s="3"/>
      <c r="J197" s="3"/>
      <c r="K197" s="3"/>
      <c r="L197" s="3"/>
      <c r="M197" s="3"/>
      <c r="N197" s="3"/>
      <c r="O197" s="3"/>
      <c r="P197" s="3"/>
      <c r="Q197" s="3"/>
      <c r="R197" s="3"/>
      <c r="S197" s="252"/>
      <c r="T197" s="252"/>
      <c r="U197" s="252"/>
      <c r="V197" s="252"/>
      <c r="W197" s="252"/>
      <c r="X197" s="12"/>
    </row>
    <row r="198" spans="2:24" x14ac:dyDescent="0.25">
      <c r="B198" s="11"/>
      <c r="C198" s="3"/>
      <c r="D198" s="2"/>
      <c r="E198" s="2"/>
      <c r="F198" s="3"/>
      <c r="G198" s="3"/>
      <c r="H198" s="3"/>
      <c r="I198" s="3"/>
      <c r="J198" s="3"/>
      <c r="K198" s="3"/>
      <c r="L198" s="3"/>
      <c r="M198" s="3"/>
      <c r="N198" s="3"/>
      <c r="O198" s="3"/>
      <c r="P198" s="3"/>
      <c r="Q198" s="3"/>
      <c r="R198" s="3"/>
      <c r="S198" s="252"/>
      <c r="T198" s="252"/>
      <c r="U198" s="252"/>
      <c r="V198" s="252"/>
      <c r="W198" s="252"/>
      <c r="X198" s="12"/>
    </row>
    <row r="199" spans="2:24" x14ac:dyDescent="0.25">
      <c r="B199" s="11"/>
      <c r="C199" s="3"/>
      <c r="D199" s="2"/>
      <c r="E199" s="2"/>
      <c r="F199" s="3"/>
      <c r="G199" s="3"/>
      <c r="H199" s="3"/>
      <c r="I199" s="3"/>
      <c r="J199" s="3"/>
      <c r="K199" s="3"/>
      <c r="L199" s="3"/>
      <c r="M199" s="3"/>
      <c r="N199" s="3"/>
      <c r="O199" s="3"/>
      <c r="P199" s="3"/>
      <c r="Q199" s="3"/>
      <c r="R199" s="3"/>
      <c r="S199" s="252"/>
      <c r="T199" s="252"/>
      <c r="U199" s="252"/>
      <c r="V199" s="252"/>
      <c r="W199" s="252"/>
      <c r="X199" s="12"/>
    </row>
    <row r="200" spans="2:24" x14ac:dyDescent="0.25">
      <c r="B200" s="11"/>
      <c r="C200" s="3"/>
      <c r="D200" s="2"/>
      <c r="E200" s="2"/>
      <c r="F200" s="3"/>
      <c r="G200" s="3"/>
      <c r="H200" s="3"/>
      <c r="I200" s="3"/>
      <c r="J200" s="3"/>
      <c r="K200" s="3"/>
      <c r="L200" s="3"/>
      <c r="M200" s="3"/>
      <c r="N200" s="3"/>
      <c r="O200" s="3"/>
      <c r="P200" s="3"/>
      <c r="Q200" s="3"/>
      <c r="R200" s="3"/>
      <c r="S200" s="252"/>
      <c r="T200" s="252"/>
      <c r="U200" s="252"/>
      <c r="V200" s="252"/>
      <c r="W200" s="252"/>
      <c r="X200" s="12"/>
    </row>
    <row r="201" spans="2:24" x14ac:dyDescent="0.25">
      <c r="B201" s="11"/>
      <c r="C201" s="3"/>
      <c r="D201" s="2"/>
      <c r="E201" s="2"/>
      <c r="F201" s="3"/>
      <c r="G201" s="3"/>
      <c r="H201" s="3"/>
      <c r="I201" s="3"/>
      <c r="J201" s="3"/>
      <c r="K201" s="3"/>
      <c r="L201" s="3"/>
      <c r="M201" s="3"/>
      <c r="N201" s="3"/>
      <c r="O201" s="3"/>
      <c r="P201" s="3"/>
      <c r="Q201" s="3"/>
      <c r="R201" s="3"/>
      <c r="S201" s="252"/>
      <c r="T201" s="252"/>
      <c r="U201" s="252"/>
      <c r="V201" s="252"/>
      <c r="W201" s="252"/>
      <c r="X201" s="12"/>
    </row>
    <row r="202" spans="2:24" x14ac:dyDescent="0.25">
      <c r="B202" s="11"/>
      <c r="C202" s="3"/>
      <c r="D202" s="2"/>
      <c r="E202" s="2"/>
      <c r="F202" s="3"/>
      <c r="G202" s="3"/>
      <c r="H202" s="3"/>
      <c r="I202" s="3"/>
      <c r="J202" s="3"/>
      <c r="K202" s="3"/>
      <c r="L202" s="3"/>
      <c r="M202" s="3"/>
      <c r="N202" s="3"/>
      <c r="O202" s="3"/>
      <c r="P202" s="3"/>
      <c r="Q202" s="3"/>
      <c r="R202" s="3"/>
      <c r="S202" s="252"/>
      <c r="T202" s="252"/>
      <c r="U202" s="252"/>
      <c r="V202" s="252"/>
      <c r="W202" s="252"/>
      <c r="X202" s="12"/>
    </row>
    <row r="203" spans="2:24" x14ac:dyDescent="0.25">
      <c r="B203" s="11"/>
      <c r="C203" s="3"/>
      <c r="D203" s="2"/>
      <c r="E203" s="2"/>
      <c r="F203" s="3"/>
      <c r="G203" s="3"/>
      <c r="H203" s="3"/>
      <c r="I203" s="3"/>
      <c r="J203" s="3"/>
      <c r="K203" s="3"/>
      <c r="L203" s="3"/>
      <c r="M203" s="3"/>
      <c r="N203" s="3"/>
      <c r="O203" s="3"/>
      <c r="P203" s="3"/>
      <c r="Q203" s="3"/>
      <c r="R203" s="3"/>
      <c r="S203" s="252"/>
      <c r="T203" s="252"/>
      <c r="U203" s="252"/>
      <c r="V203" s="252"/>
      <c r="W203" s="252"/>
      <c r="X203" s="12"/>
    </row>
    <row r="204" spans="2:24" x14ac:dyDescent="0.25">
      <c r="B204" s="11"/>
      <c r="C204" s="3"/>
      <c r="D204" s="2"/>
      <c r="E204" s="2"/>
      <c r="F204" s="3"/>
      <c r="G204" s="3"/>
      <c r="H204" s="3"/>
      <c r="I204" s="3"/>
      <c r="J204" s="3"/>
      <c r="K204" s="3"/>
      <c r="L204" s="3"/>
      <c r="M204" s="3"/>
      <c r="N204" s="3"/>
      <c r="O204" s="3"/>
      <c r="P204" s="3"/>
      <c r="Q204" s="3"/>
      <c r="R204" s="3"/>
      <c r="S204" s="252"/>
      <c r="T204" s="252"/>
      <c r="U204" s="252"/>
      <c r="V204" s="252"/>
      <c r="W204" s="252"/>
      <c r="X204" s="12"/>
    </row>
    <row r="205" spans="2:24" x14ac:dyDescent="0.25">
      <c r="B205" s="11"/>
      <c r="C205" s="3"/>
      <c r="D205" s="2"/>
      <c r="E205" s="2"/>
      <c r="F205" s="3"/>
      <c r="G205" s="3"/>
      <c r="H205" s="3"/>
      <c r="I205" s="3"/>
      <c r="J205" s="3"/>
      <c r="K205" s="3"/>
      <c r="L205" s="3"/>
      <c r="M205" s="3"/>
      <c r="N205" s="3"/>
      <c r="O205" s="3"/>
      <c r="P205" s="3"/>
      <c r="Q205" s="3"/>
      <c r="R205" s="3"/>
      <c r="S205" s="252"/>
      <c r="T205" s="252"/>
      <c r="U205" s="252"/>
      <c r="V205" s="252"/>
      <c r="W205" s="252"/>
      <c r="X205" s="12"/>
    </row>
    <row r="206" spans="2:24" x14ac:dyDescent="0.25">
      <c r="B206" s="11"/>
      <c r="C206" s="3"/>
      <c r="D206" s="2"/>
      <c r="E206" s="2"/>
      <c r="F206" s="3"/>
      <c r="G206" s="3"/>
      <c r="H206" s="3"/>
      <c r="I206" s="3"/>
      <c r="J206" s="3"/>
      <c r="K206" s="3"/>
      <c r="L206" s="3"/>
      <c r="M206" s="3"/>
      <c r="N206" s="3"/>
      <c r="O206" s="3"/>
      <c r="P206" s="3"/>
      <c r="Q206" s="3"/>
      <c r="R206" s="3"/>
      <c r="S206" s="252"/>
      <c r="T206" s="252"/>
      <c r="U206" s="252"/>
      <c r="V206" s="252"/>
      <c r="W206" s="252"/>
      <c r="X206" s="12"/>
    </row>
    <row r="207" spans="2:24" x14ac:dyDescent="0.25">
      <c r="B207" s="11"/>
      <c r="C207" s="3"/>
      <c r="D207" s="2"/>
      <c r="E207" s="2"/>
      <c r="F207" s="3"/>
      <c r="G207" s="3"/>
      <c r="H207" s="3"/>
      <c r="I207" s="3"/>
      <c r="J207" s="3"/>
      <c r="K207" s="3"/>
      <c r="L207" s="3"/>
      <c r="M207" s="3"/>
      <c r="N207" s="3"/>
      <c r="O207" s="3"/>
      <c r="P207" s="3"/>
      <c r="Q207" s="3"/>
      <c r="R207" s="3"/>
      <c r="S207" s="252"/>
      <c r="T207" s="252"/>
      <c r="U207" s="252"/>
      <c r="V207" s="252"/>
      <c r="W207" s="252"/>
      <c r="X207" s="12"/>
    </row>
    <row r="208" spans="2:24" x14ac:dyDescent="0.25">
      <c r="B208" s="11"/>
      <c r="C208" s="3"/>
      <c r="D208" s="2"/>
      <c r="E208" s="2"/>
      <c r="F208" s="3"/>
      <c r="G208" s="3"/>
      <c r="H208" s="3"/>
      <c r="I208" s="3"/>
      <c r="J208" s="3"/>
      <c r="K208" s="3"/>
      <c r="L208" s="3"/>
      <c r="M208" s="3"/>
      <c r="N208" s="3"/>
      <c r="O208" s="3"/>
      <c r="P208" s="3"/>
      <c r="Q208" s="3"/>
      <c r="R208" s="3"/>
      <c r="S208" s="252"/>
      <c r="T208" s="252"/>
      <c r="U208" s="252"/>
      <c r="V208" s="252"/>
      <c r="W208" s="252"/>
      <c r="X208" s="12"/>
    </row>
    <row r="209" spans="2:24" x14ac:dyDescent="0.25">
      <c r="B209" s="11"/>
      <c r="C209" s="3"/>
      <c r="D209" s="2"/>
      <c r="E209" s="2"/>
      <c r="F209" s="3"/>
      <c r="G209" s="3"/>
      <c r="H209" s="3"/>
      <c r="I209" s="3"/>
      <c r="J209" s="3"/>
      <c r="K209" s="3"/>
      <c r="L209" s="3"/>
      <c r="M209" s="3"/>
      <c r="N209" s="3"/>
      <c r="O209" s="3"/>
      <c r="P209" s="3"/>
      <c r="Q209" s="3"/>
      <c r="R209" s="3"/>
      <c r="S209" s="252"/>
      <c r="T209" s="252"/>
      <c r="U209" s="252"/>
      <c r="V209" s="252"/>
      <c r="W209" s="252"/>
      <c r="X209" s="12"/>
    </row>
    <row r="210" spans="2:24" x14ac:dyDescent="0.25">
      <c r="B210" s="11"/>
      <c r="C210" s="3"/>
      <c r="D210" s="2"/>
      <c r="E210" s="2"/>
      <c r="F210" s="3"/>
      <c r="G210" s="3"/>
      <c r="H210" s="3"/>
      <c r="I210" s="3"/>
      <c r="J210" s="3"/>
      <c r="K210" s="3"/>
      <c r="L210" s="3"/>
      <c r="M210" s="3"/>
      <c r="N210" s="3"/>
      <c r="O210" s="3"/>
      <c r="P210" s="3"/>
      <c r="Q210" s="3"/>
      <c r="R210" s="3"/>
      <c r="S210" s="252"/>
      <c r="T210" s="252"/>
      <c r="U210" s="252"/>
      <c r="V210" s="252"/>
      <c r="W210" s="252"/>
      <c r="X210" s="12"/>
    </row>
    <row r="211" spans="2:24" x14ac:dyDescent="0.25">
      <c r="B211" s="11"/>
      <c r="C211" s="3"/>
      <c r="D211" s="2"/>
      <c r="E211" s="2"/>
      <c r="F211" s="3"/>
      <c r="G211" s="3"/>
      <c r="H211" s="3"/>
      <c r="I211" s="3"/>
      <c r="J211" s="3"/>
      <c r="K211" s="3"/>
      <c r="L211" s="3"/>
      <c r="M211" s="3"/>
      <c r="N211" s="3"/>
      <c r="O211" s="3"/>
      <c r="P211" s="3"/>
      <c r="Q211" s="3"/>
      <c r="R211" s="3"/>
      <c r="S211" s="252"/>
      <c r="T211" s="252"/>
      <c r="U211" s="252"/>
      <c r="V211" s="252"/>
      <c r="W211" s="252"/>
      <c r="X211" s="12"/>
    </row>
    <row r="212" spans="2:24" x14ac:dyDescent="0.25">
      <c r="B212" s="11"/>
      <c r="C212" s="3"/>
      <c r="D212" s="2"/>
      <c r="E212" s="2"/>
      <c r="F212" s="3"/>
      <c r="G212" s="3"/>
      <c r="H212" s="3"/>
      <c r="I212" s="3"/>
      <c r="J212" s="3"/>
      <c r="K212" s="3"/>
      <c r="L212" s="3"/>
      <c r="M212" s="3"/>
      <c r="N212" s="3"/>
      <c r="O212" s="3"/>
      <c r="P212" s="3"/>
      <c r="Q212" s="3"/>
      <c r="R212" s="3"/>
      <c r="S212" s="252"/>
      <c r="T212" s="252"/>
      <c r="U212" s="252"/>
      <c r="V212" s="252"/>
      <c r="W212" s="252"/>
      <c r="X212" s="12"/>
    </row>
    <row r="213" spans="2:24" x14ac:dyDescent="0.25">
      <c r="B213" s="11"/>
      <c r="C213" s="3"/>
      <c r="D213" s="2"/>
      <c r="E213" s="2"/>
      <c r="F213" s="3"/>
      <c r="G213" s="3"/>
      <c r="H213" s="3"/>
      <c r="I213" s="3"/>
      <c r="J213" s="3"/>
      <c r="K213" s="3"/>
      <c r="L213" s="3"/>
      <c r="M213" s="3"/>
      <c r="N213" s="3"/>
      <c r="O213" s="3"/>
      <c r="P213" s="3"/>
      <c r="Q213" s="3"/>
      <c r="R213" s="3"/>
      <c r="S213" s="252"/>
      <c r="T213" s="252"/>
      <c r="U213" s="252"/>
      <c r="V213" s="252"/>
      <c r="W213" s="252"/>
      <c r="X213" s="12"/>
    </row>
    <row r="214" spans="2:24" x14ac:dyDescent="0.25">
      <c r="B214" s="11"/>
      <c r="C214" s="3"/>
      <c r="D214" s="2"/>
      <c r="E214" s="2"/>
      <c r="F214" s="3"/>
      <c r="G214" s="3"/>
      <c r="H214" s="3"/>
      <c r="I214" s="3"/>
      <c r="J214" s="3"/>
      <c r="K214" s="3"/>
      <c r="L214" s="3"/>
      <c r="M214" s="3"/>
      <c r="N214" s="3"/>
      <c r="O214" s="3"/>
      <c r="P214" s="3"/>
      <c r="Q214" s="3"/>
      <c r="R214" s="3"/>
      <c r="S214" s="252"/>
      <c r="T214" s="252"/>
      <c r="U214" s="252"/>
      <c r="V214" s="252"/>
      <c r="W214" s="252"/>
      <c r="X214" s="12"/>
    </row>
    <row r="215" spans="2:24" x14ac:dyDescent="0.25">
      <c r="B215" s="11"/>
      <c r="C215" s="3"/>
      <c r="D215" s="2"/>
      <c r="E215" s="2"/>
      <c r="F215" s="3"/>
      <c r="G215" s="3"/>
      <c r="H215" s="3"/>
      <c r="I215" s="3"/>
      <c r="J215" s="3"/>
      <c r="K215" s="3"/>
      <c r="L215" s="3"/>
      <c r="M215" s="3"/>
      <c r="N215" s="3"/>
      <c r="O215" s="3"/>
      <c r="P215" s="3"/>
      <c r="Q215" s="3"/>
      <c r="R215" s="3"/>
      <c r="S215" s="252"/>
      <c r="T215" s="252"/>
      <c r="U215" s="252"/>
      <c r="V215" s="252"/>
      <c r="W215" s="252"/>
      <c r="X215" s="12"/>
    </row>
    <row r="216" spans="2:24" x14ac:dyDescent="0.25">
      <c r="B216" s="11"/>
      <c r="C216" s="3"/>
      <c r="D216" s="2"/>
      <c r="E216" s="2"/>
      <c r="F216" s="3"/>
      <c r="G216" s="3"/>
      <c r="H216" s="3"/>
      <c r="I216" s="3"/>
      <c r="J216" s="3"/>
      <c r="K216" s="3"/>
      <c r="L216" s="3"/>
      <c r="M216" s="3"/>
      <c r="N216" s="3"/>
      <c r="O216" s="3"/>
      <c r="P216" s="3"/>
      <c r="Q216" s="3"/>
      <c r="R216" s="3"/>
      <c r="S216" s="252"/>
      <c r="T216" s="252"/>
      <c r="U216" s="252"/>
      <c r="V216" s="252"/>
      <c r="W216" s="252"/>
      <c r="X216" s="12"/>
    </row>
    <row r="217" spans="2:24" x14ac:dyDescent="0.25">
      <c r="B217" s="11"/>
      <c r="C217" s="3"/>
      <c r="D217" s="2"/>
      <c r="E217" s="2"/>
      <c r="F217" s="3"/>
      <c r="G217" s="3"/>
      <c r="H217" s="3"/>
      <c r="I217" s="3"/>
      <c r="J217" s="3"/>
      <c r="K217" s="3"/>
      <c r="L217" s="3"/>
      <c r="M217" s="3"/>
      <c r="N217" s="3"/>
      <c r="O217" s="3"/>
      <c r="P217" s="3"/>
      <c r="Q217" s="3"/>
      <c r="R217" s="3"/>
      <c r="S217" s="252"/>
      <c r="T217" s="252"/>
      <c r="U217" s="252"/>
      <c r="V217" s="252"/>
      <c r="W217" s="252"/>
      <c r="X217" s="12"/>
    </row>
    <row r="218" spans="2:24" x14ac:dyDescent="0.25">
      <c r="B218" s="11"/>
      <c r="C218" s="3"/>
      <c r="D218" s="2"/>
      <c r="E218" s="2"/>
      <c r="F218" s="3"/>
      <c r="G218" s="3"/>
      <c r="H218" s="3"/>
      <c r="I218" s="3"/>
      <c r="J218" s="3"/>
      <c r="K218" s="3"/>
      <c r="L218" s="3"/>
      <c r="M218" s="3"/>
      <c r="N218" s="3"/>
      <c r="O218" s="3"/>
      <c r="P218" s="3"/>
      <c r="Q218" s="3"/>
      <c r="R218" s="3"/>
      <c r="S218" s="252"/>
      <c r="T218" s="252"/>
      <c r="U218" s="252"/>
      <c r="V218" s="252"/>
      <c r="W218" s="252"/>
      <c r="X218" s="12"/>
    </row>
    <row r="219" spans="2:24" x14ac:dyDescent="0.25">
      <c r="B219" s="11"/>
      <c r="C219" s="3"/>
      <c r="D219" s="2"/>
      <c r="E219" s="2"/>
      <c r="F219" s="3"/>
      <c r="G219" s="3"/>
      <c r="H219" s="3"/>
      <c r="I219" s="3"/>
      <c r="J219" s="3"/>
      <c r="K219" s="3"/>
      <c r="L219" s="3"/>
      <c r="M219" s="3"/>
      <c r="N219" s="3"/>
      <c r="O219" s="3"/>
      <c r="P219" s="3"/>
      <c r="Q219" s="3"/>
      <c r="R219" s="3"/>
      <c r="S219" s="252"/>
      <c r="T219" s="252"/>
      <c r="U219" s="252"/>
      <c r="V219" s="252"/>
      <c r="W219" s="252"/>
      <c r="X219" s="12"/>
    </row>
    <row r="220" spans="2:24" x14ac:dyDescent="0.25">
      <c r="B220" s="11"/>
      <c r="C220" s="3"/>
      <c r="D220" s="2"/>
      <c r="E220" s="2"/>
      <c r="F220" s="3"/>
      <c r="G220" s="3"/>
      <c r="H220" s="3"/>
      <c r="I220" s="3"/>
      <c r="J220" s="3"/>
      <c r="K220" s="3"/>
      <c r="L220" s="3"/>
      <c r="M220" s="3"/>
      <c r="N220" s="3"/>
      <c r="O220" s="3"/>
      <c r="P220" s="3"/>
      <c r="Q220" s="3"/>
      <c r="R220" s="3"/>
      <c r="S220" s="252"/>
      <c r="T220" s="252"/>
      <c r="U220" s="252"/>
      <c r="V220" s="252"/>
      <c r="W220" s="252"/>
      <c r="X220" s="12"/>
    </row>
    <row r="221" spans="2:24" x14ac:dyDescent="0.25">
      <c r="B221" s="11"/>
      <c r="C221" s="3"/>
      <c r="D221" s="2"/>
      <c r="E221" s="2"/>
      <c r="F221" s="3"/>
      <c r="G221" s="3"/>
      <c r="H221" s="3"/>
      <c r="I221" s="3"/>
      <c r="J221" s="3"/>
      <c r="K221" s="3"/>
      <c r="L221" s="3"/>
      <c r="M221" s="3"/>
      <c r="N221" s="3"/>
      <c r="O221" s="3"/>
      <c r="P221" s="3"/>
      <c r="Q221" s="3"/>
      <c r="R221" s="3"/>
      <c r="S221" s="252"/>
      <c r="T221" s="252"/>
      <c r="U221" s="252"/>
      <c r="V221" s="252"/>
      <c r="W221" s="252"/>
      <c r="X221" s="12"/>
    </row>
    <row r="222" spans="2:24" x14ac:dyDescent="0.25">
      <c r="B222" s="11"/>
      <c r="C222" s="3"/>
      <c r="D222" s="2"/>
      <c r="E222" s="2"/>
      <c r="F222" s="3"/>
      <c r="G222" s="3"/>
      <c r="H222" s="3"/>
      <c r="I222" s="3"/>
      <c r="J222" s="3"/>
      <c r="K222" s="3"/>
      <c r="L222" s="3"/>
      <c r="M222" s="3"/>
      <c r="N222" s="3"/>
      <c r="O222" s="3"/>
      <c r="P222" s="3"/>
      <c r="Q222" s="3"/>
      <c r="R222" s="3"/>
      <c r="S222" s="252"/>
      <c r="T222" s="252"/>
      <c r="U222" s="252"/>
      <c r="V222" s="252"/>
      <c r="W222" s="252"/>
      <c r="X222" s="12"/>
    </row>
    <row r="223" spans="2:24" x14ac:dyDescent="0.25">
      <c r="B223" s="11"/>
      <c r="C223" s="3"/>
      <c r="D223" s="2"/>
      <c r="E223" s="2"/>
      <c r="F223" s="3"/>
      <c r="G223" s="3"/>
      <c r="H223" s="3"/>
      <c r="I223" s="3"/>
      <c r="J223" s="3"/>
      <c r="K223" s="3"/>
      <c r="L223" s="3"/>
      <c r="M223" s="3"/>
      <c r="N223" s="3"/>
      <c r="O223" s="3"/>
      <c r="P223" s="3"/>
      <c r="Q223" s="3"/>
      <c r="R223" s="3"/>
      <c r="S223" s="252"/>
      <c r="T223" s="252"/>
      <c r="U223" s="252"/>
      <c r="V223" s="252"/>
      <c r="W223" s="252"/>
      <c r="X223" s="12"/>
    </row>
    <row r="224" spans="2:24" x14ac:dyDescent="0.25">
      <c r="B224" s="11"/>
      <c r="C224" s="3"/>
      <c r="D224" s="2"/>
      <c r="E224" s="2"/>
      <c r="F224" s="3"/>
      <c r="G224" s="3"/>
      <c r="H224" s="3"/>
      <c r="I224" s="3"/>
      <c r="J224" s="3"/>
      <c r="K224" s="3"/>
      <c r="L224" s="3"/>
      <c r="M224" s="3"/>
      <c r="N224" s="3"/>
      <c r="O224" s="3"/>
      <c r="P224" s="3"/>
      <c r="Q224" s="3"/>
      <c r="R224" s="3"/>
      <c r="S224" s="252"/>
      <c r="T224" s="252"/>
      <c r="U224" s="252"/>
      <c r="V224" s="252"/>
      <c r="W224" s="252"/>
      <c r="X224" s="12"/>
    </row>
    <row r="225" spans="2:24" x14ac:dyDescent="0.25">
      <c r="B225" s="11"/>
      <c r="C225" s="3"/>
      <c r="D225" s="2"/>
      <c r="E225" s="2"/>
      <c r="F225" s="3"/>
      <c r="G225" s="3"/>
      <c r="H225" s="3"/>
      <c r="I225" s="3"/>
      <c r="J225" s="3"/>
      <c r="K225" s="3"/>
      <c r="L225" s="3"/>
      <c r="M225" s="3"/>
      <c r="N225" s="3"/>
      <c r="O225" s="3"/>
      <c r="P225" s="3"/>
      <c r="Q225" s="3"/>
      <c r="R225" s="3"/>
      <c r="S225" s="252"/>
      <c r="T225" s="252"/>
      <c r="U225" s="252"/>
      <c r="V225" s="252"/>
      <c r="W225" s="252"/>
      <c r="X225" s="12"/>
    </row>
    <row r="226" spans="2:24" x14ac:dyDescent="0.25">
      <c r="B226" s="11"/>
      <c r="C226" s="3"/>
      <c r="D226" s="2"/>
      <c r="E226" s="2"/>
      <c r="F226" s="3"/>
      <c r="G226" s="3"/>
      <c r="H226" s="3"/>
      <c r="I226" s="3"/>
      <c r="J226" s="3"/>
      <c r="K226" s="3"/>
      <c r="L226" s="3"/>
      <c r="M226" s="3"/>
      <c r="N226" s="3"/>
      <c r="O226" s="3"/>
      <c r="P226" s="3"/>
      <c r="Q226" s="3"/>
      <c r="R226" s="3"/>
      <c r="S226" s="252"/>
      <c r="T226" s="252"/>
      <c r="U226" s="252"/>
      <c r="V226" s="252"/>
      <c r="W226" s="252"/>
      <c r="X226" s="12"/>
    </row>
    <row r="227" spans="2:24" x14ac:dyDescent="0.25">
      <c r="B227" s="11"/>
      <c r="C227" s="3"/>
      <c r="D227" s="2"/>
      <c r="E227" s="2"/>
      <c r="F227" s="3"/>
      <c r="G227" s="3"/>
      <c r="H227" s="3"/>
      <c r="I227" s="3"/>
      <c r="J227" s="3"/>
      <c r="K227" s="3"/>
      <c r="L227" s="3"/>
      <c r="M227" s="3"/>
      <c r="N227" s="3"/>
      <c r="O227" s="3"/>
      <c r="P227" s="3"/>
      <c r="Q227" s="3"/>
      <c r="R227" s="3"/>
      <c r="S227" s="252"/>
      <c r="T227" s="252"/>
      <c r="U227" s="252"/>
      <c r="V227" s="252"/>
      <c r="W227" s="252"/>
      <c r="X227" s="12"/>
    </row>
    <row r="228" spans="2:24" x14ac:dyDescent="0.25">
      <c r="B228" s="11"/>
      <c r="C228" s="3"/>
      <c r="D228" s="2"/>
      <c r="E228" s="2"/>
      <c r="F228" s="3"/>
      <c r="G228" s="3"/>
      <c r="H228" s="3"/>
      <c r="I228" s="3"/>
      <c r="J228" s="3"/>
      <c r="K228" s="3"/>
      <c r="L228" s="3"/>
      <c r="M228" s="3"/>
      <c r="N228" s="3"/>
      <c r="O228" s="3"/>
      <c r="P228" s="3"/>
      <c r="Q228" s="3"/>
      <c r="R228" s="3"/>
      <c r="S228" s="252"/>
      <c r="T228" s="252"/>
      <c r="U228" s="252"/>
      <c r="V228" s="252"/>
      <c r="W228" s="252"/>
      <c r="X228" s="12"/>
    </row>
    <row r="229" spans="2:24" x14ac:dyDescent="0.25">
      <c r="B229" s="11"/>
      <c r="C229" s="3"/>
      <c r="D229" s="2"/>
      <c r="E229" s="2"/>
      <c r="F229" s="3"/>
      <c r="G229" s="3"/>
      <c r="H229" s="3"/>
      <c r="I229" s="3"/>
      <c r="J229" s="3"/>
      <c r="K229" s="3"/>
      <c r="L229" s="3"/>
      <c r="M229" s="3"/>
      <c r="N229" s="3"/>
      <c r="O229" s="3"/>
      <c r="P229" s="3"/>
      <c r="Q229" s="3"/>
      <c r="R229" s="3"/>
      <c r="S229" s="252"/>
      <c r="T229" s="252"/>
      <c r="U229" s="252"/>
      <c r="V229" s="252"/>
      <c r="W229" s="252"/>
      <c r="X229" s="12"/>
    </row>
    <row r="230" spans="2:24" x14ac:dyDescent="0.25">
      <c r="B230" s="11"/>
      <c r="C230" s="3"/>
      <c r="D230" s="2"/>
      <c r="E230" s="2"/>
      <c r="F230" s="3"/>
      <c r="G230" s="3"/>
      <c r="H230" s="3"/>
      <c r="I230" s="3"/>
      <c r="J230" s="3"/>
      <c r="K230" s="3"/>
      <c r="L230" s="3"/>
      <c r="M230" s="3"/>
      <c r="N230" s="3"/>
      <c r="O230" s="3"/>
      <c r="P230" s="3"/>
      <c r="Q230" s="3"/>
      <c r="R230" s="3"/>
      <c r="S230" s="252"/>
      <c r="T230" s="252"/>
      <c r="U230" s="252"/>
      <c r="V230" s="252"/>
      <c r="W230" s="252"/>
      <c r="X230" s="12"/>
    </row>
    <row r="231" spans="2:24" x14ac:dyDescent="0.25">
      <c r="B231" s="11"/>
      <c r="C231" s="3"/>
      <c r="D231" s="2"/>
      <c r="E231" s="2"/>
      <c r="F231" s="3"/>
      <c r="G231" s="3"/>
      <c r="H231" s="3"/>
      <c r="I231" s="3"/>
      <c r="J231" s="3"/>
      <c r="K231" s="3"/>
      <c r="L231" s="3"/>
      <c r="M231" s="3"/>
      <c r="N231" s="3"/>
      <c r="O231" s="3"/>
      <c r="P231" s="3"/>
      <c r="Q231" s="3"/>
      <c r="R231" s="3"/>
      <c r="S231" s="252"/>
      <c r="T231" s="252"/>
      <c r="U231" s="252"/>
      <c r="V231" s="252"/>
      <c r="W231" s="252"/>
      <c r="X231" s="12"/>
    </row>
    <row r="232" spans="2:24" x14ac:dyDescent="0.25">
      <c r="B232" s="11"/>
      <c r="C232" s="3"/>
      <c r="D232" s="2"/>
      <c r="E232" s="2"/>
      <c r="F232" s="3"/>
      <c r="G232" s="3"/>
      <c r="H232" s="3"/>
      <c r="I232" s="3"/>
      <c r="J232" s="3"/>
      <c r="K232" s="3"/>
      <c r="L232" s="3"/>
      <c r="M232" s="3"/>
      <c r="N232" s="3"/>
      <c r="O232" s="3"/>
      <c r="P232" s="3"/>
      <c r="Q232" s="3"/>
      <c r="R232" s="3"/>
      <c r="S232" s="252"/>
      <c r="T232" s="252"/>
      <c r="U232" s="252"/>
      <c r="V232" s="252"/>
      <c r="W232" s="252"/>
      <c r="X232" s="12"/>
    </row>
    <row r="233" spans="2:24" x14ac:dyDescent="0.25">
      <c r="B233" s="11"/>
      <c r="C233" s="3"/>
      <c r="D233" s="2"/>
      <c r="E233" s="2"/>
      <c r="F233" s="3"/>
      <c r="G233" s="3"/>
      <c r="H233" s="3"/>
      <c r="I233" s="3"/>
      <c r="J233" s="3"/>
      <c r="K233" s="3"/>
      <c r="L233" s="3"/>
      <c r="M233" s="3"/>
      <c r="N233" s="3"/>
      <c r="O233" s="3"/>
      <c r="P233" s="3"/>
      <c r="Q233" s="3"/>
      <c r="R233" s="3"/>
      <c r="S233" s="252"/>
      <c r="T233" s="252"/>
      <c r="U233" s="252"/>
      <c r="V233" s="252"/>
      <c r="W233" s="252"/>
      <c r="X233" s="12"/>
    </row>
    <row r="234" spans="2:24" x14ac:dyDescent="0.25">
      <c r="B234" s="11"/>
      <c r="C234" s="3"/>
      <c r="D234" s="2"/>
      <c r="E234" s="2"/>
      <c r="F234" s="3"/>
      <c r="G234" s="3"/>
      <c r="H234" s="3"/>
      <c r="I234" s="3"/>
      <c r="J234" s="3"/>
      <c r="K234" s="3"/>
      <c r="L234" s="3"/>
      <c r="M234" s="3"/>
      <c r="N234" s="3"/>
      <c r="O234" s="3"/>
      <c r="P234" s="3"/>
      <c r="Q234" s="3"/>
      <c r="R234" s="3"/>
      <c r="S234" s="252"/>
      <c r="T234" s="252"/>
      <c r="U234" s="252"/>
      <c r="V234" s="252"/>
      <c r="W234" s="252"/>
      <c r="X234" s="12"/>
    </row>
    <row r="235" spans="2:24" x14ac:dyDescent="0.25">
      <c r="B235" s="11"/>
      <c r="C235" s="3"/>
      <c r="D235" s="2"/>
      <c r="E235" s="2"/>
      <c r="F235" s="3"/>
      <c r="G235" s="3"/>
      <c r="H235" s="3"/>
      <c r="I235" s="3"/>
      <c r="J235" s="3"/>
      <c r="K235" s="3"/>
      <c r="L235" s="3"/>
      <c r="M235" s="3"/>
      <c r="N235" s="3"/>
      <c r="O235" s="3"/>
      <c r="P235" s="3"/>
      <c r="Q235" s="3"/>
      <c r="R235" s="3"/>
      <c r="S235" s="252"/>
      <c r="T235" s="252"/>
      <c r="U235" s="252"/>
      <c r="V235" s="252"/>
      <c r="W235" s="252"/>
      <c r="X235" s="12"/>
    </row>
    <row r="236" spans="2:24" x14ac:dyDescent="0.25">
      <c r="B236" s="11"/>
      <c r="C236" s="3"/>
      <c r="D236" s="2"/>
      <c r="E236" s="2"/>
      <c r="F236" s="3"/>
      <c r="G236" s="3"/>
      <c r="H236" s="3"/>
      <c r="I236" s="3"/>
      <c r="J236" s="3"/>
      <c r="K236" s="3"/>
      <c r="L236" s="3"/>
      <c r="M236" s="3"/>
      <c r="N236" s="3"/>
      <c r="O236" s="3"/>
      <c r="P236" s="3"/>
      <c r="Q236" s="3"/>
      <c r="R236" s="3"/>
      <c r="S236" s="252"/>
      <c r="T236" s="252"/>
      <c r="U236" s="252"/>
      <c r="V236" s="252"/>
      <c r="W236" s="252"/>
      <c r="X236" s="12"/>
    </row>
    <row r="237" spans="2:24" x14ac:dyDescent="0.25">
      <c r="B237" s="11"/>
      <c r="C237" s="3"/>
      <c r="D237" s="2"/>
      <c r="E237" s="2"/>
      <c r="F237" s="3"/>
      <c r="G237" s="3"/>
      <c r="H237" s="3"/>
      <c r="I237" s="3"/>
      <c r="J237" s="3"/>
      <c r="K237" s="3"/>
      <c r="L237" s="3"/>
      <c r="M237" s="3"/>
      <c r="N237" s="3"/>
      <c r="O237" s="3"/>
      <c r="P237" s="3"/>
      <c r="Q237" s="3"/>
      <c r="R237" s="3"/>
      <c r="S237" s="252"/>
      <c r="T237" s="252"/>
      <c r="U237" s="252"/>
      <c r="V237" s="252"/>
      <c r="W237" s="252"/>
      <c r="X237" s="12"/>
    </row>
    <row r="238" spans="2:24" x14ac:dyDescent="0.25">
      <c r="B238" s="11"/>
      <c r="C238" s="3"/>
      <c r="D238" s="2"/>
      <c r="E238" s="2"/>
      <c r="F238" s="3"/>
      <c r="G238" s="3"/>
      <c r="H238" s="3"/>
      <c r="I238" s="3"/>
      <c r="J238" s="3"/>
      <c r="K238" s="3"/>
      <c r="L238" s="3"/>
      <c r="M238" s="3"/>
      <c r="N238" s="3"/>
      <c r="O238" s="3"/>
      <c r="P238" s="3"/>
      <c r="Q238" s="3"/>
      <c r="R238" s="3"/>
      <c r="S238" s="252"/>
      <c r="T238" s="252"/>
      <c r="U238" s="252"/>
      <c r="V238" s="252"/>
      <c r="W238" s="252"/>
      <c r="X238" s="12"/>
    </row>
    <row r="239" spans="2:24" x14ac:dyDescent="0.25">
      <c r="B239" s="11"/>
      <c r="C239" s="3"/>
      <c r="D239" s="2"/>
      <c r="E239" s="2"/>
      <c r="F239" s="3"/>
      <c r="G239" s="3"/>
      <c r="H239" s="3"/>
      <c r="I239" s="3"/>
      <c r="J239" s="3"/>
      <c r="K239" s="3"/>
      <c r="L239" s="3"/>
      <c r="M239" s="3"/>
      <c r="N239" s="3"/>
      <c r="O239" s="3"/>
      <c r="P239" s="3"/>
      <c r="Q239" s="3"/>
      <c r="R239" s="3"/>
      <c r="S239" s="252"/>
      <c r="T239" s="252"/>
      <c r="U239" s="252"/>
      <c r="V239" s="252"/>
      <c r="W239" s="252"/>
      <c r="X239" s="12"/>
    </row>
    <row r="240" spans="2:24" x14ac:dyDescent="0.25">
      <c r="B240" s="11"/>
      <c r="C240" s="3"/>
      <c r="D240" s="2"/>
      <c r="E240" s="2"/>
      <c r="F240" s="3"/>
      <c r="G240" s="3"/>
      <c r="H240" s="3"/>
      <c r="I240" s="3"/>
      <c r="J240" s="3"/>
      <c r="K240" s="3"/>
      <c r="L240" s="3"/>
      <c r="M240" s="3"/>
      <c r="N240" s="3"/>
      <c r="O240" s="3"/>
      <c r="P240" s="3"/>
      <c r="Q240" s="3"/>
      <c r="R240" s="3"/>
      <c r="S240" s="252"/>
      <c r="T240" s="252"/>
      <c r="U240" s="252"/>
      <c r="V240" s="252"/>
      <c r="W240" s="252"/>
      <c r="X240" s="12"/>
    </row>
    <row r="241" spans="2:24" x14ac:dyDescent="0.25">
      <c r="B241" s="11"/>
      <c r="C241" s="3"/>
      <c r="D241" s="2"/>
      <c r="E241" s="2"/>
      <c r="F241" s="3"/>
      <c r="G241" s="3"/>
      <c r="H241" s="3"/>
      <c r="I241" s="3"/>
      <c r="J241" s="3"/>
      <c r="K241" s="3"/>
      <c r="L241" s="3"/>
      <c r="M241" s="3"/>
      <c r="N241" s="3"/>
      <c r="O241" s="3"/>
      <c r="P241" s="3"/>
      <c r="Q241" s="3"/>
      <c r="R241" s="3"/>
      <c r="S241" s="252"/>
      <c r="T241" s="252"/>
      <c r="U241" s="252"/>
      <c r="V241" s="252"/>
      <c r="W241" s="252"/>
      <c r="X241" s="12"/>
    </row>
    <row r="242" spans="2:24" x14ac:dyDescent="0.25">
      <c r="B242" s="11"/>
      <c r="C242" s="3"/>
      <c r="D242" s="2"/>
      <c r="E242" s="2"/>
      <c r="F242" s="3"/>
      <c r="G242" s="3"/>
      <c r="H242" s="3"/>
      <c r="I242" s="3"/>
      <c r="J242" s="3"/>
      <c r="K242" s="3"/>
      <c r="L242" s="3"/>
      <c r="M242" s="3"/>
      <c r="N242" s="3"/>
      <c r="O242" s="3"/>
      <c r="P242" s="3"/>
      <c r="Q242" s="3"/>
      <c r="R242" s="3"/>
      <c r="S242" s="252"/>
      <c r="T242" s="252"/>
      <c r="U242" s="252"/>
      <c r="V242" s="252"/>
      <c r="W242" s="252"/>
      <c r="X242" s="12"/>
    </row>
    <row r="243" spans="2:24" x14ac:dyDescent="0.25">
      <c r="B243" s="11"/>
      <c r="C243" s="3"/>
      <c r="D243" s="2"/>
      <c r="E243" s="2"/>
      <c r="F243" s="3"/>
      <c r="G243" s="3"/>
      <c r="H243" s="3"/>
      <c r="I243" s="3"/>
      <c r="J243" s="3"/>
      <c r="K243" s="3"/>
      <c r="L243" s="3"/>
      <c r="M243" s="3"/>
      <c r="N243" s="3"/>
      <c r="O243" s="3"/>
      <c r="P243" s="3"/>
      <c r="Q243" s="3"/>
      <c r="R243" s="3"/>
      <c r="S243" s="252"/>
      <c r="T243" s="252"/>
      <c r="U243" s="252"/>
      <c r="V243" s="252"/>
      <c r="W243" s="252"/>
      <c r="X243" s="12"/>
    </row>
    <row r="244" spans="2:24" x14ac:dyDescent="0.25">
      <c r="B244" s="11"/>
      <c r="C244" s="3"/>
      <c r="D244" s="2"/>
      <c r="E244" s="2"/>
      <c r="F244" s="3"/>
      <c r="G244" s="3"/>
      <c r="H244" s="3"/>
      <c r="I244" s="3"/>
      <c r="J244" s="3"/>
      <c r="K244" s="3"/>
      <c r="L244" s="3"/>
      <c r="M244" s="3"/>
      <c r="N244" s="3"/>
      <c r="O244" s="3"/>
      <c r="P244" s="3"/>
      <c r="Q244" s="3"/>
      <c r="R244" s="3"/>
      <c r="S244" s="252"/>
      <c r="T244" s="252"/>
      <c r="U244" s="252"/>
      <c r="V244" s="252"/>
      <c r="W244" s="252"/>
      <c r="X244" s="12"/>
    </row>
    <row r="245" spans="2:24" x14ac:dyDescent="0.25">
      <c r="B245" s="11"/>
      <c r="C245" s="3"/>
      <c r="D245" s="2"/>
      <c r="E245" s="2"/>
      <c r="F245" s="3"/>
      <c r="G245" s="3"/>
      <c r="H245" s="3"/>
      <c r="I245" s="3"/>
      <c r="J245" s="3"/>
      <c r="K245" s="3"/>
      <c r="L245" s="3"/>
      <c r="M245" s="3"/>
      <c r="N245" s="3"/>
      <c r="O245" s="3"/>
      <c r="P245" s="3"/>
      <c r="Q245" s="3"/>
      <c r="R245" s="3"/>
      <c r="S245" s="252"/>
      <c r="T245" s="252"/>
      <c r="U245" s="252"/>
      <c r="V245" s="252"/>
      <c r="W245" s="252"/>
      <c r="X245" s="12"/>
    </row>
    <row r="246" spans="2:24" x14ac:dyDescent="0.25">
      <c r="B246" s="11"/>
      <c r="C246" s="3"/>
      <c r="D246" s="2"/>
      <c r="E246" s="2"/>
      <c r="F246" s="3"/>
      <c r="G246" s="3"/>
      <c r="H246" s="3"/>
      <c r="I246" s="3"/>
      <c r="J246" s="3"/>
      <c r="K246" s="3"/>
      <c r="L246" s="3"/>
      <c r="M246" s="3"/>
      <c r="N246" s="3"/>
      <c r="O246" s="3"/>
      <c r="P246" s="3"/>
      <c r="Q246" s="3"/>
      <c r="R246" s="3"/>
      <c r="S246" s="252"/>
      <c r="T246" s="252"/>
      <c r="U246" s="252"/>
      <c r="V246" s="252"/>
      <c r="W246" s="252"/>
      <c r="X246" s="12"/>
    </row>
    <row r="247" spans="2:24" x14ac:dyDescent="0.25">
      <c r="B247" s="11"/>
      <c r="C247" s="3"/>
      <c r="D247" s="2"/>
      <c r="E247" s="2"/>
      <c r="F247" s="3"/>
      <c r="G247" s="3"/>
      <c r="H247" s="3"/>
      <c r="I247" s="3"/>
      <c r="J247" s="3"/>
      <c r="K247" s="3"/>
      <c r="L247" s="3"/>
      <c r="M247" s="3"/>
      <c r="N247" s="3"/>
      <c r="O247" s="3"/>
      <c r="P247" s="3"/>
      <c r="Q247" s="3"/>
      <c r="R247" s="3"/>
      <c r="S247" s="252"/>
      <c r="T247" s="252"/>
      <c r="U247" s="252"/>
      <c r="V247" s="252"/>
      <c r="W247" s="252"/>
      <c r="X247" s="12"/>
    </row>
    <row r="248" spans="2:24" x14ac:dyDescent="0.25">
      <c r="B248" s="11"/>
      <c r="C248" s="3"/>
      <c r="D248" s="2"/>
      <c r="E248" s="2"/>
      <c r="F248" s="3"/>
      <c r="G248" s="3"/>
      <c r="H248" s="3"/>
      <c r="I248" s="3"/>
      <c r="J248" s="3"/>
      <c r="K248" s="3"/>
      <c r="L248" s="3"/>
      <c r="M248" s="3"/>
      <c r="N248" s="3"/>
      <c r="O248" s="3"/>
      <c r="P248" s="3"/>
      <c r="Q248" s="3"/>
      <c r="R248" s="3"/>
      <c r="S248" s="252"/>
      <c r="T248" s="252"/>
      <c r="U248" s="252"/>
      <c r="V248" s="252"/>
      <c r="W248" s="252"/>
      <c r="X248" s="12"/>
    </row>
    <row r="249" spans="2:24" x14ac:dyDescent="0.25">
      <c r="B249" s="11"/>
      <c r="C249" s="3"/>
      <c r="D249" s="2"/>
      <c r="E249" s="2"/>
      <c r="F249" s="3"/>
      <c r="G249" s="3"/>
      <c r="H249" s="3"/>
      <c r="I249" s="3"/>
      <c r="J249" s="3"/>
      <c r="K249" s="3"/>
      <c r="L249" s="3"/>
      <c r="M249" s="3"/>
      <c r="N249" s="3"/>
      <c r="O249" s="3"/>
      <c r="P249" s="3"/>
      <c r="Q249" s="3"/>
      <c r="R249" s="3"/>
      <c r="S249" s="252"/>
      <c r="T249" s="252"/>
      <c r="U249" s="252"/>
      <c r="V249" s="252"/>
      <c r="W249" s="252"/>
      <c r="X249" s="12"/>
    </row>
    <row r="250" spans="2:24" x14ac:dyDescent="0.25">
      <c r="B250" s="11"/>
      <c r="C250" s="3"/>
      <c r="D250" s="2"/>
      <c r="E250" s="2"/>
      <c r="F250" s="3"/>
      <c r="G250" s="3"/>
      <c r="H250" s="3"/>
      <c r="I250" s="3"/>
      <c r="J250" s="3"/>
      <c r="K250" s="3"/>
      <c r="L250" s="3"/>
      <c r="M250" s="3"/>
      <c r="N250" s="3"/>
      <c r="O250" s="3"/>
      <c r="P250" s="3"/>
      <c r="Q250" s="3"/>
      <c r="R250" s="3"/>
      <c r="S250" s="252"/>
      <c r="T250" s="252"/>
      <c r="U250" s="252"/>
      <c r="V250" s="252"/>
      <c r="W250" s="252"/>
      <c r="X250" s="12"/>
    </row>
    <row r="251" spans="2:24" x14ac:dyDescent="0.25">
      <c r="B251" s="11"/>
      <c r="C251" s="3"/>
      <c r="D251" s="2"/>
      <c r="E251" s="2"/>
      <c r="F251" s="3"/>
      <c r="G251" s="3"/>
      <c r="H251" s="3"/>
      <c r="I251" s="3"/>
      <c r="J251" s="3"/>
      <c r="K251" s="3"/>
      <c r="L251" s="3"/>
      <c r="M251" s="3"/>
      <c r="N251" s="3"/>
      <c r="O251" s="3"/>
      <c r="P251" s="3"/>
      <c r="Q251" s="3"/>
      <c r="R251" s="3"/>
      <c r="S251" s="252"/>
      <c r="T251" s="252"/>
      <c r="U251" s="252"/>
      <c r="V251" s="252"/>
      <c r="W251" s="252"/>
      <c r="X251" s="12"/>
    </row>
    <row r="252" spans="2:24" x14ac:dyDescent="0.25">
      <c r="B252" s="11"/>
      <c r="C252" s="3"/>
      <c r="D252" s="2"/>
      <c r="E252" s="2"/>
      <c r="F252" s="3"/>
      <c r="G252" s="3"/>
      <c r="H252" s="3"/>
      <c r="I252" s="3"/>
      <c r="J252" s="3"/>
      <c r="K252" s="3"/>
      <c r="L252" s="3"/>
      <c r="M252" s="3"/>
      <c r="N252" s="3"/>
      <c r="O252" s="3"/>
      <c r="P252" s="3"/>
      <c r="Q252" s="3"/>
      <c r="R252" s="3"/>
      <c r="S252" s="252"/>
      <c r="T252" s="252"/>
      <c r="U252" s="252"/>
      <c r="V252" s="252"/>
      <c r="W252" s="252"/>
      <c r="X252" s="12"/>
    </row>
    <row r="253" spans="2:24" x14ac:dyDescent="0.25">
      <c r="B253" s="11"/>
      <c r="C253" s="3"/>
      <c r="D253" s="2"/>
      <c r="E253" s="2"/>
      <c r="F253" s="3"/>
      <c r="G253" s="3"/>
      <c r="H253" s="3"/>
      <c r="I253" s="3"/>
      <c r="J253" s="3"/>
      <c r="K253" s="3"/>
      <c r="L253" s="3"/>
      <c r="M253" s="3"/>
      <c r="N253" s="3"/>
      <c r="O253" s="3"/>
      <c r="P253" s="3"/>
      <c r="Q253" s="3"/>
      <c r="R253" s="3"/>
      <c r="S253" s="252"/>
      <c r="T253" s="252"/>
      <c r="U253" s="252"/>
      <c r="V253" s="252"/>
      <c r="W253" s="252"/>
      <c r="X253" s="12"/>
    </row>
    <row r="254" spans="2:24" x14ac:dyDescent="0.25">
      <c r="B254" s="11"/>
      <c r="C254" s="3"/>
      <c r="D254" s="2"/>
      <c r="E254" s="2"/>
      <c r="F254" s="3"/>
      <c r="G254" s="3"/>
      <c r="H254" s="3"/>
      <c r="I254" s="3"/>
      <c r="J254" s="3"/>
      <c r="K254" s="3"/>
      <c r="L254" s="3"/>
      <c r="M254" s="3"/>
      <c r="N254" s="3"/>
      <c r="O254" s="3"/>
      <c r="P254" s="3"/>
      <c r="Q254" s="3"/>
      <c r="R254" s="3"/>
      <c r="S254" s="252"/>
      <c r="T254" s="252"/>
      <c r="U254" s="252"/>
      <c r="V254" s="252"/>
      <c r="W254" s="252"/>
      <c r="X254" s="12"/>
    </row>
    <row r="255" spans="2:24" x14ac:dyDescent="0.25">
      <c r="B255" s="11"/>
      <c r="C255" s="3"/>
      <c r="D255" s="2"/>
      <c r="E255" s="2"/>
      <c r="F255" s="3"/>
      <c r="G255" s="3"/>
      <c r="H255" s="3"/>
      <c r="I255" s="3"/>
      <c r="J255" s="3"/>
      <c r="K255" s="3"/>
      <c r="L255" s="3"/>
      <c r="M255" s="3"/>
      <c r="N255" s="3"/>
      <c r="O255" s="3"/>
      <c r="P255" s="3"/>
      <c r="Q255" s="3"/>
      <c r="R255" s="3"/>
      <c r="S255" s="252"/>
      <c r="T255" s="252"/>
      <c r="U255" s="252"/>
      <c r="V255" s="252"/>
      <c r="W255" s="252"/>
      <c r="X255" s="12"/>
    </row>
    <row r="256" spans="2:24" x14ac:dyDescent="0.25">
      <c r="B256" s="11"/>
      <c r="C256" s="3"/>
      <c r="D256" s="2"/>
      <c r="E256" s="2"/>
      <c r="F256" s="3"/>
      <c r="G256" s="3"/>
      <c r="H256" s="3"/>
      <c r="I256" s="3"/>
      <c r="J256" s="3"/>
      <c r="K256" s="3"/>
      <c r="L256" s="3"/>
      <c r="M256" s="3"/>
      <c r="N256" s="3"/>
      <c r="O256" s="3"/>
      <c r="P256" s="3"/>
      <c r="Q256" s="3"/>
      <c r="R256" s="3"/>
      <c r="S256" s="252"/>
      <c r="T256" s="252"/>
      <c r="U256" s="252"/>
      <c r="V256" s="252"/>
      <c r="W256" s="252"/>
      <c r="X256" s="12"/>
    </row>
    <row r="257" spans="2:24" x14ac:dyDescent="0.25">
      <c r="B257" s="11"/>
      <c r="C257" s="3"/>
      <c r="D257" s="2"/>
      <c r="E257" s="2"/>
      <c r="F257" s="3"/>
      <c r="G257" s="3"/>
      <c r="H257" s="3"/>
      <c r="I257" s="3"/>
      <c r="J257" s="3"/>
      <c r="K257" s="3"/>
      <c r="L257" s="3"/>
      <c r="M257" s="3"/>
      <c r="N257" s="3"/>
      <c r="O257" s="3"/>
      <c r="P257" s="3"/>
      <c r="Q257" s="3"/>
      <c r="R257" s="3"/>
      <c r="S257" s="252"/>
      <c r="T257" s="252"/>
      <c r="U257" s="252"/>
      <c r="V257" s="252"/>
      <c r="W257" s="252"/>
      <c r="X257" s="12"/>
    </row>
    <row r="258" spans="2:24" x14ac:dyDescent="0.25">
      <c r="B258" s="11"/>
      <c r="C258" s="3"/>
      <c r="D258" s="2"/>
      <c r="E258" s="2"/>
      <c r="F258" s="3"/>
      <c r="G258" s="3"/>
      <c r="H258" s="3"/>
      <c r="I258" s="3"/>
      <c r="J258" s="3"/>
      <c r="K258" s="3"/>
      <c r="L258" s="3"/>
      <c r="M258" s="3"/>
      <c r="N258" s="3"/>
      <c r="O258" s="3"/>
      <c r="P258" s="3"/>
      <c r="Q258" s="3"/>
      <c r="R258" s="3"/>
      <c r="S258" s="252"/>
      <c r="T258" s="252"/>
      <c r="U258" s="252"/>
      <c r="V258" s="252"/>
      <c r="W258" s="252"/>
      <c r="X258" s="12"/>
    </row>
    <row r="259" spans="2:24" x14ac:dyDescent="0.25">
      <c r="B259" s="11"/>
      <c r="C259" s="3"/>
      <c r="D259" s="2"/>
      <c r="E259" s="2"/>
      <c r="F259" s="3"/>
      <c r="G259" s="3"/>
      <c r="H259" s="3"/>
      <c r="I259" s="3"/>
      <c r="J259" s="3"/>
      <c r="K259" s="3"/>
      <c r="L259" s="3"/>
      <c r="M259" s="3"/>
      <c r="N259" s="3"/>
      <c r="O259" s="3"/>
      <c r="P259" s="3"/>
      <c r="Q259" s="3"/>
      <c r="R259" s="3"/>
      <c r="S259" s="252"/>
      <c r="T259" s="252"/>
      <c r="U259" s="252"/>
      <c r="V259" s="252"/>
      <c r="W259" s="252"/>
      <c r="X259" s="12"/>
    </row>
    <row r="260" spans="2:24" x14ac:dyDescent="0.25">
      <c r="B260" s="11"/>
      <c r="C260" s="3"/>
      <c r="D260" s="2"/>
      <c r="E260" s="2"/>
      <c r="F260" s="3"/>
      <c r="G260" s="3"/>
      <c r="H260" s="3"/>
      <c r="I260" s="3"/>
      <c r="J260" s="3"/>
      <c r="K260" s="3"/>
      <c r="L260" s="3"/>
      <c r="M260" s="3"/>
      <c r="N260" s="3"/>
      <c r="O260" s="3"/>
      <c r="P260" s="3"/>
      <c r="Q260" s="3"/>
      <c r="R260" s="3"/>
      <c r="S260" s="252"/>
      <c r="T260" s="252"/>
      <c r="U260" s="252"/>
      <c r="V260" s="252"/>
      <c r="W260" s="252"/>
      <c r="X260" s="12"/>
    </row>
    <row r="261" spans="2:24" x14ac:dyDescent="0.25">
      <c r="B261" s="11"/>
      <c r="C261" s="3"/>
      <c r="D261" s="2"/>
      <c r="E261" s="2"/>
      <c r="F261" s="3"/>
      <c r="G261" s="3"/>
      <c r="H261" s="3"/>
      <c r="I261" s="3"/>
      <c r="J261" s="3"/>
      <c r="K261" s="3"/>
      <c r="L261" s="3"/>
      <c r="M261" s="3"/>
      <c r="N261" s="3"/>
      <c r="O261" s="3"/>
      <c r="P261" s="3"/>
      <c r="Q261" s="3"/>
      <c r="R261" s="3"/>
      <c r="S261" s="252"/>
      <c r="T261" s="252"/>
      <c r="U261" s="252"/>
      <c r="V261" s="252"/>
      <c r="W261" s="252"/>
      <c r="X261" s="12"/>
    </row>
    <row r="262" spans="2:24" x14ac:dyDescent="0.25">
      <c r="B262" s="11"/>
      <c r="C262" s="3"/>
      <c r="D262" s="2"/>
      <c r="E262" s="2"/>
      <c r="F262" s="3"/>
      <c r="G262" s="3"/>
      <c r="H262" s="3"/>
      <c r="I262" s="3"/>
      <c r="J262" s="3"/>
      <c r="K262" s="3"/>
      <c r="L262" s="3"/>
      <c r="M262" s="3"/>
      <c r="N262" s="3"/>
      <c r="O262" s="3"/>
      <c r="P262" s="3"/>
      <c r="Q262" s="3"/>
      <c r="R262" s="3"/>
      <c r="S262" s="252"/>
      <c r="T262" s="252"/>
      <c r="U262" s="252"/>
      <c r="V262" s="252"/>
      <c r="W262" s="252"/>
      <c r="X262" s="12"/>
    </row>
    <row r="263" spans="2:24" x14ac:dyDescent="0.25">
      <c r="B263" s="11"/>
      <c r="C263" s="3"/>
      <c r="D263" s="2"/>
      <c r="E263" s="2"/>
      <c r="F263" s="3"/>
      <c r="G263" s="3"/>
      <c r="H263" s="3"/>
      <c r="I263" s="3"/>
      <c r="J263" s="3"/>
      <c r="K263" s="3"/>
      <c r="L263" s="3"/>
      <c r="M263" s="3"/>
      <c r="N263" s="3"/>
      <c r="O263" s="3"/>
      <c r="P263" s="3"/>
      <c r="Q263" s="3"/>
      <c r="R263" s="3"/>
      <c r="S263" s="252"/>
      <c r="T263" s="252"/>
      <c r="U263" s="252"/>
      <c r="V263" s="252"/>
      <c r="W263" s="252"/>
      <c r="X263" s="12"/>
    </row>
    <row r="264" spans="2:24" x14ac:dyDescent="0.25">
      <c r="B264" s="11"/>
      <c r="C264" s="3"/>
      <c r="D264" s="2"/>
      <c r="E264" s="2"/>
      <c r="F264" s="3"/>
      <c r="G264" s="3"/>
      <c r="H264" s="3"/>
      <c r="I264" s="3"/>
      <c r="J264" s="3"/>
      <c r="K264" s="3"/>
      <c r="L264" s="3"/>
      <c r="M264" s="3"/>
      <c r="N264" s="3"/>
      <c r="O264" s="3"/>
      <c r="P264" s="3"/>
      <c r="Q264" s="3"/>
      <c r="R264" s="3"/>
      <c r="S264" s="252"/>
      <c r="T264" s="252"/>
      <c r="U264" s="252"/>
      <c r="V264" s="252"/>
      <c r="W264" s="252"/>
      <c r="X264" s="12"/>
    </row>
    <row r="265" spans="2:24" x14ac:dyDescent="0.25">
      <c r="B265" s="11"/>
      <c r="C265" s="3"/>
      <c r="D265" s="2"/>
      <c r="E265" s="2"/>
      <c r="F265" s="3"/>
      <c r="G265" s="3"/>
      <c r="H265" s="3"/>
      <c r="I265" s="3"/>
      <c r="J265" s="3"/>
      <c r="K265" s="3"/>
      <c r="L265" s="3"/>
      <c r="M265" s="3"/>
      <c r="N265" s="3"/>
      <c r="O265" s="3"/>
      <c r="P265" s="3"/>
      <c r="Q265" s="3"/>
      <c r="R265" s="3"/>
      <c r="S265" s="252"/>
      <c r="T265" s="252"/>
      <c r="U265" s="252"/>
      <c r="V265" s="252"/>
      <c r="W265" s="252"/>
      <c r="X265" s="12"/>
    </row>
    <row r="266" spans="2:24" x14ac:dyDescent="0.25">
      <c r="B266" s="11"/>
      <c r="C266" s="3"/>
      <c r="D266" s="2"/>
      <c r="E266" s="2"/>
      <c r="F266" s="3"/>
      <c r="G266" s="3"/>
      <c r="H266" s="3"/>
      <c r="I266" s="3"/>
      <c r="J266" s="3"/>
      <c r="K266" s="3"/>
      <c r="L266" s="3"/>
      <c r="M266" s="3"/>
      <c r="N266" s="3"/>
      <c r="O266" s="3"/>
      <c r="P266" s="3"/>
      <c r="Q266" s="3"/>
      <c r="R266" s="3"/>
      <c r="S266" s="252"/>
      <c r="T266" s="252"/>
      <c r="U266" s="252"/>
      <c r="V266" s="252"/>
      <c r="W266" s="252"/>
      <c r="X266" s="12"/>
    </row>
    <row r="267" spans="2:24" x14ac:dyDescent="0.25">
      <c r="B267" s="11"/>
      <c r="C267" s="3"/>
      <c r="D267" s="2"/>
      <c r="E267" s="2"/>
      <c r="F267" s="3"/>
      <c r="G267" s="3"/>
      <c r="H267" s="3"/>
      <c r="I267" s="3"/>
      <c r="J267" s="3"/>
      <c r="K267" s="3"/>
      <c r="L267" s="3"/>
      <c r="M267" s="3"/>
      <c r="N267" s="3"/>
      <c r="O267" s="3"/>
      <c r="P267" s="3"/>
      <c r="Q267" s="3"/>
      <c r="R267" s="3"/>
      <c r="S267" s="252"/>
      <c r="T267" s="252"/>
      <c r="U267" s="252"/>
      <c r="V267" s="252"/>
      <c r="W267" s="252"/>
      <c r="X267" s="12"/>
    </row>
    <row r="268" spans="2:24" x14ac:dyDescent="0.25">
      <c r="B268" s="11"/>
      <c r="C268" s="3"/>
      <c r="D268" s="2"/>
      <c r="E268" s="2"/>
      <c r="F268" s="3"/>
      <c r="G268" s="3"/>
      <c r="H268" s="3"/>
      <c r="I268" s="3"/>
      <c r="J268" s="3"/>
      <c r="K268" s="3"/>
      <c r="L268" s="3"/>
      <c r="M268" s="3"/>
      <c r="N268" s="3"/>
      <c r="O268" s="3"/>
      <c r="P268" s="3"/>
      <c r="Q268" s="3"/>
      <c r="R268" s="3"/>
      <c r="S268" s="252"/>
      <c r="T268" s="252"/>
      <c r="U268" s="252"/>
      <c r="V268" s="252"/>
      <c r="W268" s="252"/>
      <c r="X268" s="12"/>
    </row>
    <row r="269" spans="2:24" x14ac:dyDescent="0.25">
      <c r="B269" s="11"/>
      <c r="C269" s="3"/>
      <c r="D269" s="2"/>
      <c r="E269" s="2"/>
      <c r="F269" s="3"/>
      <c r="G269" s="3"/>
      <c r="H269" s="3"/>
      <c r="I269" s="3"/>
      <c r="J269" s="3"/>
      <c r="K269" s="3"/>
      <c r="L269" s="3"/>
      <c r="M269" s="3"/>
      <c r="N269" s="3"/>
      <c r="O269" s="3"/>
      <c r="P269" s="3"/>
      <c r="Q269" s="3"/>
      <c r="R269" s="3"/>
      <c r="S269" s="252"/>
      <c r="T269" s="252"/>
      <c r="U269" s="252"/>
      <c r="V269" s="252"/>
      <c r="W269" s="252"/>
      <c r="X269" s="12"/>
    </row>
    <row r="270" spans="2:24" x14ac:dyDescent="0.25">
      <c r="B270" s="11"/>
      <c r="C270" s="3"/>
      <c r="D270" s="2"/>
      <c r="E270" s="2"/>
      <c r="F270" s="3"/>
      <c r="G270" s="3"/>
      <c r="H270" s="3"/>
      <c r="I270" s="3"/>
      <c r="J270" s="3"/>
      <c r="K270" s="3"/>
      <c r="L270" s="3"/>
      <c r="M270" s="3"/>
      <c r="N270" s="3"/>
      <c r="O270" s="3"/>
      <c r="P270" s="3"/>
      <c r="Q270" s="3"/>
      <c r="R270" s="3"/>
      <c r="S270" s="252"/>
      <c r="T270" s="252"/>
      <c r="U270" s="252"/>
      <c r="V270" s="252"/>
      <c r="W270" s="252"/>
      <c r="X270" s="12"/>
    </row>
    <row r="271" spans="2:24" x14ac:dyDescent="0.25">
      <c r="B271" s="11"/>
      <c r="C271" s="3"/>
      <c r="D271" s="2"/>
      <c r="E271" s="2"/>
      <c r="F271" s="3"/>
      <c r="G271" s="3"/>
      <c r="H271" s="3"/>
      <c r="I271" s="3"/>
      <c r="J271" s="3"/>
      <c r="K271" s="3"/>
      <c r="L271" s="3"/>
      <c r="M271" s="3"/>
      <c r="N271" s="3"/>
      <c r="O271" s="3"/>
      <c r="P271" s="3"/>
      <c r="Q271" s="3"/>
      <c r="R271" s="3"/>
      <c r="S271" s="252"/>
      <c r="T271" s="252"/>
      <c r="U271" s="252"/>
      <c r="V271" s="252"/>
      <c r="W271" s="252"/>
      <c r="X271" s="12"/>
    </row>
    <row r="272" spans="2:24" x14ac:dyDescent="0.25">
      <c r="B272" s="11"/>
      <c r="C272" s="3"/>
      <c r="D272" s="2"/>
      <c r="E272" s="2"/>
      <c r="F272" s="3"/>
      <c r="G272" s="3"/>
      <c r="H272" s="3"/>
      <c r="I272" s="3"/>
      <c r="J272" s="3"/>
      <c r="K272" s="3"/>
      <c r="L272" s="3"/>
      <c r="M272" s="3"/>
      <c r="N272" s="3"/>
      <c r="O272" s="3"/>
      <c r="P272" s="3"/>
      <c r="Q272" s="3"/>
      <c r="R272" s="3"/>
      <c r="S272" s="252"/>
      <c r="T272" s="252"/>
      <c r="U272" s="252"/>
      <c r="V272" s="252"/>
      <c r="W272" s="252"/>
      <c r="X272" s="12"/>
    </row>
    <row r="273" spans="2:24" x14ac:dyDescent="0.25">
      <c r="B273" s="11"/>
      <c r="C273" s="3"/>
      <c r="D273" s="2"/>
      <c r="E273" s="2"/>
      <c r="F273" s="3"/>
      <c r="G273" s="3"/>
      <c r="H273" s="3"/>
      <c r="I273" s="3"/>
      <c r="J273" s="3"/>
      <c r="K273" s="3"/>
      <c r="L273" s="3"/>
      <c r="M273" s="3"/>
      <c r="N273" s="3"/>
      <c r="O273" s="3"/>
      <c r="P273" s="3"/>
      <c r="Q273" s="3"/>
      <c r="R273" s="3"/>
      <c r="S273" s="252"/>
      <c r="T273" s="252"/>
      <c r="U273" s="252"/>
      <c r="V273" s="252"/>
      <c r="W273" s="252"/>
      <c r="X273" s="12"/>
    </row>
    <row r="274" spans="2:24" x14ac:dyDescent="0.25">
      <c r="B274" s="11"/>
      <c r="C274" s="3"/>
      <c r="D274" s="2"/>
      <c r="E274" s="2"/>
      <c r="F274" s="3"/>
      <c r="G274" s="3"/>
      <c r="H274" s="3"/>
      <c r="I274" s="3"/>
      <c r="J274" s="3"/>
      <c r="K274" s="3"/>
      <c r="L274" s="3"/>
      <c r="M274" s="3"/>
      <c r="N274" s="3"/>
      <c r="O274" s="3"/>
      <c r="P274" s="3"/>
      <c r="Q274" s="3"/>
      <c r="R274" s="3"/>
      <c r="S274" s="252"/>
      <c r="T274" s="252"/>
      <c r="U274" s="252"/>
      <c r="V274" s="252"/>
      <c r="W274" s="252"/>
      <c r="X274" s="12"/>
    </row>
    <row r="275" spans="2:24" x14ac:dyDescent="0.25">
      <c r="B275" s="11"/>
      <c r="C275" s="3"/>
      <c r="D275" s="2"/>
      <c r="E275" s="2"/>
      <c r="F275" s="3"/>
      <c r="G275" s="3"/>
      <c r="H275" s="3"/>
      <c r="I275" s="3"/>
      <c r="J275" s="3"/>
      <c r="K275" s="3"/>
      <c r="L275" s="3"/>
      <c r="M275" s="3"/>
      <c r="N275" s="3"/>
      <c r="O275" s="3"/>
      <c r="P275" s="3"/>
      <c r="Q275" s="3"/>
      <c r="R275" s="3"/>
      <c r="S275" s="252"/>
      <c r="T275" s="252"/>
      <c r="U275" s="252"/>
      <c r="V275" s="252"/>
      <c r="W275" s="252"/>
      <c r="X275" s="12"/>
    </row>
    <row r="276" spans="2:24" x14ac:dyDescent="0.25">
      <c r="B276" s="11"/>
      <c r="C276" s="3"/>
      <c r="D276" s="2"/>
      <c r="E276" s="2"/>
      <c r="F276" s="3"/>
      <c r="G276" s="3"/>
      <c r="H276" s="3"/>
      <c r="I276" s="3"/>
      <c r="J276" s="3"/>
      <c r="K276" s="3"/>
      <c r="L276" s="3"/>
      <c r="M276" s="3"/>
      <c r="N276" s="3"/>
      <c r="O276" s="3"/>
      <c r="P276" s="3"/>
      <c r="Q276" s="3"/>
      <c r="R276" s="3"/>
      <c r="S276" s="252"/>
      <c r="T276" s="252"/>
      <c r="U276" s="252"/>
      <c r="V276" s="252"/>
      <c r="W276" s="252"/>
      <c r="X276" s="12"/>
    </row>
    <row r="277" spans="2:24" x14ac:dyDescent="0.25">
      <c r="B277" s="11"/>
      <c r="C277" s="3"/>
      <c r="D277" s="2"/>
      <c r="E277" s="2"/>
      <c r="F277" s="3"/>
      <c r="G277" s="3"/>
      <c r="H277" s="3"/>
      <c r="I277" s="3"/>
      <c r="J277" s="3"/>
      <c r="K277" s="3"/>
      <c r="L277" s="3"/>
      <c r="M277" s="3"/>
      <c r="N277" s="3"/>
      <c r="O277" s="3"/>
      <c r="P277" s="3"/>
      <c r="Q277" s="3"/>
      <c r="R277" s="3"/>
      <c r="S277" s="252"/>
      <c r="T277" s="252"/>
      <c r="U277" s="252"/>
      <c r="V277" s="252"/>
      <c r="W277" s="252"/>
      <c r="X277" s="12"/>
    </row>
    <row r="278" spans="2:24" x14ac:dyDescent="0.25">
      <c r="B278" s="11"/>
      <c r="C278" s="3"/>
      <c r="D278" s="2"/>
      <c r="E278" s="2"/>
      <c r="F278" s="3"/>
      <c r="G278" s="3"/>
      <c r="H278" s="3"/>
      <c r="I278" s="3"/>
      <c r="J278" s="3"/>
      <c r="K278" s="3"/>
      <c r="L278" s="3"/>
      <c r="M278" s="3"/>
      <c r="N278" s="3"/>
      <c r="O278" s="3"/>
      <c r="P278" s="3"/>
      <c r="Q278" s="3"/>
      <c r="R278" s="3"/>
      <c r="S278" s="252"/>
      <c r="T278" s="252"/>
      <c r="U278" s="252"/>
      <c r="V278" s="252"/>
      <c r="W278" s="252"/>
      <c r="X278" s="12"/>
    </row>
    <row r="279" spans="2:24" x14ac:dyDescent="0.25">
      <c r="B279" s="11"/>
      <c r="C279" s="3"/>
      <c r="D279" s="2"/>
      <c r="E279" s="2"/>
      <c r="F279" s="3"/>
      <c r="G279" s="3"/>
      <c r="H279" s="3"/>
      <c r="I279" s="3"/>
      <c r="J279" s="3"/>
      <c r="K279" s="3"/>
      <c r="L279" s="3"/>
      <c r="M279" s="3"/>
      <c r="N279" s="3"/>
      <c r="O279" s="3"/>
      <c r="P279" s="3"/>
      <c r="Q279" s="3"/>
      <c r="R279" s="3"/>
      <c r="S279" s="252"/>
      <c r="T279" s="252"/>
      <c r="U279" s="252"/>
      <c r="V279" s="252"/>
      <c r="W279" s="252"/>
      <c r="X279" s="12"/>
    </row>
    <row r="280" spans="2:24" x14ac:dyDescent="0.25">
      <c r="B280" s="11"/>
      <c r="C280" s="3"/>
      <c r="D280" s="2"/>
      <c r="E280" s="2"/>
      <c r="F280" s="3"/>
      <c r="G280" s="3"/>
      <c r="H280" s="3"/>
      <c r="I280" s="3"/>
      <c r="J280" s="3"/>
      <c r="K280" s="3"/>
      <c r="L280" s="3"/>
      <c r="M280" s="3"/>
      <c r="N280" s="3"/>
      <c r="O280" s="3"/>
      <c r="P280" s="3"/>
      <c r="Q280" s="3"/>
      <c r="R280" s="3"/>
      <c r="S280" s="252"/>
      <c r="T280" s="252"/>
      <c r="U280" s="252"/>
      <c r="V280" s="252"/>
      <c r="W280" s="252"/>
      <c r="X280" s="12"/>
    </row>
    <row r="281" spans="2:24" x14ac:dyDescent="0.25">
      <c r="B281" s="11"/>
      <c r="C281" s="3"/>
      <c r="D281" s="2"/>
      <c r="E281" s="2"/>
      <c r="F281" s="3"/>
      <c r="G281" s="3"/>
      <c r="H281" s="3"/>
      <c r="I281" s="3"/>
      <c r="J281" s="3"/>
      <c r="K281" s="3"/>
      <c r="L281" s="3"/>
      <c r="M281" s="3"/>
      <c r="N281" s="3"/>
      <c r="O281" s="3"/>
      <c r="P281" s="3"/>
      <c r="Q281" s="3"/>
      <c r="R281" s="3"/>
      <c r="S281" s="252"/>
      <c r="T281" s="252"/>
      <c r="U281" s="252"/>
      <c r="V281" s="252"/>
      <c r="W281" s="252"/>
      <c r="X281" s="12"/>
    </row>
    <row r="282" spans="2:24" x14ac:dyDescent="0.25">
      <c r="B282" s="11"/>
      <c r="C282" s="3"/>
      <c r="D282" s="2"/>
      <c r="E282" s="2"/>
      <c r="F282" s="3"/>
      <c r="G282" s="3"/>
      <c r="H282" s="3"/>
      <c r="I282" s="3"/>
      <c r="J282" s="3"/>
      <c r="K282" s="3"/>
      <c r="L282" s="3"/>
      <c r="M282" s="3"/>
      <c r="N282" s="3"/>
      <c r="O282" s="3"/>
      <c r="P282" s="3"/>
      <c r="Q282" s="3"/>
      <c r="R282" s="3"/>
      <c r="S282" s="252"/>
      <c r="T282" s="252"/>
      <c r="U282" s="252"/>
      <c r="V282" s="252"/>
      <c r="W282" s="252"/>
      <c r="X282" s="12"/>
    </row>
    <row r="283" spans="2:24" x14ac:dyDescent="0.25">
      <c r="B283" s="11"/>
      <c r="C283" s="3"/>
      <c r="D283" s="2"/>
      <c r="E283" s="2"/>
      <c r="F283" s="3"/>
      <c r="G283" s="3"/>
      <c r="H283" s="3"/>
      <c r="I283" s="3"/>
      <c r="J283" s="3"/>
      <c r="K283" s="3"/>
      <c r="L283" s="3"/>
      <c r="M283" s="3"/>
      <c r="N283" s="3"/>
      <c r="O283" s="3"/>
      <c r="P283" s="3"/>
      <c r="Q283" s="3"/>
      <c r="R283" s="3"/>
      <c r="S283" s="252"/>
      <c r="T283" s="252"/>
      <c r="U283" s="252"/>
      <c r="V283" s="252"/>
      <c r="W283" s="252"/>
      <c r="X283" s="12"/>
    </row>
    <row r="284" spans="2:24" x14ac:dyDescent="0.25">
      <c r="B284" s="11"/>
      <c r="C284" s="3"/>
      <c r="D284" s="2"/>
      <c r="E284" s="2"/>
      <c r="F284" s="3"/>
      <c r="G284" s="3"/>
      <c r="H284" s="3"/>
      <c r="I284" s="3"/>
      <c r="J284" s="3"/>
      <c r="K284" s="3"/>
      <c r="L284" s="3"/>
      <c r="M284" s="3"/>
      <c r="N284" s="3"/>
      <c r="O284" s="3"/>
      <c r="P284" s="3"/>
      <c r="Q284" s="3"/>
      <c r="R284" s="3"/>
      <c r="S284" s="252"/>
      <c r="T284" s="252"/>
      <c r="U284" s="252"/>
      <c r="V284" s="252"/>
      <c r="W284" s="252"/>
      <c r="X284" s="12"/>
    </row>
    <row r="285" spans="2:24" x14ac:dyDescent="0.25">
      <c r="B285" s="11"/>
      <c r="C285" s="3"/>
      <c r="D285" s="2"/>
      <c r="E285" s="2"/>
      <c r="F285" s="3"/>
      <c r="G285" s="3"/>
      <c r="H285" s="3"/>
      <c r="I285" s="3"/>
      <c r="J285" s="3"/>
      <c r="K285" s="3"/>
      <c r="L285" s="3"/>
      <c r="M285" s="3"/>
      <c r="N285" s="3"/>
      <c r="O285" s="3"/>
      <c r="P285" s="3"/>
      <c r="Q285" s="3"/>
      <c r="R285" s="3"/>
      <c r="S285" s="252"/>
      <c r="T285" s="252"/>
      <c r="U285" s="252"/>
      <c r="V285" s="252"/>
      <c r="W285" s="252"/>
      <c r="X285" s="12"/>
    </row>
    <row r="286" spans="2:24" x14ac:dyDescent="0.25">
      <c r="B286" s="11"/>
      <c r="C286" s="3"/>
      <c r="D286" s="2"/>
      <c r="E286" s="2"/>
      <c r="F286" s="3"/>
      <c r="G286" s="3"/>
      <c r="H286" s="3"/>
      <c r="I286" s="3"/>
      <c r="J286" s="3"/>
      <c r="K286" s="3"/>
      <c r="L286" s="3"/>
      <c r="M286" s="3"/>
      <c r="N286" s="3"/>
      <c r="O286" s="3"/>
      <c r="P286" s="3"/>
      <c r="Q286" s="3"/>
      <c r="R286" s="3"/>
      <c r="S286" s="252"/>
      <c r="T286" s="252"/>
      <c r="U286" s="252"/>
      <c r="V286" s="252"/>
      <c r="W286" s="252"/>
      <c r="X286" s="12"/>
    </row>
    <row r="287" spans="2:24" x14ac:dyDescent="0.25">
      <c r="B287" s="11"/>
      <c r="C287" s="3"/>
      <c r="D287" s="2"/>
      <c r="E287" s="2"/>
      <c r="F287" s="3"/>
      <c r="G287" s="3"/>
      <c r="H287" s="3"/>
      <c r="I287" s="3"/>
      <c r="J287" s="3"/>
      <c r="K287" s="3"/>
      <c r="L287" s="3"/>
      <c r="M287" s="3"/>
      <c r="N287" s="3"/>
      <c r="O287" s="3"/>
      <c r="P287" s="3"/>
      <c r="Q287" s="3"/>
      <c r="R287" s="3"/>
      <c r="S287" s="252"/>
      <c r="T287" s="252"/>
      <c r="U287" s="252"/>
      <c r="V287" s="252"/>
      <c r="W287" s="252"/>
      <c r="X287" s="12"/>
    </row>
    <row r="288" spans="2:24" x14ac:dyDescent="0.25">
      <c r="B288" s="11"/>
      <c r="C288" s="3"/>
      <c r="D288" s="2"/>
      <c r="E288" s="2"/>
      <c r="F288" s="3"/>
      <c r="G288" s="3"/>
      <c r="H288" s="3"/>
      <c r="I288" s="3"/>
      <c r="J288" s="3"/>
      <c r="K288" s="3"/>
      <c r="L288" s="3"/>
      <c r="M288" s="3"/>
      <c r="N288" s="3"/>
      <c r="O288" s="3"/>
      <c r="P288" s="3"/>
      <c r="Q288" s="3"/>
      <c r="R288" s="3"/>
      <c r="S288" s="252"/>
      <c r="T288" s="252"/>
      <c r="U288" s="252"/>
      <c r="V288" s="252"/>
      <c r="W288" s="252"/>
      <c r="X288" s="12"/>
    </row>
    <row r="289" spans="2:24" x14ac:dyDescent="0.25">
      <c r="B289" s="11"/>
      <c r="C289" s="3"/>
      <c r="D289" s="2"/>
      <c r="E289" s="2"/>
      <c r="F289" s="3"/>
      <c r="G289" s="3"/>
      <c r="H289" s="3"/>
      <c r="I289" s="3"/>
      <c r="J289" s="3"/>
      <c r="K289" s="3"/>
      <c r="L289" s="3"/>
      <c r="M289" s="3"/>
      <c r="N289" s="3"/>
      <c r="O289" s="3"/>
      <c r="P289" s="3"/>
      <c r="Q289" s="3"/>
      <c r="R289" s="3"/>
      <c r="S289" s="252"/>
      <c r="T289" s="252"/>
      <c r="U289" s="252"/>
      <c r="V289" s="252"/>
      <c r="W289" s="252"/>
      <c r="X289" s="12"/>
    </row>
    <row r="290" spans="2:24" x14ac:dyDescent="0.25">
      <c r="B290" s="11"/>
      <c r="C290" s="3"/>
      <c r="D290" s="2"/>
      <c r="E290" s="2"/>
      <c r="F290" s="3"/>
      <c r="G290" s="3"/>
      <c r="H290" s="3"/>
      <c r="I290" s="3"/>
      <c r="J290" s="3"/>
      <c r="K290" s="3"/>
      <c r="L290" s="3"/>
      <c r="M290" s="3"/>
      <c r="N290" s="3"/>
      <c r="O290" s="3"/>
      <c r="P290" s="3"/>
      <c r="Q290" s="3"/>
      <c r="R290" s="3"/>
      <c r="S290" s="252"/>
      <c r="T290" s="252"/>
      <c r="U290" s="252"/>
      <c r="V290" s="252"/>
      <c r="W290" s="252"/>
      <c r="X290" s="12"/>
    </row>
    <row r="291" spans="2:24" x14ac:dyDescent="0.25">
      <c r="B291" s="11"/>
      <c r="C291" s="3"/>
      <c r="D291" s="2"/>
      <c r="E291" s="2"/>
      <c r="F291" s="3"/>
      <c r="G291" s="3"/>
      <c r="H291" s="3"/>
      <c r="I291" s="3"/>
      <c r="J291" s="3"/>
      <c r="K291" s="3"/>
      <c r="L291" s="3"/>
      <c r="M291" s="3"/>
      <c r="N291" s="3"/>
      <c r="O291" s="3"/>
      <c r="P291" s="3"/>
      <c r="Q291" s="3"/>
      <c r="R291" s="3"/>
      <c r="S291" s="252"/>
      <c r="T291" s="252"/>
      <c r="U291" s="252"/>
      <c r="V291" s="252"/>
      <c r="W291" s="252"/>
      <c r="X291" s="12"/>
    </row>
    <row r="292" spans="2:24" x14ac:dyDescent="0.25">
      <c r="B292" s="11"/>
      <c r="C292" s="3"/>
      <c r="D292" s="2"/>
      <c r="E292" s="2"/>
      <c r="F292" s="3"/>
      <c r="G292" s="3"/>
      <c r="H292" s="3"/>
      <c r="I292" s="3"/>
      <c r="J292" s="3"/>
      <c r="K292" s="3"/>
      <c r="L292" s="3"/>
      <c r="M292" s="3"/>
      <c r="N292" s="3"/>
      <c r="O292" s="3"/>
      <c r="P292" s="3"/>
      <c r="Q292" s="3"/>
      <c r="R292" s="3"/>
      <c r="S292" s="252"/>
      <c r="T292" s="252"/>
      <c r="U292" s="252"/>
      <c r="V292" s="252"/>
      <c r="W292" s="252"/>
      <c r="X292" s="12"/>
    </row>
    <row r="293" spans="2:24" x14ac:dyDescent="0.25">
      <c r="B293" s="11"/>
      <c r="C293" s="3"/>
      <c r="D293" s="2"/>
      <c r="E293" s="2"/>
      <c r="F293" s="3"/>
      <c r="G293" s="3"/>
      <c r="H293" s="3"/>
      <c r="I293" s="3"/>
      <c r="J293" s="3"/>
      <c r="K293" s="3"/>
      <c r="L293" s="3"/>
      <c r="M293" s="3"/>
      <c r="N293" s="3"/>
      <c r="O293" s="3"/>
      <c r="P293" s="3"/>
      <c r="Q293" s="3"/>
      <c r="R293" s="3"/>
      <c r="S293" s="252"/>
      <c r="T293" s="252"/>
      <c r="U293" s="252"/>
      <c r="V293" s="252"/>
      <c r="W293" s="252"/>
      <c r="X293" s="12"/>
    </row>
    <row r="294" spans="2:24" x14ac:dyDescent="0.25">
      <c r="B294" s="11"/>
      <c r="C294" s="3"/>
      <c r="D294" s="2"/>
      <c r="E294" s="2"/>
      <c r="F294" s="3"/>
      <c r="G294" s="3"/>
      <c r="H294" s="3"/>
      <c r="I294" s="3"/>
      <c r="J294" s="3"/>
      <c r="K294" s="3"/>
      <c r="L294" s="3"/>
      <c r="M294" s="3"/>
      <c r="N294" s="3"/>
      <c r="O294" s="3"/>
      <c r="P294" s="3"/>
      <c r="Q294" s="3"/>
      <c r="R294" s="3"/>
      <c r="S294" s="252"/>
      <c r="T294" s="252"/>
      <c r="U294" s="252"/>
      <c r="V294" s="252"/>
      <c r="W294" s="252"/>
      <c r="X294" s="12"/>
    </row>
    <row r="295" spans="2:24" x14ac:dyDescent="0.25">
      <c r="B295" s="11"/>
      <c r="C295" s="3"/>
      <c r="D295" s="2"/>
      <c r="E295" s="2"/>
      <c r="F295" s="3"/>
      <c r="G295" s="3"/>
      <c r="H295" s="3"/>
      <c r="I295" s="3"/>
      <c r="J295" s="3"/>
      <c r="K295" s="3"/>
      <c r="L295" s="3"/>
      <c r="M295" s="3"/>
      <c r="N295" s="3"/>
      <c r="O295" s="3"/>
      <c r="P295" s="3"/>
      <c r="Q295" s="3"/>
      <c r="R295" s="3"/>
      <c r="S295" s="252"/>
      <c r="T295" s="252"/>
      <c r="U295" s="252"/>
      <c r="V295" s="252"/>
      <c r="W295" s="252"/>
      <c r="X295" s="12"/>
    </row>
    <row r="296" spans="2:24" x14ac:dyDescent="0.25">
      <c r="B296" s="11"/>
      <c r="C296" s="3"/>
      <c r="D296" s="2"/>
      <c r="E296" s="2"/>
      <c r="F296" s="3"/>
      <c r="G296" s="3"/>
      <c r="H296" s="3"/>
      <c r="I296" s="3"/>
      <c r="J296" s="3"/>
      <c r="K296" s="3"/>
      <c r="L296" s="3"/>
      <c r="M296" s="3"/>
      <c r="N296" s="3"/>
      <c r="O296" s="3"/>
      <c r="P296" s="3"/>
      <c r="Q296" s="3"/>
      <c r="R296" s="3"/>
      <c r="S296" s="252"/>
      <c r="T296" s="252"/>
      <c r="U296" s="252"/>
      <c r="V296" s="252"/>
      <c r="W296" s="252"/>
      <c r="X296" s="12"/>
    </row>
    <row r="297" spans="2:24" x14ac:dyDescent="0.25">
      <c r="B297" s="11"/>
      <c r="C297" s="3"/>
      <c r="D297" s="2"/>
      <c r="E297" s="2"/>
      <c r="F297" s="3"/>
      <c r="G297" s="3"/>
      <c r="H297" s="3"/>
      <c r="I297" s="3"/>
      <c r="J297" s="3"/>
      <c r="K297" s="3"/>
      <c r="L297" s="3"/>
      <c r="M297" s="3"/>
      <c r="N297" s="3"/>
      <c r="O297" s="3"/>
      <c r="P297" s="3"/>
      <c r="Q297" s="3"/>
      <c r="R297" s="3"/>
      <c r="S297" s="252"/>
      <c r="T297" s="252"/>
      <c r="U297" s="252"/>
      <c r="V297" s="252"/>
      <c r="W297" s="252"/>
      <c r="X297" s="12"/>
    </row>
    <row r="298" spans="2:24" x14ac:dyDescent="0.25">
      <c r="B298" s="11"/>
      <c r="C298" s="3"/>
      <c r="D298" s="2"/>
      <c r="E298" s="2"/>
      <c r="F298" s="3"/>
      <c r="G298" s="3"/>
      <c r="H298" s="3"/>
      <c r="I298" s="3"/>
      <c r="J298" s="3"/>
      <c r="K298" s="3"/>
      <c r="L298" s="3"/>
      <c r="M298" s="3"/>
      <c r="N298" s="3"/>
      <c r="O298" s="3"/>
      <c r="P298" s="3"/>
      <c r="Q298" s="3"/>
      <c r="R298" s="3"/>
      <c r="S298" s="252"/>
      <c r="T298" s="252"/>
      <c r="U298" s="252"/>
      <c r="V298" s="252"/>
      <c r="W298" s="252"/>
      <c r="X298" s="12"/>
    </row>
    <row r="299" spans="2:24" x14ac:dyDescent="0.25">
      <c r="B299" s="11"/>
      <c r="C299" s="3"/>
      <c r="D299" s="2"/>
      <c r="E299" s="2"/>
      <c r="F299" s="3"/>
      <c r="G299" s="3"/>
      <c r="H299" s="3"/>
      <c r="I299" s="3"/>
      <c r="J299" s="3"/>
      <c r="K299" s="3"/>
      <c r="L299" s="3"/>
      <c r="M299" s="3"/>
      <c r="N299" s="3"/>
      <c r="O299" s="3"/>
      <c r="P299" s="3"/>
      <c r="Q299" s="3"/>
      <c r="R299" s="3"/>
      <c r="S299" s="252"/>
      <c r="T299" s="252"/>
      <c r="U299" s="252"/>
      <c r="V299" s="252"/>
      <c r="W299" s="252"/>
      <c r="X299" s="12"/>
    </row>
    <row r="300" spans="2:24" x14ac:dyDescent="0.25">
      <c r="B300" s="11"/>
      <c r="C300" s="3"/>
      <c r="D300" s="2"/>
      <c r="E300" s="2"/>
      <c r="F300" s="3"/>
      <c r="G300" s="3"/>
      <c r="H300" s="3"/>
      <c r="I300" s="3"/>
      <c r="J300" s="3"/>
      <c r="K300" s="3"/>
      <c r="L300" s="3"/>
      <c r="M300" s="3"/>
      <c r="N300" s="3"/>
      <c r="O300" s="3"/>
      <c r="P300" s="3"/>
      <c r="Q300" s="3"/>
      <c r="R300" s="3"/>
      <c r="S300" s="252"/>
      <c r="T300" s="252"/>
      <c r="U300" s="252"/>
      <c r="V300" s="252"/>
      <c r="W300" s="252"/>
      <c r="X300" s="12"/>
    </row>
    <row r="301" spans="2:24" x14ac:dyDescent="0.25">
      <c r="B301" s="11"/>
      <c r="C301" s="3"/>
      <c r="D301" s="2"/>
      <c r="E301" s="2"/>
      <c r="F301" s="3"/>
      <c r="G301" s="3"/>
      <c r="H301" s="3"/>
      <c r="I301" s="3"/>
      <c r="J301" s="3"/>
      <c r="K301" s="3"/>
      <c r="L301" s="3"/>
      <c r="M301" s="3"/>
      <c r="N301" s="3"/>
      <c r="O301" s="3"/>
      <c r="P301" s="3"/>
      <c r="Q301" s="3"/>
      <c r="R301" s="3"/>
      <c r="S301" s="252"/>
      <c r="T301" s="252"/>
      <c r="U301" s="252"/>
      <c r="V301" s="252"/>
      <c r="W301" s="252"/>
      <c r="X301" s="12"/>
    </row>
    <row r="302" spans="2:24" x14ac:dyDescent="0.25">
      <c r="B302" s="11"/>
      <c r="C302" s="3"/>
      <c r="D302" s="2"/>
      <c r="E302" s="2"/>
      <c r="F302" s="3"/>
      <c r="G302" s="3"/>
      <c r="H302" s="3"/>
      <c r="I302" s="3"/>
      <c r="J302" s="3"/>
      <c r="K302" s="3"/>
      <c r="L302" s="3"/>
      <c r="M302" s="3"/>
      <c r="N302" s="3"/>
      <c r="O302" s="3"/>
      <c r="P302" s="3"/>
      <c r="Q302" s="3"/>
      <c r="R302" s="3"/>
      <c r="S302" s="252"/>
      <c r="T302" s="252"/>
      <c r="U302" s="252"/>
      <c r="V302" s="252"/>
      <c r="W302" s="252"/>
      <c r="X302" s="12"/>
    </row>
    <row r="303" spans="2:24" x14ac:dyDescent="0.25">
      <c r="B303" s="11"/>
      <c r="C303" s="3"/>
      <c r="D303" s="2"/>
      <c r="E303" s="2"/>
      <c r="F303" s="3"/>
      <c r="G303" s="3"/>
      <c r="H303" s="3"/>
      <c r="I303" s="3"/>
      <c r="J303" s="3"/>
      <c r="K303" s="3"/>
      <c r="L303" s="3"/>
      <c r="M303" s="3"/>
      <c r="N303" s="3"/>
      <c r="O303" s="3"/>
      <c r="P303" s="3"/>
      <c r="Q303" s="3"/>
      <c r="R303" s="3"/>
      <c r="S303" s="252"/>
      <c r="T303" s="252"/>
      <c r="U303" s="252"/>
      <c r="V303" s="252"/>
      <c r="W303" s="252"/>
      <c r="X303" s="12"/>
    </row>
    <row r="304" spans="2:24" x14ac:dyDescent="0.25">
      <c r="B304" s="11"/>
      <c r="C304" s="3"/>
      <c r="D304" s="2"/>
      <c r="E304" s="2"/>
      <c r="F304" s="3"/>
      <c r="G304" s="3"/>
      <c r="H304" s="3"/>
      <c r="I304" s="3"/>
      <c r="J304" s="3"/>
      <c r="K304" s="3"/>
      <c r="L304" s="3"/>
      <c r="M304" s="3"/>
      <c r="N304" s="3"/>
      <c r="O304" s="3"/>
      <c r="P304" s="3"/>
      <c r="Q304" s="3"/>
      <c r="R304" s="3"/>
      <c r="S304" s="252"/>
      <c r="T304" s="252"/>
      <c r="U304" s="252"/>
      <c r="V304" s="252"/>
      <c r="W304" s="252"/>
      <c r="X304" s="12"/>
    </row>
    <row r="305" spans="2:24" x14ac:dyDescent="0.25">
      <c r="B305" s="11"/>
      <c r="C305" s="3"/>
      <c r="D305" s="2"/>
      <c r="E305" s="2"/>
      <c r="F305" s="3"/>
      <c r="G305" s="3"/>
      <c r="H305" s="3"/>
      <c r="I305" s="3"/>
      <c r="J305" s="3"/>
      <c r="K305" s="3"/>
      <c r="L305" s="3"/>
      <c r="M305" s="3"/>
      <c r="N305" s="3"/>
      <c r="O305" s="3"/>
      <c r="P305" s="3"/>
      <c r="Q305" s="3"/>
      <c r="R305" s="3"/>
      <c r="S305" s="252"/>
      <c r="T305" s="252"/>
      <c r="U305" s="252"/>
      <c r="V305" s="252"/>
      <c r="W305" s="252"/>
      <c r="X305" s="12"/>
    </row>
    <row r="306" spans="2:24" x14ac:dyDescent="0.25">
      <c r="B306" s="11"/>
      <c r="C306" s="3"/>
      <c r="D306" s="2"/>
      <c r="E306" s="2"/>
      <c r="F306" s="3"/>
      <c r="G306" s="3"/>
      <c r="H306" s="3"/>
      <c r="I306" s="3"/>
      <c r="J306" s="3"/>
      <c r="K306" s="3"/>
      <c r="L306" s="3"/>
      <c r="M306" s="3"/>
      <c r="N306" s="3"/>
      <c r="O306" s="3"/>
      <c r="P306" s="3"/>
      <c r="Q306" s="3"/>
      <c r="R306" s="3"/>
      <c r="S306" s="252"/>
      <c r="T306" s="252"/>
      <c r="U306" s="252"/>
      <c r="V306" s="252"/>
      <c r="W306" s="252"/>
      <c r="X306" s="12"/>
    </row>
    <row r="307" spans="2:24" x14ac:dyDescent="0.25">
      <c r="B307" s="11"/>
      <c r="C307" s="3"/>
      <c r="D307" s="2"/>
      <c r="E307" s="2"/>
      <c r="F307" s="3"/>
      <c r="G307" s="3"/>
      <c r="H307" s="3"/>
      <c r="I307" s="3"/>
      <c r="J307" s="3"/>
      <c r="K307" s="3"/>
      <c r="L307" s="3"/>
      <c r="M307" s="3"/>
      <c r="N307" s="3"/>
      <c r="O307" s="3"/>
      <c r="P307" s="3"/>
      <c r="Q307" s="3"/>
      <c r="R307" s="3"/>
      <c r="S307" s="252"/>
      <c r="T307" s="252"/>
      <c r="U307" s="252"/>
      <c r="V307" s="252"/>
      <c r="W307" s="252"/>
      <c r="X307" s="12"/>
    </row>
    <row r="308" spans="2:24" x14ac:dyDescent="0.25">
      <c r="B308" s="11"/>
      <c r="C308" s="3"/>
      <c r="D308" s="2"/>
      <c r="E308" s="2"/>
      <c r="F308" s="3"/>
      <c r="G308" s="3"/>
      <c r="H308" s="3"/>
      <c r="I308" s="3"/>
      <c r="J308" s="3"/>
      <c r="K308" s="3"/>
      <c r="L308" s="3"/>
      <c r="M308" s="3"/>
      <c r="N308" s="3"/>
      <c r="O308" s="3"/>
      <c r="P308" s="3"/>
      <c r="Q308" s="3"/>
      <c r="R308" s="3"/>
      <c r="S308" s="252"/>
      <c r="T308" s="252"/>
      <c r="U308" s="252"/>
      <c r="V308" s="252"/>
      <c r="W308" s="252"/>
      <c r="X308" s="12"/>
    </row>
    <row r="309" spans="2:24" x14ac:dyDescent="0.25">
      <c r="B309" s="11"/>
      <c r="C309" s="3"/>
      <c r="D309" s="2"/>
      <c r="E309" s="2"/>
      <c r="F309" s="3"/>
      <c r="G309" s="3"/>
      <c r="H309" s="3"/>
      <c r="I309" s="3"/>
      <c r="J309" s="3"/>
      <c r="K309" s="3"/>
      <c r="L309" s="3"/>
      <c r="M309" s="3"/>
      <c r="N309" s="3"/>
      <c r="O309" s="3"/>
      <c r="P309" s="3"/>
      <c r="Q309" s="3"/>
      <c r="R309" s="3"/>
      <c r="S309" s="252"/>
      <c r="T309" s="252"/>
      <c r="U309" s="252"/>
      <c r="V309" s="252"/>
      <c r="W309" s="252"/>
      <c r="X309" s="12"/>
    </row>
    <row r="310" spans="2:24" x14ac:dyDescent="0.25">
      <c r="B310" s="11"/>
      <c r="C310" s="3"/>
      <c r="D310" s="2"/>
      <c r="E310" s="2"/>
      <c r="F310" s="3"/>
      <c r="G310" s="3"/>
      <c r="H310" s="3"/>
      <c r="I310" s="3"/>
      <c r="J310" s="3"/>
      <c r="K310" s="3"/>
      <c r="L310" s="3"/>
      <c r="M310" s="3"/>
      <c r="N310" s="3"/>
      <c r="O310" s="3"/>
      <c r="P310" s="3"/>
      <c r="Q310" s="3"/>
      <c r="R310" s="3"/>
      <c r="S310" s="252"/>
      <c r="T310" s="252"/>
      <c r="U310" s="252"/>
      <c r="V310" s="252"/>
      <c r="W310" s="252"/>
      <c r="X310" s="12"/>
    </row>
    <row r="311" spans="2:24" x14ac:dyDescent="0.25">
      <c r="B311" s="11"/>
      <c r="C311" s="3"/>
      <c r="D311" s="2"/>
      <c r="E311" s="2"/>
      <c r="F311" s="3"/>
      <c r="G311" s="3"/>
      <c r="H311" s="3"/>
      <c r="I311" s="3"/>
      <c r="J311" s="3"/>
      <c r="K311" s="3"/>
      <c r="L311" s="3"/>
      <c r="M311" s="3"/>
      <c r="N311" s="3"/>
      <c r="O311" s="3"/>
      <c r="P311" s="3"/>
      <c r="Q311" s="3"/>
      <c r="R311" s="3"/>
      <c r="S311" s="252"/>
      <c r="T311" s="252"/>
      <c r="U311" s="252"/>
      <c r="V311" s="252"/>
      <c r="W311" s="252"/>
      <c r="X311" s="12"/>
    </row>
    <row r="312" spans="2:24" x14ac:dyDescent="0.25">
      <c r="B312" s="11"/>
      <c r="C312" s="3"/>
      <c r="D312" s="2"/>
      <c r="E312" s="2"/>
      <c r="F312" s="3"/>
      <c r="G312" s="3"/>
      <c r="H312" s="3"/>
      <c r="I312" s="3"/>
      <c r="J312" s="3"/>
      <c r="K312" s="3"/>
      <c r="L312" s="3"/>
      <c r="M312" s="3"/>
      <c r="N312" s="3"/>
      <c r="O312" s="3"/>
      <c r="P312" s="3"/>
      <c r="Q312" s="3"/>
      <c r="R312" s="3"/>
      <c r="S312" s="252"/>
      <c r="T312" s="252"/>
      <c r="U312" s="252"/>
      <c r="V312" s="252"/>
      <c r="W312" s="252"/>
      <c r="X312" s="12"/>
    </row>
    <row r="313" spans="2:24" x14ac:dyDescent="0.25">
      <c r="B313" s="11"/>
      <c r="C313" s="3"/>
      <c r="D313" s="2"/>
      <c r="E313" s="2"/>
      <c r="F313" s="3"/>
      <c r="G313" s="3"/>
      <c r="H313" s="3"/>
      <c r="I313" s="3"/>
      <c r="J313" s="3"/>
      <c r="K313" s="3"/>
      <c r="L313" s="3"/>
      <c r="M313" s="3"/>
      <c r="N313" s="3"/>
      <c r="O313" s="3"/>
      <c r="P313" s="3"/>
      <c r="Q313" s="3"/>
      <c r="R313" s="3"/>
      <c r="S313" s="252"/>
      <c r="T313" s="252"/>
      <c r="U313" s="252"/>
      <c r="V313" s="252"/>
      <c r="W313" s="252"/>
      <c r="X313" s="12"/>
    </row>
    <row r="314" spans="2:24" x14ac:dyDescent="0.25">
      <c r="B314" s="11"/>
      <c r="C314" s="3"/>
      <c r="D314" s="2"/>
      <c r="E314" s="2"/>
      <c r="F314" s="3"/>
      <c r="G314" s="3"/>
      <c r="H314" s="3"/>
      <c r="I314" s="3"/>
      <c r="J314" s="3"/>
      <c r="K314" s="3"/>
      <c r="L314" s="3"/>
      <c r="M314" s="3"/>
      <c r="N314" s="3"/>
      <c r="O314" s="3"/>
      <c r="P314" s="3"/>
      <c r="Q314" s="3"/>
      <c r="R314" s="3"/>
      <c r="S314" s="252"/>
      <c r="T314" s="252"/>
      <c r="U314" s="252"/>
      <c r="V314" s="252"/>
      <c r="W314" s="252"/>
      <c r="X314" s="12"/>
    </row>
    <row r="315" spans="2:24" x14ac:dyDescent="0.25">
      <c r="B315" s="11"/>
      <c r="C315" s="3"/>
      <c r="D315" s="2"/>
      <c r="E315" s="2"/>
      <c r="F315" s="3"/>
      <c r="G315" s="3"/>
      <c r="H315" s="3"/>
      <c r="I315" s="3"/>
      <c r="J315" s="3"/>
      <c r="K315" s="3"/>
      <c r="L315" s="3"/>
      <c r="M315" s="3"/>
      <c r="N315" s="3"/>
      <c r="O315" s="3"/>
      <c r="P315" s="3"/>
      <c r="Q315" s="3"/>
      <c r="R315" s="3"/>
      <c r="S315" s="252"/>
      <c r="T315" s="252"/>
      <c r="U315" s="252"/>
      <c r="V315" s="252"/>
      <c r="W315" s="252"/>
      <c r="X315" s="12"/>
    </row>
    <row r="316" spans="2:24" x14ac:dyDescent="0.25">
      <c r="B316" s="11"/>
      <c r="C316" s="3"/>
      <c r="D316" s="2"/>
      <c r="E316" s="2"/>
      <c r="F316" s="3"/>
      <c r="G316" s="3"/>
      <c r="H316" s="3"/>
      <c r="I316" s="3"/>
      <c r="J316" s="3"/>
      <c r="K316" s="3"/>
      <c r="L316" s="3"/>
      <c r="M316" s="3"/>
      <c r="N316" s="3"/>
      <c r="O316" s="3"/>
      <c r="P316" s="3"/>
      <c r="Q316" s="3"/>
      <c r="R316" s="3"/>
      <c r="S316" s="252"/>
      <c r="T316" s="252"/>
      <c r="U316" s="252"/>
      <c r="V316" s="252"/>
      <c r="W316" s="252"/>
      <c r="X316" s="12"/>
    </row>
    <row r="317" spans="2:24" x14ac:dyDescent="0.25">
      <c r="B317" s="11"/>
      <c r="C317" s="3"/>
      <c r="D317" s="2"/>
      <c r="E317" s="2"/>
      <c r="F317" s="3"/>
      <c r="G317" s="3"/>
      <c r="H317" s="3"/>
      <c r="I317" s="3"/>
      <c r="J317" s="3"/>
      <c r="K317" s="3"/>
      <c r="L317" s="3"/>
      <c r="M317" s="3"/>
      <c r="N317" s="3"/>
      <c r="O317" s="3"/>
      <c r="P317" s="3"/>
      <c r="Q317" s="3"/>
      <c r="R317" s="3"/>
      <c r="S317" s="252"/>
      <c r="T317" s="252"/>
      <c r="U317" s="252"/>
      <c r="V317" s="252"/>
      <c r="W317" s="252"/>
      <c r="X317" s="12"/>
    </row>
    <row r="318" spans="2:24" x14ac:dyDescent="0.25">
      <c r="B318" s="11"/>
      <c r="C318" s="3"/>
      <c r="D318" s="2"/>
      <c r="E318" s="2"/>
      <c r="F318" s="3"/>
      <c r="G318" s="3"/>
      <c r="H318" s="3"/>
      <c r="I318" s="3"/>
      <c r="J318" s="3"/>
      <c r="K318" s="3"/>
      <c r="L318" s="3"/>
      <c r="M318" s="3"/>
      <c r="N318" s="3"/>
      <c r="O318" s="3"/>
      <c r="P318" s="3"/>
      <c r="Q318" s="3"/>
      <c r="R318" s="3"/>
      <c r="S318" s="252"/>
      <c r="T318" s="252"/>
      <c r="U318" s="252"/>
      <c r="V318" s="252"/>
      <c r="W318" s="252"/>
      <c r="X318" s="12"/>
    </row>
    <row r="319" spans="2:24" x14ac:dyDescent="0.25">
      <c r="B319" s="11"/>
      <c r="C319" s="3"/>
      <c r="D319" s="2"/>
      <c r="E319" s="2"/>
      <c r="F319" s="3"/>
      <c r="G319" s="3"/>
      <c r="H319" s="3"/>
      <c r="I319" s="3"/>
      <c r="J319" s="3"/>
      <c r="K319" s="3"/>
      <c r="L319" s="3"/>
      <c r="M319" s="3"/>
      <c r="N319" s="3"/>
      <c r="O319" s="3"/>
      <c r="P319" s="3"/>
      <c r="Q319" s="3"/>
      <c r="R319" s="3"/>
      <c r="S319" s="252"/>
      <c r="T319" s="252"/>
      <c r="U319" s="252"/>
      <c r="V319" s="252"/>
      <c r="W319" s="252"/>
      <c r="X319" s="12"/>
    </row>
    <row r="320" spans="2:24" x14ac:dyDescent="0.25">
      <c r="B320" s="11"/>
      <c r="C320" s="3"/>
      <c r="D320" s="2"/>
      <c r="E320" s="2"/>
      <c r="F320" s="3"/>
      <c r="G320" s="3"/>
      <c r="H320" s="3"/>
      <c r="I320" s="3"/>
      <c r="J320" s="3"/>
      <c r="K320" s="3"/>
      <c r="L320" s="3"/>
      <c r="M320" s="3"/>
      <c r="N320" s="3"/>
      <c r="O320" s="3"/>
      <c r="P320" s="3"/>
      <c r="Q320" s="3"/>
      <c r="R320" s="3"/>
      <c r="S320" s="252"/>
      <c r="T320" s="252"/>
      <c r="U320" s="252"/>
      <c r="V320" s="252"/>
      <c r="W320" s="252"/>
      <c r="X320" s="12"/>
    </row>
    <row r="321" spans="2:24" x14ac:dyDescent="0.25">
      <c r="B321" s="11"/>
      <c r="C321" s="3"/>
      <c r="D321" s="2"/>
      <c r="E321" s="2"/>
      <c r="F321" s="3"/>
      <c r="G321" s="3"/>
      <c r="H321" s="3"/>
      <c r="I321" s="3"/>
      <c r="J321" s="3"/>
      <c r="K321" s="3"/>
      <c r="L321" s="3"/>
      <c r="M321" s="3"/>
      <c r="N321" s="3"/>
      <c r="O321" s="3"/>
      <c r="P321" s="3"/>
      <c r="Q321" s="3"/>
      <c r="R321" s="3"/>
      <c r="S321" s="252"/>
      <c r="T321" s="252"/>
      <c r="U321" s="252"/>
      <c r="V321" s="252"/>
      <c r="W321" s="252"/>
      <c r="X321" s="12"/>
    </row>
    <row r="322" spans="2:24" x14ac:dyDescent="0.25">
      <c r="B322" s="11"/>
      <c r="C322" s="3"/>
      <c r="D322" s="2"/>
      <c r="E322" s="2"/>
      <c r="F322" s="3"/>
      <c r="G322" s="3"/>
      <c r="H322" s="3"/>
      <c r="I322" s="3"/>
      <c r="J322" s="3"/>
      <c r="K322" s="3"/>
      <c r="L322" s="3"/>
      <c r="M322" s="3"/>
      <c r="N322" s="3"/>
      <c r="O322" s="3"/>
      <c r="P322" s="3"/>
      <c r="Q322" s="3"/>
      <c r="R322" s="3"/>
      <c r="S322" s="252"/>
      <c r="T322" s="252"/>
      <c r="U322" s="252"/>
      <c r="V322" s="252"/>
      <c r="W322" s="252"/>
      <c r="X322" s="12"/>
    </row>
    <row r="323" spans="2:24" x14ac:dyDescent="0.25">
      <c r="B323" s="11"/>
      <c r="C323" s="3"/>
      <c r="D323" s="2"/>
      <c r="E323" s="2"/>
      <c r="F323" s="3"/>
      <c r="G323" s="3"/>
      <c r="H323" s="3"/>
      <c r="I323" s="3"/>
      <c r="J323" s="3"/>
      <c r="K323" s="3"/>
      <c r="L323" s="3"/>
      <c r="M323" s="3"/>
      <c r="N323" s="3"/>
      <c r="O323" s="3"/>
      <c r="P323" s="3"/>
      <c r="Q323" s="3"/>
      <c r="R323" s="3"/>
      <c r="S323" s="252"/>
      <c r="T323" s="252"/>
      <c r="U323" s="252"/>
      <c r="V323" s="252"/>
      <c r="W323" s="252"/>
      <c r="X323" s="12"/>
    </row>
    <row r="324" spans="2:24" x14ac:dyDescent="0.25">
      <c r="B324" s="11"/>
      <c r="C324" s="3"/>
      <c r="D324" s="2"/>
      <c r="E324" s="2"/>
      <c r="F324" s="3"/>
      <c r="G324" s="3"/>
      <c r="H324" s="3"/>
      <c r="I324" s="3"/>
      <c r="J324" s="3"/>
      <c r="K324" s="3"/>
      <c r="L324" s="3"/>
      <c r="M324" s="3"/>
      <c r="N324" s="3"/>
      <c r="O324" s="3"/>
      <c r="P324" s="3"/>
      <c r="Q324" s="3"/>
      <c r="R324" s="3"/>
      <c r="S324" s="252"/>
      <c r="T324" s="252"/>
      <c r="U324" s="252"/>
      <c r="V324" s="252"/>
      <c r="W324" s="252"/>
      <c r="X324" s="12"/>
    </row>
    <row r="325" spans="2:24" x14ac:dyDescent="0.25">
      <c r="B325" s="11"/>
      <c r="C325" s="3"/>
      <c r="D325" s="2"/>
      <c r="E325" s="2"/>
      <c r="F325" s="3"/>
      <c r="G325" s="3"/>
      <c r="H325" s="3"/>
      <c r="I325" s="3"/>
      <c r="J325" s="3"/>
      <c r="K325" s="3"/>
      <c r="L325" s="3"/>
      <c r="M325" s="3"/>
      <c r="N325" s="3"/>
      <c r="O325" s="3"/>
      <c r="P325" s="3"/>
      <c r="Q325" s="3"/>
      <c r="R325" s="3"/>
      <c r="S325" s="252"/>
      <c r="T325" s="252"/>
      <c r="U325" s="252"/>
      <c r="V325" s="252"/>
      <c r="W325" s="252"/>
      <c r="X325" s="12"/>
    </row>
    <row r="326" spans="2:24" x14ac:dyDescent="0.25">
      <c r="B326" s="11"/>
      <c r="C326" s="3"/>
      <c r="D326" s="2"/>
      <c r="E326" s="2"/>
      <c r="F326" s="3"/>
      <c r="G326" s="3"/>
      <c r="H326" s="3"/>
      <c r="I326" s="3"/>
      <c r="J326" s="3"/>
      <c r="K326" s="3"/>
      <c r="L326" s="3"/>
      <c r="M326" s="3"/>
      <c r="N326" s="3"/>
      <c r="O326" s="3"/>
      <c r="P326" s="3"/>
      <c r="Q326" s="3"/>
      <c r="R326" s="3"/>
      <c r="S326" s="252"/>
      <c r="T326" s="252"/>
      <c r="U326" s="252"/>
      <c r="V326" s="252"/>
      <c r="W326" s="252"/>
      <c r="X326" s="12"/>
    </row>
    <row r="327" spans="2:24" x14ac:dyDescent="0.25">
      <c r="B327" s="11"/>
      <c r="C327" s="3"/>
      <c r="D327" s="2"/>
      <c r="E327" s="2"/>
      <c r="F327" s="3"/>
      <c r="G327" s="3"/>
      <c r="H327" s="3"/>
      <c r="I327" s="3"/>
      <c r="J327" s="3"/>
      <c r="K327" s="3"/>
      <c r="L327" s="3"/>
      <c r="M327" s="3"/>
      <c r="N327" s="3"/>
      <c r="O327" s="3"/>
      <c r="P327" s="3"/>
      <c r="Q327" s="3"/>
      <c r="R327" s="3"/>
      <c r="S327" s="252"/>
      <c r="T327" s="252"/>
      <c r="U327" s="252"/>
      <c r="V327" s="252"/>
      <c r="W327" s="252"/>
      <c r="X327" s="12"/>
    </row>
    <row r="328" spans="2:24" x14ac:dyDescent="0.25">
      <c r="B328" s="11"/>
      <c r="C328" s="3"/>
      <c r="D328" s="2"/>
      <c r="E328" s="2"/>
      <c r="F328" s="3"/>
      <c r="G328" s="3"/>
      <c r="H328" s="3"/>
      <c r="I328" s="3"/>
      <c r="J328" s="3"/>
      <c r="K328" s="3"/>
      <c r="L328" s="3"/>
      <c r="M328" s="3"/>
      <c r="N328" s="3"/>
      <c r="O328" s="3"/>
      <c r="P328" s="3"/>
      <c r="Q328" s="3"/>
      <c r="R328" s="3"/>
      <c r="S328" s="252"/>
      <c r="T328" s="252"/>
      <c r="U328" s="252"/>
      <c r="V328" s="252"/>
      <c r="W328" s="252"/>
      <c r="X328" s="12"/>
    </row>
    <row r="329" spans="2:24" x14ac:dyDescent="0.25">
      <c r="B329" s="11"/>
      <c r="C329" s="3"/>
      <c r="D329" s="2"/>
      <c r="E329" s="2"/>
      <c r="F329" s="3"/>
      <c r="G329" s="3"/>
      <c r="H329" s="3"/>
      <c r="I329" s="3"/>
      <c r="J329" s="3"/>
      <c r="K329" s="3"/>
      <c r="L329" s="3"/>
      <c r="M329" s="3"/>
      <c r="N329" s="3"/>
      <c r="O329" s="3"/>
      <c r="P329" s="3"/>
      <c r="Q329" s="3"/>
      <c r="R329" s="3"/>
      <c r="S329" s="252"/>
      <c r="T329" s="252"/>
      <c r="U329" s="252"/>
      <c r="V329" s="252"/>
      <c r="W329" s="252"/>
      <c r="X329" s="12"/>
    </row>
    <row r="330" spans="2:24" x14ac:dyDescent="0.25">
      <c r="B330" s="11"/>
      <c r="C330" s="3"/>
      <c r="D330" s="2"/>
      <c r="E330" s="2"/>
      <c r="F330" s="3"/>
      <c r="G330" s="3"/>
      <c r="H330" s="3"/>
      <c r="I330" s="3"/>
      <c r="J330" s="3"/>
      <c r="K330" s="3"/>
      <c r="L330" s="3"/>
      <c r="M330" s="3"/>
      <c r="N330" s="3"/>
      <c r="O330" s="3"/>
      <c r="P330" s="3"/>
      <c r="Q330" s="3"/>
      <c r="R330" s="3"/>
      <c r="S330" s="252"/>
      <c r="T330" s="252"/>
      <c r="U330" s="252"/>
      <c r="V330" s="252"/>
      <c r="W330" s="252"/>
      <c r="X330" s="12"/>
    </row>
    <row r="331" spans="2:24" x14ac:dyDescent="0.25">
      <c r="B331" s="11"/>
      <c r="C331" s="3"/>
      <c r="D331" s="2"/>
      <c r="E331" s="2"/>
      <c r="F331" s="3"/>
      <c r="G331" s="3"/>
      <c r="H331" s="3"/>
      <c r="I331" s="3"/>
      <c r="J331" s="3"/>
      <c r="K331" s="3"/>
      <c r="L331" s="3"/>
      <c r="M331" s="3"/>
      <c r="N331" s="3"/>
      <c r="O331" s="3"/>
      <c r="P331" s="3"/>
      <c r="Q331" s="3"/>
      <c r="R331" s="3"/>
      <c r="S331" s="252"/>
      <c r="T331" s="252"/>
      <c r="U331" s="252"/>
      <c r="V331" s="252"/>
      <c r="W331" s="252"/>
      <c r="X331" s="12"/>
    </row>
    <row r="332" spans="2:24" x14ac:dyDescent="0.25">
      <c r="B332" s="11"/>
      <c r="C332" s="3"/>
      <c r="D332" s="2"/>
      <c r="E332" s="2"/>
      <c r="F332" s="3"/>
      <c r="G332" s="3"/>
      <c r="H332" s="3"/>
      <c r="I332" s="3"/>
      <c r="J332" s="3"/>
      <c r="K332" s="3"/>
      <c r="L332" s="3"/>
      <c r="M332" s="3"/>
      <c r="N332" s="3"/>
      <c r="O332" s="3"/>
      <c r="P332" s="3"/>
      <c r="Q332" s="3"/>
      <c r="R332" s="3"/>
      <c r="S332" s="252"/>
      <c r="T332" s="252"/>
      <c r="U332" s="252"/>
      <c r="V332" s="252"/>
      <c r="W332" s="252"/>
      <c r="X332" s="12"/>
    </row>
    <row r="333" spans="2:24" x14ac:dyDescent="0.25">
      <c r="B333" s="11"/>
      <c r="C333" s="3"/>
      <c r="D333" s="2"/>
      <c r="E333" s="2"/>
      <c r="F333" s="3"/>
      <c r="G333" s="3"/>
      <c r="H333" s="3"/>
      <c r="I333" s="3"/>
      <c r="J333" s="3"/>
      <c r="K333" s="3"/>
      <c r="L333" s="3"/>
      <c r="M333" s="3"/>
      <c r="N333" s="3"/>
      <c r="O333" s="3"/>
      <c r="P333" s="3"/>
      <c r="Q333" s="3"/>
      <c r="R333" s="3"/>
      <c r="S333" s="252"/>
      <c r="T333" s="252"/>
      <c r="U333" s="252"/>
      <c r="V333" s="252"/>
      <c r="W333" s="252"/>
      <c r="X333" s="12"/>
    </row>
    <row r="334" spans="2:24" x14ac:dyDescent="0.25">
      <c r="B334" s="11"/>
      <c r="C334" s="3"/>
      <c r="D334" s="2"/>
      <c r="E334" s="2"/>
      <c r="F334" s="3"/>
      <c r="G334" s="3"/>
      <c r="H334" s="3"/>
      <c r="I334" s="3"/>
      <c r="J334" s="3"/>
      <c r="K334" s="3"/>
      <c r="L334" s="3"/>
      <c r="M334" s="3"/>
      <c r="N334" s="3"/>
      <c r="O334" s="3"/>
      <c r="P334" s="3"/>
      <c r="Q334" s="3"/>
      <c r="R334" s="3"/>
      <c r="S334" s="252"/>
      <c r="T334" s="252"/>
      <c r="U334" s="252"/>
      <c r="V334" s="252"/>
      <c r="W334" s="252"/>
      <c r="X334" s="12"/>
    </row>
    <row r="335" spans="2:24" x14ac:dyDescent="0.25">
      <c r="B335" s="11"/>
      <c r="C335" s="3"/>
      <c r="D335" s="2"/>
      <c r="E335" s="2"/>
      <c r="F335" s="3"/>
      <c r="G335" s="3"/>
      <c r="H335" s="3"/>
      <c r="I335" s="3"/>
      <c r="J335" s="3"/>
      <c r="K335" s="3"/>
      <c r="L335" s="3"/>
      <c r="M335" s="3"/>
      <c r="N335" s="3"/>
      <c r="O335" s="3"/>
      <c r="P335" s="3"/>
      <c r="Q335" s="3"/>
      <c r="R335" s="3"/>
      <c r="S335" s="252"/>
      <c r="T335" s="252"/>
      <c r="U335" s="252"/>
      <c r="V335" s="252"/>
      <c r="W335" s="252"/>
      <c r="X335" s="12"/>
    </row>
    <row r="336" spans="2:24" x14ac:dyDescent="0.25">
      <c r="B336" s="11"/>
      <c r="C336" s="3"/>
      <c r="D336" s="2"/>
      <c r="E336" s="2"/>
      <c r="F336" s="3"/>
      <c r="G336" s="3"/>
      <c r="H336" s="3"/>
      <c r="I336" s="3"/>
      <c r="J336" s="3"/>
      <c r="K336" s="3"/>
      <c r="L336" s="3"/>
      <c r="M336" s="3"/>
      <c r="N336" s="3"/>
      <c r="O336" s="3"/>
      <c r="P336" s="3"/>
      <c r="Q336" s="3"/>
      <c r="R336" s="3"/>
      <c r="S336" s="252"/>
      <c r="T336" s="252"/>
      <c r="U336" s="252"/>
      <c r="V336" s="252"/>
      <c r="W336" s="252"/>
      <c r="X336" s="12"/>
    </row>
    <row r="337" spans="2:24" x14ac:dyDescent="0.25">
      <c r="B337" s="11"/>
      <c r="C337" s="3"/>
      <c r="D337" s="2"/>
      <c r="E337" s="2"/>
      <c r="F337" s="3"/>
      <c r="G337" s="3"/>
      <c r="H337" s="3"/>
      <c r="I337" s="3"/>
      <c r="J337" s="3"/>
      <c r="K337" s="3"/>
      <c r="L337" s="3"/>
      <c r="M337" s="3"/>
      <c r="N337" s="3"/>
      <c r="O337" s="3"/>
      <c r="P337" s="3"/>
      <c r="Q337" s="3"/>
      <c r="R337" s="3"/>
      <c r="S337" s="252"/>
      <c r="T337" s="252"/>
      <c r="U337" s="252"/>
      <c r="V337" s="252"/>
      <c r="W337" s="252"/>
      <c r="X337" s="12"/>
    </row>
    <row r="338" spans="2:24" x14ac:dyDescent="0.25">
      <c r="B338" s="11"/>
      <c r="C338" s="3"/>
      <c r="D338" s="2"/>
      <c r="E338" s="2"/>
      <c r="F338" s="3"/>
      <c r="G338" s="3"/>
      <c r="H338" s="3"/>
      <c r="I338" s="3"/>
      <c r="J338" s="3"/>
      <c r="K338" s="3"/>
      <c r="L338" s="3"/>
      <c r="M338" s="3"/>
      <c r="N338" s="3"/>
      <c r="O338" s="3"/>
      <c r="P338" s="3"/>
      <c r="Q338" s="3"/>
      <c r="R338" s="3"/>
      <c r="S338" s="252"/>
      <c r="T338" s="252"/>
      <c r="U338" s="252"/>
      <c r="V338" s="252"/>
      <c r="W338" s="252"/>
      <c r="X338" s="12"/>
    </row>
    <row r="339" spans="2:24" x14ac:dyDescent="0.25">
      <c r="B339" s="11"/>
      <c r="C339" s="3"/>
      <c r="D339" s="2"/>
      <c r="E339" s="2"/>
      <c r="F339" s="3"/>
      <c r="G339" s="3"/>
      <c r="H339" s="3"/>
      <c r="I339" s="3"/>
      <c r="J339" s="3"/>
      <c r="K339" s="3"/>
      <c r="L339" s="3"/>
      <c r="M339" s="3"/>
      <c r="N339" s="3"/>
      <c r="O339" s="3"/>
      <c r="P339" s="3"/>
      <c r="Q339" s="3"/>
      <c r="R339" s="3"/>
      <c r="S339" s="252"/>
      <c r="T339" s="252"/>
      <c r="U339" s="252"/>
      <c r="V339" s="252"/>
      <c r="W339" s="252"/>
      <c r="X339" s="12"/>
    </row>
    <row r="340" spans="2:24" x14ac:dyDescent="0.25">
      <c r="B340" s="11"/>
      <c r="C340" s="3"/>
      <c r="D340" s="2"/>
      <c r="E340" s="2"/>
      <c r="F340" s="3"/>
      <c r="G340" s="3"/>
      <c r="H340" s="3"/>
      <c r="I340" s="3"/>
      <c r="J340" s="3"/>
      <c r="K340" s="3"/>
      <c r="L340" s="3"/>
      <c r="M340" s="3"/>
      <c r="N340" s="3"/>
      <c r="O340" s="3"/>
      <c r="P340" s="3"/>
      <c r="Q340" s="3"/>
      <c r="R340" s="3"/>
      <c r="S340" s="252"/>
      <c r="T340" s="252"/>
      <c r="U340" s="252"/>
      <c r="V340" s="252"/>
      <c r="W340" s="252"/>
      <c r="X340" s="12"/>
    </row>
    <row r="341" spans="2:24" x14ac:dyDescent="0.25">
      <c r="B341" s="11"/>
      <c r="C341" s="3"/>
      <c r="D341" s="2"/>
      <c r="E341" s="2"/>
      <c r="F341" s="3"/>
      <c r="G341" s="3"/>
      <c r="H341" s="3"/>
      <c r="I341" s="3"/>
      <c r="J341" s="3"/>
      <c r="K341" s="3"/>
      <c r="L341" s="3"/>
      <c r="M341" s="3"/>
      <c r="N341" s="3"/>
      <c r="O341" s="3"/>
      <c r="P341" s="3"/>
      <c r="Q341" s="3"/>
      <c r="R341" s="3"/>
      <c r="S341" s="252"/>
      <c r="T341" s="252"/>
      <c r="U341" s="252"/>
      <c r="V341" s="252"/>
      <c r="W341" s="252"/>
      <c r="X341" s="12"/>
    </row>
    <row r="342" spans="2:24" x14ac:dyDescent="0.25">
      <c r="B342" s="11"/>
      <c r="C342" s="3"/>
      <c r="D342" s="2"/>
      <c r="E342" s="2"/>
      <c r="F342" s="3"/>
      <c r="G342" s="3"/>
      <c r="H342" s="3"/>
      <c r="I342" s="3"/>
      <c r="J342" s="3"/>
      <c r="K342" s="3"/>
      <c r="L342" s="3"/>
      <c r="M342" s="3"/>
      <c r="N342" s="3"/>
      <c r="O342" s="3"/>
      <c r="P342" s="3"/>
      <c r="Q342" s="3"/>
      <c r="R342" s="3"/>
      <c r="S342" s="252"/>
      <c r="T342" s="252"/>
      <c r="U342" s="252"/>
      <c r="V342" s="252"/>
      <c r="W342" s="252"/>
      <c r="X342" s="12"/>
    </row>
    <row r="343" spans="2:24" x14ac:dyDescent="0.25">
      <c r="B343" s="11"/>
      <c r="C343" s="3"/>
      <c r="D343" s="2"/>
      <c r="E343" s="2"/>
      <c r="F343" s="3"/>
      <c r="G343" s="3"/>
      <c r="H343" s="3"/>
      <c r="I343" s="3"/>
      <c r="J343" s="3"/>
      <c r="K343" s="3"/>
      <c r="L343" s="3"/>
      <c r="M343" s="3"/>
      <c r="N343" s="3"/>
      <c r="O343" s="3"/>
      <c r="P343" s="3"/>
      <c r="Q343" s="3"/>
      <c r="R343" s="3"/>
      <c r="S343" s="252"/>
      <c r="T343" s="252"/>
      <c r="U343" s="252"/>
      <c r="V343" s="252"/>
      <c r="W343" s="252"/>
      <c r="X343" s="12"/>
    </row>
    <row r="344" spans="2:24" x14ac:dyDescent="0.25">
      <c r="B344" s="11"/>
      <c r="C344" s="3"/>
      <c r="D344" s="2"/>
      <c r="E344" s="2"/>
      <c r="F344" s="3"/>
      <c r="G344" s="3"/>
      <c r="H344" s="3"/>
      <c r="I344" s="3"/>
      <c r="J344" s="3"/>
      <c r="K344" s="3"/>
      <c r="L344" s="3"/>
      <c r="M344" s="3"/>
      <c r="N344" s="3"/>
      <c r="O344" s="3"/>
      <c r="P344" s="3"/>
      <c r="Q344" s="3"/>
      <c r="R344" s="3"/>
      <c r="S344" s="252"/>
      <c r="T344" s="252"/>
      <c r="U344" s="252"/>
      <c r="V344" s="252"/>
      <c r="W344" s="252"/>
      <c r="X344" s="12"/>
    </row>
    <row r="345" spans="2:24" x14ac:dyDescent="0.25">
      <c r="B345" s="11"/>
      <c r="C345" s="3"/>
      <c r="D345" s="2"/>
      <c r="E345" s="2"/>
      <c r="F345" s="3"/>
      <c r="G345" s="3"/>
      <c r="H345" s="3"/>
      <c r="I345" s="3"/>
      <c r="J345" s="3"/>
      <c r="K345" s="3"/>
      <c r="L345" s="3"/>
      <c r="M345" s="3"/>
      <c r="N345" s="3"/>
      <c r="O345" s="3"/>
      <c r="P345" s="3"/>
      <c r="Q345" s="3"/>
      <c r="R345" s="3"/>
      <c r="S345" s="252"/>
      <c r="T345" s="252"/>
      <c r="U345" s="252"/>
      <c r="V345" s="252"/>
      <c r="W345" s="252"/>
      <c r="X345" s="12"/>
    </row>
    <row r="346" spans="2:24" x14ac:dyDescent="0.25">
      <c r="B346" s="11"/>
      <c r="C346" s="3"/>
      <c r="D346" s="2"/>
      <c r="E346" s="2"/>
      <c r="F346" s="3"/>
      <c r="G346" s="3"/>
      <c r="H346" s="3"/>
      <c r="I346" s="3"/>
      <c r="J346" s="3"/>
      <c r="K346" s="3"/>
      <c r="L346" s="3"/>
      <c r="M346" s="3"/>
      <c r="N346" s="3"/>
      <c r="O346" s="3"/>
      <c r="P346" s="3"/>
      <c r="Q346" s="3"/>
      <c r="R346" s="3"/>
      <c r="S346" s="252"/>
      <c r="T346" s="252"/>
      <c r="U346" s="252"/>
      <c r="V346" s="252"/>
      <c r="W346" s="252"/>
      <c r="X346" s="12"/>
    </row>
    <row r="347" spans="2:24" x14ac:dyDescent="0.25">
      <c r="B347" s="11"/>
      <c r="C347" s="3"/>
      <c r="D347" s="2"/>
      <c r="E347" s="2"/>
      <c r="F347" s="3"/>
      <c r="G347" s="3"/>
      <c r="H347" s="3"/>
      <c r="I347" s="3"/>
      <c r="J347" s="3"/>
      <c r="K347" s="3"/>
      <c r="L347" s="3"/>
      <c r="M347" s="3"/>
      <c r="N347" s="3"/>
      <c r="O347" s="3"/>
      <c r="P347" s="3"/>
      <c r="Q347" s="3"/>
      <c r="R347" s="3"/>
      <c r="S347" s="252"/>
      <c r="T347" s="252"/>
      <c r="U347" s="252"/>
      <c r="V347" s="252"/>
      <c r="W347" s="252"/>
      <c r="X347" s="12"/>
    </row>
    <row r="348" spans="2:24" x14ac:dyDescent="0.25">
      <c r="B348" s="11"/>
      <c r="C348" s="3"/>
      <c r="D348" s="2"/>
      <c r="E348" s="2"/>
      <c r="F348" s="3"/>
      <c r="G348" s="3"/>
      <c r="H348" s="3"/>
      <c r="I348" s="3"/>
      <c r="J348" s="3"/>
      <c r="K348" s="3"/>
      <c r="L348" s="3"/>
      <c r="M348" s="3"/>
      <c r="N348" s="3"/>
      <c r="O348" s="3"/>
      <c r="P348" s="3"/>
      <c r="Q348" s="3"/>
      <c r="R348" s="3"/>
      <c r="S348" s="252"/>
      <c r="T348" s="252"/>
      <c r="U348" s="252"/>
      <c r="V348" s="252"/>
      <c r="W348" s="252"/>
      <c r="X348" s="12"/>
    </row>
    <row r="349" spans="2:24" x14ac:dyDescent="0.25">
      <c r="B349" s="11"/>
      <c r="C349" s="3"/>
      <c r="D349" s="2"/>
      <c r="E349" s="2"/>
      <c r="F349" s="3"/>
      <c r="G349" s="3"/>
      <c r="H349" s="3"/>
      <c r="I349" s="3"/>
      <c r="J349" s="3"/>
      <c r="K349" s="3"/>
      <c r="L349" s="3"/>
      <c r="M349" s="3"/>
      <c r="N349" s="3"/>
      <c r="O349" s="3"/>
      <c r="P349" s="3"/>
      <c r="Q349" s="3"/>
      <c r="R349" s="3"/>
      <c r="S349" s="252"/>
      <c r="T349" s="252"/>
      <c r="U349" s="252"/>
      <c r="V349" s="252"/>
      <c r="W349" s="252"/>
      <c r="X349" s="12"/>
    </row>
    <row r="350" spans="2:24" x14ac:dyDescent="0.25">
      <c r="B350" s="11"/>
      <c r="C350" s="3"/>
      <c r="D350" s="2"/>
      <c r="E350" s="2"/>
      <c r="F350" s="3"/>
      <c r="G350" s="3"/>
      <c r="H350" s="3"/>
      <c r="I350" s="3"/>
      <c r="J350" s="3"/>
      <c r="K350" s="3"/>
      <c r="L350" s="3"/>
      <c r="M350" s="3"/>
      <c r="N350" s="3"/>
      <c r="O350" s="3"/>
      <c r="P350" s="3"/>
      <c r="Q350" s="3"/>
      <c r="R350" s="3"/>
      <c r="S350" s="252"/>
      <c r="T350" s="252"/>
      <c r="U350" s="252"/>
      <c r="V350" s="252"/>
      <c r="W350" s="252"/>
      <c r="X350" s="12"/>
    </row>
    <row r="351" spans="2:24" x14ac:dyDescent="0.25">
      <c r="B351" s="11"/>
      <c r="C351" s="3"/>
      <c r="D351" s="2"/>
      <c r="E351" s="2"/>
      <c r="F351" s="3"/>
      <c r="G351" s="3"/>
      <c r="H351" s="3"/>
      <c r="I351" s="3"/>
      <c r="J351" s="3"/>
      <c r="K351" s="3"/>
      <c r="L351" s="3"/>
      <c r="M351" s="3"/>
      <c r="N351" s="3"/>
      <c r="O351" s="3"/>
      <c r="P351" s="3"/>
      <c r="Q351" s="3"/>
      <c r="R351" s="3"/>
      <c r="S351" s="252"/>
      <c r="T351" s="252"/>
      <c r="U351" s="252"/>
      <c r="V351" s="252"/>
      <c r="W351" s="252"/>
      <c r="X351" s="12"/>
    </row>
    <row r="352" spans="2:24" x14ac:dyDescent="0.25">
      <c r="B352" s="11"/>
      <c r="C352" s="3"/>
      <c r="D352" s="2"/>
      <c r="E352" s="2"/>
      <c r="F352" s="3"/>
      <c r="G352" s="3"/>
      <c r="H352" s="3"/>
      <c r="I352" s="3"/>
      <c r="J352" s="3"/>
      <c r="K352" s="3"/>
      <c r="L352" s="3"/>
      <c r="M352" s="3"/>
      <c r="N352" s="3"/>
      <c r="O352" s="3"/>
      <c r="P352" s="3"/>
      <c r="Q352" s="3"/>
      <c r="R352" s="3"/>
      <c r="S352" s="252"/>
      <c r="T352" s="252"/>
      <c r="U352" s="252"/>
      <c r="V352" s="252"/>
      <c r="W352" s="252"/>
      <c r="X352" s="12"/>
    </row>
    <row r="353" spans="2:24" x14ac:dyDescent="0.25">
      <c r="B353" s="11"/>
      <c r="C353" s="3"/>
      <c r="D353" s="2"/>
      <c r="E353" s="2"/>
      <c r="F353" s="3"/>
      <c r="G353" s="3"/>
      <c r="H353" s="3"/>
      <c r="I353" s="3"/>
      <c r="J353" s="3"/>
      <c r="K353" s="3"/>
      <c r="L353" s="3"/>
      <c r="M353" s="3"/>
      <c r="N353" s="3"/>
      <c r="O353" s="3"/>
      <c r="P353" s="3"/>
      <c r="Q353" s="3"/>
      <c r="R353" s="3"/>
      <c r="S353" s="252"/>
      <c r="T353" s="252"/>
      <c r="U353" s="252"/>
      <c r="V353" s="252"/>
      <c r="W353" s="252"/>
      <c r="X353" s="12"/>
    </row>
    <row r="354" spans="2:24" x14ac:dyDescent="0.25">
      <c r="B354" s="11"/>
      <c r="C354" s="3"/>
      <c r="D354" s="2"/>
      <c r="E354" s="2"/>
      <c r="F354" s="3"/>
      <c r="G354" s="3"/>
      <c r="H354" s="3"/>
      <c r="I354" s="3"/>
      <c r="J354" s="3"/>
      <c r="K354" s="3"/>
      <c r="L354" s="3"/>
      <c r="M354" s="3"/>
      <c r="N354" s="3"/>
      <c r="O354" s="3"/>
      <c r="P354" s="3"/>
      <c r="Q354" s="3"/>
      <c r="R354" s="3"/>
      <c r="S354" s="252"/>
      <c r="T354" s="252"/>
      <c r="U354" s="252"/>
      <c r="V354" s="252"/>
      <c r="W354" s="252"/>
      <c r="X354" s="12"/>
    </row>
    <row r="355" spans="2:24" x14ac:dyDescent="0.25">
      <c r="B355" s="11"/>
      <c r="C355" s="3"/>
      <c r="D355" s="2"/>
      <c r="E355" s="2"/>
      <c r="F355" s="3"/>
      <c r="G355" s="3"/>
      <c r="H355" s="3"/>
      <c r="I355" s="3"/>
      <c r="J355" s="3"/>
      <c r="K355" s="3"/>
      <c r="L355" s="3"/>
      <c r="M355" s="3"/>
      <c r="N355" s="3"/>
      <c r="O355" s="3"/>
      <c r="P355" s="3"/>
      <c r="Q355" s="3"/>
      <c r="R355" s="3"/>
      <c r="S355" s="252"/>
      <c r="T355" s="252"/>
      <c r="U355" s="252"/>
      <c r="V355" s="252"/>
      <c r="W355" s="252"/>
      <c r="X355" s="12"/>
    </row>
    <row r="356" spans="2:24" x14ac:dyDescent="0.25">
      <c r="B356" s="11"/>
      <c r="C356" s="3"/>
      <c r="D356" s="2"/>
      <c r="E356" s="2"/>
      <c r="F356" s="3"/>
      <c r="G356" s="3"/>
      <c r="H356" s="3"/>
      <c r="I356" s="3"/>
      <c r="J356" s="3"/>
      <c r="K356" s="3"/>
      <c r="L356" s="3"/>
      <c r="M356" s="3"/>
      <c r="N356" s="3"/>
      <c r="O356" s="3"/>
      <c r="P356" s="3"/>
      <c r="Q356" s="3"/>
      <c r="R356" s="3"/>
      <c r="S356" s="252"/>
      <c r="T356" s="252"/>
      <c r="U356" s="252"/>
      <c r="V356" s="252"/>
      <c r="W356" s="252"/>
      <c r="X356" s="12"/>
    </row>
    <row r="357" spans="2:24" x14ac:dyDescent="0.25">
      <c r="B357" s="11"/>
      <c r="C357" s="3"/>
      <c r="D357" s="2"/>
      <c r="E357" s="2"/>
      <c r="F357" s="3"/>
      <c r="G357" s="3"/>
      <c r="H357" s="3"/>
      <c r="I357" s="3"/>
      <c r="J357" s="3"/>
      <c r="K357" s="3"/>
      <c r="L357" s="3"/>
      <c r="M357" s="3"/>
      <c r="N357" s="3"/>
      <c r="O357" s="3"/>
      <c r="P357" s="3"/>
      <c r="Q357" s="3"/>
      <c r="R357" s="3"/>
      <c r="S357" s="252"/>
      <c r="T357" s="252"/>
      <c r="U357" s="252"/>
      <c r="V357" s="252"/>
      <c r="W357" s="252"/>
      <c r="X357" s="12"/>
    </row>
    <row r="358" spans="2:24" x14ac:dyDescent="0.25">
      <c r="B358" s="11"/>
      <c r="C358" s="3"/>
      <c r="D358" s="2"/>
      <c r="E358" s="2"/>
      <c r="F358" s="3"/>
      <c r="G358" s="3"/>
      <c r="H358" s="3"/>
      <c r="I358" s="3"/>
      <c r="J358" s="3"/>
      <c r="K358" s="3"/>
      <c r="L358" s="3"/>
      <c r="M358" s="3"/>
      <c r="N358" s="3"/>
      <c r="O358" s="3"/>
      <c r="P358" s="3"/>
      <c r="Q358" s="3"/>
      <c r="R358" s="3"/>
      <c r="S358" s="252"/>
      <c r="T358" s="252"/>
      <c r="U358" s="252"/>
      <c r="V358" s="252"/>
      <c r="W358" s="252"/>
      <c r="X358" s="12"/>
    </row>
    <row r="359" spans="2:24" x14ac:dyDescent="0.25">
      <c r="B359" s="11"/>
      <c r="C359" s="3"/>
      <c r="D359" s="2"/>
      <c r="E359" s="2"/>
      <c r="F359" s="3"/>
      <c r="G359" s="3"/>
      <c r="H359" s="3"/>
      <c r="I359" s="3"/>
      <c r="J359" s="3"/>
      <c r="K359" s="3"/>
      <c r="L359" s="3"/>
      <c r="M359" s="3"/>
      <c r="N359" s="3"/>
      <c r="O359" s="3"/>
      <c r="P359" s="3"/>
      <c r="Q359" s="3"/>
      <c r="R359" s="3"/>
      <c r="S359" s="252"/>
      <c r="T359" s="252"/>
      <c r="U359" s="252"/>
      <c r="V359" s="252"/>
      <c r="W359" s="252"/>
      <c r="X359" s="12"/>
    </row>
    <row r="360" spans="2:24" x14ac:dyDescent="0.25">
      <c r="B360" s="11"/>
      <c r="C360" s="3"/>
      <c r="D360" s="2"/>
      <c r="E360" s="2"/>
      <c r="F360" s="3"/>
      <c r="G360" s="3"/>
      <c r="H360" s="3"/>
      <c r="I360" s="3"/>
      <c r="J360" s="3"/>
      <c r="K360" s="3"/>
      <c r="L360" s="3"/>
      <c r="M360" s="3"/>
      <c r="N360" s="3"/>
      <c r="O360" s="3"/>
      <c r="P360" s="3"/>
      <c r="Q360" s="3"/>
      <c r="R360" s="3"/>
      <c r="S360" s="252"/>
      <c r="T360" s="252"/>
      <c r="U360" s="252"/>
      <c r="V360" s="252"/>
      <c r="W360" s="252"/>
      <c r="X360" s="12"/>
    </row>
    <row r="361" spans="2:24" x14ac:dyDescent="0.25">
      <c r="B361" s="11"/>
      <c r="C361" s="3"/>
      <c r="D361" s="2"/>
      <c r="E361" s="2"/>
      <c r="F361" s="3"/>
      <c r="G361" s="3"/>
      <c r="H361" s="3"/>
      <c r="I361" s="3"/>
      <c r="J361" s="3"/>
      <c r="K361" s="3"/>
      <c r="L361" s="3"/>
      <c r="M361" s="3"/>
      <c r="N361" s="3"/>
      <c r="O361" s="3"/>
      <c r="P361" s="3"/>
      <c r="Q361" s="3"/>
      <c r="R361" s="3"/>
      <c r="S361" s="252"/>
      <c r="T361" s="252"/>
      <c r="U361" s="252"/>
      <c r="V361" s="252"/>
      <c r="W361" s="252"/>
      <c r="X361" s="12"/>
    </row>
    <row r="362" spans="2:24" x14ac:dyDescent="0.25">
      <c r="B362" s="11"/>
      <c r="C362" s="3"/>
      <c r="D362" s="2"/>
      <c r="E362" s="2"/>
      <c r="F362" s="3"/>
      <c r="G362" s="3"/>
      <c r="H362" s="3"/>
      <c r="I362" s="3"/>
      <c r="J362" s="3"/>
      <c r="K362" s="3"/>
      <c r="L362" s="3"/>
      <c r="M362" s="3"/>
      <c r="N362" s="3"/>
      <c r="O362" s="3"/>
      <c r="P362" s="3"/>
      <c r="Q362" s="3"/>
      <c r="R362" s="3"/>
      <c r="S362" s="252"/>
      <c r="T362" s="252"/>
      <c r="U362" s="252"/>
      <c r="V362" s="252"/>
      <c r="W362" s="252"/>
      <c r="X362" s="12"/>
    </row>
    <row r="363" spans="2:24" x14ac:dyDescent="0.25">
      <c r="B363" s="11"/>
      <c r="C363" s="3"/>
      <c r="D363" s="2"/>
      <c r="E363" s="2"/>
      <c r="F363" s="3"/>
      <c r="G363" s="3"/>
      <c r="H363" s="3"/>
      <c r="I363" s="3"/>
      <c r="J363" s="3"/>
      <c r="K363" s="3"/>
      <c r="L363" s="3"/>
      <c r="M363" s="3"/>
      <c r="N363" s="3"/>
      <c r="O363" s="3"/>
      <c r="P363" s="3"/>
      <c r="Q363" s="3"/>
      <c r="R363" s="3"/>
      <c r="S363" s="252"/>
      <c r="T363" s="252"/>
      <c r="U363" s="252"/>
      <c r="V363" s="252"/>
      <c r="W363" s="252"/>
      <c r="X363" s="12"/>
    </row>
    <row r="364" spans="2:24" x14ac:dyDescent="0.25">
      <c r="B364" s="11"/>
      <c r="C364" s="3"/>
      <c r="D364" s="2"/>
      <c r="E364" s="2"/>
      <c r="F364" s="3"/>
      <c r="G364" s="3"/>
      <c r="H364" s="3"/>
      <c r="I364" s="3"/>
      <c r="J364" s="3"/>
      <c r="K364" s="3"/>
      <c r="L364" s="3"/>
      <c r="M364" s="3"/>
      <c r="N364" s="3"/>
      <c r="O364" s="3"/>
      <c r="P364" s="3"/>
      <c r="Q364" s="3"/>
      <c r="R364" s="3"/>
      <c r="S364" s="252"/>
      <c r="T364" s="252"/>
      <c r="U364" s="252"/>
      <c r="V364" s="252"/>
      <c r="W364" s="252"/>
      <c r="X364" s="12"/>
    </row>
    <row r="365" spans="2:24" x14ac:dyDescent="0.25">
      <c r="B365" s="11"/>
      <c r="C365" s="3"/>
      <c r="D365" s="2"/>
      <c r="E365" s="2"/>
      <c r="F365" s="3"/>
      <c r="G365" s="3"/>
      <c r="H365" s="3"/>
      <c r="I365" s="3"/>
      <c r="J365" s="3"/>
      <c r="K365" s="3"/>
      <c r="L365" s="3"/>
      <c r="M365" s="3"/>
      <c r="N365" s="3"/>
      <c r="O365" s="3"/>
      <c r="P365" s="3"/>
      <c r="Q365" s="3"/>
      <c r="R365" s="3"/>
      <c r="S365" s="252"/>
      <c r="T365" s="252"/>
      <c r="U365" s="252"/>
      <c r="V365" s="252"/>
      <c r="W365" s="252"/>
      <c r="X365" s="12"/>
    </row>
    <row r="366" spans="2:24" x14ac:dyDescent="0.25">
      <c r="B366" s="11"/>
      <c r="C366" s="3"/>
      <c r="D366" s="2"/>
      <c r="E366" s="2"/>
      <c r="F366" s="3"/>
      <c r="G366" s="3"/>
      <c r="H366" s="3"/>
      <c r="I366" s="3"/>
      <c r="J366" s="3"/>
      <c r="K366" s="3"/>
      <c r="L366" s="3"/>
      <c r="M366" s="3"/>
      <c r="N366" s="3"/>
      <c r="O366" s="3"/>
      <c r="P366" s="3"/>
      <c r="Q366" s="3"/>
      <c r="R366" s="3"/>
      <c r="S366" s="252"/>
      <c r="T366" s="252"/>
      <c r="U366" s="252"/>
      <c r="V366" s="252"/>
      <c r="W366" s="252"/>
      <c r="X366" s="12"/>
    </row>
    <row r="367" spans="2:24" x14ac:dyDescent="0.25">
      <c r="B367" s="11"/>
      <c r="C367" s="3"/>
      <c r="D367" s="2"/>
      <c r="E367" s="2"/>
      <c r="F367" s="3"/>
      <c r="G367" s="3"/>
      <c r="H367" s="3"/>
      <c r="I367" s="3"/>
      <c r="J367" s="3"/>
      <c r="K367" s="3"/>
      <c r="L367" s="3"/>
      <c r="M367" s="3"/>
      <c r="N367" s="3"/>
      <c r="O367" s="3"/>
      <c r="P367" s="3"/>
      <c r="Q367" s="3"/>
      <c r="R367" s="3"/>
      <c r="S367" s="252"/>
      <c r="T367" s="252"/>
      <c r="U367" s="252"/>
      <c r="V367" s="252"/>
      <c r="W367" s="252"/>
      <c r="X367" s="12"/>
    </row>
    <row r="368" spans="2:24" x14ac:dyDescent="0.25">
      <c r="B368" s="11"/>
      <c r="C368" s="3"/>
      <c r="D368" s="2"/>
      <c r="E368" s="2"/>
      <c r="F368" s="3"/>
      <c r="G368" s="3"/>
      <c r="H368" s="3"/>
      <c r="I368" s="3"/>
      <c r="J368" s="3"/>
      <c r="K368" s="3"/>
      <c r="L368" s="3"/>
      <c r="M368" s="3"/>
      <c r="N368" s="3"/>
      <c r="O368" s="3"/>
      <c r="P368" s="3"/>
      <c r="Q368" s="3"/>
      <c r="R368" s="3"/>
      <c r="S368" s="252"/>
      <c r="T368" s="252"/>
      <c r="U368" s="252"/>
      <c r="V368" s="252"/>
      <c r="W368" s="252"/>
      <c r="X368" s="12"/>
    </row>
    <row r="369" spans="2:24" x14ac:dyDescent="0.25">
      <c r="B369" s="11"/>
      <c r="C369" s="3"/>
      <c r="D369" s="2"/>
      <c r="E369" s="2"/>
      <c r="F369" s="3"/>
      <c r="G369" s="3"/>
      <c r="H369" s="3"/>
      <c r="I369" s="3"/>
      <c r="J369" s="3"/>
      <c r="K369" s="3"/>
      <c r="L369" s="3"/>
      <c r="M369" s="3"/>
      <c r="N369" s="3"/>
      <c r="O369" s="3"/>
      <c r="P369" s="3"/>
      <c r="Q369" s="3"/>
      <c r="R369" s="3"/>
      <c r="S369" s="252"/>
      <c r="T369" s="252"/>
      <c r="U369" s="252"/>
      <c r="V369" s="252"/>
      <c r="W369" s="252"/>
      <c r="X369" s="12"/>
    </row>
    <row r="370" spans="2:24" x14ac:dyDescent="0.25">
      <c r="B370" s="11"/>
      <c r="C370" s="3"/>
      <c r="D370" s="2"/>
      <c r="E370" s="2"/>
      <c r="F370" s="3"/>
      <c r="G370" s="3"/>
      <c r="H370" s="3"/>
      <c r="I370" s="3"/>
      <c r="J370" s="3"/>
      <c r="K370" s="3"/>
      <c r="L370" s="3"/>
      <c r="M370" s="3"/>
      <c r="N370" s="3"/>
      <c r="O370" s="3"/>
      <c r="P370" s="3"/>
      <c r="Q370" s="3"/>
      <c r="R370" s="3"/>
      <c r="S370" s="252"/>
      <c r="T370" s="252"/>
      <c r="U370" s="252"/>
      <c r="V370" s="252"/>
      <c r="W370" s="252"/>
      <c r="X370" s="12"/>
    </row>
    <row r="371" spans="2:24" x14ac:dyDescent="0.25">
      <c r="B371" s="11"/>
      <c r="C371" s="3"/>
      <c r="D371" s="2"/>
      <c r="E371" s="2"/>
      <c r="F371" s="3"/>
      <c r="G371" s="3"/>
      <c r="H371" s="3"/>
      <c r="I371" s="3"/>
      <c r="J371" s="3"/>
      <c r="K371" s="3"/>
      <c r="L371" s="3"/>
      <c r="M371" s="3"/>
      <c r="N371" s="3"/>
      <c r="O371" s="3"/>
      <c r="P371" s="3"/>
      <c r="Q371" s="3"/>
      <c r="R371" s="3"/>
      <c r="S371" s="252"/>
      <c r="T371" s="252"/>
      <c r="U371" s="252"/>
      <c r="V371" s="252"/>
      <c r="W371" s="252"/>
      <c r="X371" s="12"/>
    </row>
    <row r="372" spans="2:24" x14ac:dyDescent="0.25">
      <c r="B372" s="11"/>
      <c r="C372" s="3"/>
      <c r="D372" s="2"/>
      <c r="E372" s="2"/>
      <c r="F372" s="3"/>
      <c r="G372" s="3"/>
      <c r="H372" s="3"/>
      <c r="I372" s="3"/>
      <c r="J372" s="3"/>
      <c r="K372" s="3"/>
      <c r="L372" s="3"/>
      <c r="M372" s="3"/>
      <c r="N372" s="3"/>
      <c r="O372" s="3"/>
      <c r="P372" s="3"/>
      <c r="Q372" s="3"/>
      <c r="R372" s="3"/>
      <c r="S372" s="252"/>
      <c r="T372" s="252"/>
      <c r="U372" s="252"/>
      <c r="V372" s="252"/>
      <c r="W372" s="252"/>
      <c r="X372" s="12"/>
    </row>
    <row r="373" spans="2:24" x14ac:dyDescent="0.25">
      <c r="B373" s="11"/>
      <c r="C373" s="3"/>
      <c r="D373" s="2"/>
      <c r="E373" s="2"/>
      <c r="F373" s="3"/>
      <c r="G373" s="3"/>
      <c r="H373" s="3"/>
      <c r="I373" s="3"/>
      <c r="J373" s="3"/>
      <c r="K373" s="3"/>
      <c r="L373" s="3"/>
      <c r="M373" s="3"/>
      <c r="N373" s="3"/>
      <c r="O373" s="3"/>
      <c r="P373" s="3"/>
      <c r="Q373" s="3"/>
      <c r="R373" s="3"/>
      <c r="S373" s="252"/>
      <c r="T373" s="252"/>
      <c r="U373" s="252"/>
      <c r="V373" s="252"/>
      <c r="W373" s="252"/>
      <c r="X373" s="12"/>
    </row>
    <row r="374" spans="2:24" x14ac:dyDescent="0.25">
      <c r="B374" s="11"/>
      <c r="C374" s="3"/>
      <c r="D374" s="2"/>
      <c r="E374" s="2"/>
      <c r="F374" s="3"/>
      <c r="G374" s="3"/>
      <c r="H374" s="3"/>
      <c r="I374" s="3"/>
      <c r="J374" s="3"/>
      <c r="K374" s="3"/>
      <c r="L374" s="3"/>
      <c r="M374" s="3"/>
      <c r="N374" s="3"/>
      <c r="O374" s="3"/>
      <c r="P374" s="3"/>
      <c r="Q374" s="3"/>
      <c r="R374" s="3"/>
      <c r="S374" s="252"/>
      <c r="T374" s="252"/>
      <c r="U374" s="252"/>
      <c r="V374" s="252"/>
      <c r="W374" s="252"/>
      <c r="X374" s="12"/>
    </row>
    <row r="375" spans="2:24" x14ac:dyDescent="0.25">
      <c r="B375" s="11"/>
      <c r="C375" s="3"/>
      <c r="D375" s="2"/>
      <c r="E375" s="2"/>
      <c r="F375" s="3"/>
      <c r="G375" s="3"/>
      <c r="H375" s="3"/>
      <c r="I375" s="3"/>
      <c r="J375" s="3"/>
      <c r="K375" s="3"/>
      <c r="L375" s="3"/>
      <c r="M375" s="3"/>
      <c r="N375" s="3"/>
      <c r="O375" s="3"/>
      <c r="P375" s="3"/>
      <c r="Q375" s="3"/>
      <c r="R375" s="3"/>
      <c r="S375" s="252"/>
      <c r="T375" s="252"/>
      <c r="U375" s="252"/>
      <c r="V375" s="252"/>
      <c r="W375" s="252"/>
      <c r="X375" s="12"/>
    </row>
    <row r="376" spans="2:24" x14ac:dyDescent="0.25">
      <c r="B376" s="11"/>
      <c r="C376" s="3"/>
      <c r="D376" s="2"/>
      <c r="E376" s="2"/>
      <c r="F376" s="3"/>
      <c r="G376" s="3"/>
      <c r="H376" s="3"/>
      <c r="I376" s="3"/>
      <c r="J376" s="3"/>
      <c r="K376" s="3"/>
      <c r="L376" s="3"/>
      <c r="M376" s="3"/>
      <c r="N376" s="3"/>
      <c r="O376" s="3"/>
      <c r="P376" s="3"/>
      <c r="Q376" s="3"/>
      <c r="R376" s="3"/>
      <c r="S376" s="252"/>
      <c r="T376" s="252"/>
      <c r="U376" s="252"/>
      <c r="V376" s="252"/>
      <c r="W376" s="252"/>
      <c r="X376" s="12"/>
    </row>
    <row r="377" spans="2:24" x14ac:dyDescent="0.25">
      <c r="B377" s="11"/>
      <c r="C377" s="3"/>
      <c r="D377" s="2"/>
      <c r="E377" s="2"/>
      <c r="F377" s="3"/>
      <c r="G377" s="3"/>
      <c r="H377" s="3"/>
      <c r="I377" s="3"/>
      <c r="J377" s="3"/>
      <c r="K377" s="3"/>
      <c r="L377" s="3"/>
      <c r="M377" s="3"/>
      <c r="N377" s="3"/>
      <c r="O377" s="3"/>
      <c r="P377" s="3"/>
      <c r="Q377" s="3"/>
      <c r="R377" s="3"/>
      <c r="S377" s="252"/>
      <c r="T377" s="252"/>
      <c r="U377" s="252"/>
      <c r="V377" s="252"/>
      <c r="W377" s="252"/>
      <c r="X377" s="12"/>
    </row>
    <row r="378" spans="2:24" x14ac:dyDescent="0.25">
      <c r="B378" s="11"/>
      <c r="C378" s="3"/>
      <c r="D378" s="2"/>
      <c r="E378" s="2"/>
      <c r="F378" s="3"/>
      <c r="G378" s="3"/>
      <c r="H378" s="3"/>
      <c r="I378" s="3"/>
      <c r="J378" s="3"/>
      <c r="K378" s="3"/>
      <c r="L378" s="3"/>
      <c r="M378" s="3"/>
      <c r="N378" s="3"/>
      <c r="O378" s="3"/>
      <c r="P378" s="3"/>
      <c r="Q378" s="3"/>
      <c r="R378" s="3"/>
      <c r="S378" s="252"/>
      <c r="T378" s="252"/>
      <c r="U378" s="252"/>
      <c r="V378" s="252"/>
      <c r="W378" s="252"/>
      <c r="X378" s="12"/>
    </row>
    <row r="379" spans="2:24" x14ac:dyDescent="0.25">
      <c r="B379" s="11"/>
      <c r="C379" s="3"/>
      <c r="D379" s="2"/>
      <c r="E379" s="2"/>
      <c r="F379" s="3"/>
      <c r="G379" s="3"/>
      <c r="H379" s="3"/>
      <c r="I379" s="3"/>
      <c r="J379" s="3"/>
      <c r="K379" s="3"/>
      <c r="L379" s="3"/>
      <c r="M379" s="3"/>
      <c r="N379" s="3"/>
      <c r="O379" s="3"/>
      <c r="P379" s="3"/>
      <c r="Q379" s="3"/>
      <c r="R379" s="3"/>
      <c r="S379" s="252"/>
      <c r="T379" s="252"/>
      <c r="U379" s="252"/>
      <c r="V379" s="252"/>
      <c r="W379" s="252"/>
      <c r="X379" s="12"/>
    </row>
    <row r="380" spans="2:24" x14ac:dyDescent="0.25">
      <c r="B380" s="11"/>
      <c r="C380" s="3"/>
      <c r="D380" s="2"/>
      <c r="E380" s="2"/>
      <c r="F380" s="3"/>
      <c r="G380" s="3"/>
      <c r="H380" s="3"/>
      <c r="I380" s="3"/>
      <c r="J380" s="3"/>
      <c r="K380" s="3"/>
      <c r="L380" s="3"/>
      <c r="M380" s="3"/>
      <c r="N380" s="3"/>
      <c r="O380" s="3"/>
      <c r="P380" s="3"/>
      <c r="Q380" s="3"/>
      <c r="R380" s="3"/>
      <c r="S380" s="252"/>
      <c r="T380" s="252"/>
      <c r="U380" s="252"/>
      <c r="V380" s="252"/>
      <c r="W380" s="252"/>
      <c r="X380" s="12"/>
    </row>
    <row r="381" spans="2:24" x14ac:dyDescent="0.25">
      <c r="B381" s="11"/>
      <c r="C381" s="3"/>
      <c r="D381" s="2"/>
      <c r="E381" s="2"/>
      <c r="F381" s="3"/>
      <c r="G381" s="3"/>
      <c r="H381" s="3"/>
      <c r="I381" s="3"/>
      <c r="J381" s="3"/>
      <c r="K381" s="3"/>
      <c r="L381" s="3"/>
      <c r="M381" s="3"/>
      <c r="N381" s="3"/>
      <c r="O381" s="3"/>
      <c r="P381" s="3"/>
      <c r="Q381" s="3"/>
      <c r="R381" s="3"/>
      <c r="S381" s="252"/>
      <c r="T381" s="252"/>
      <c r="U381" s="252"/>
      <c r="V381" s="252"/>
      <c r="W381" s="252"/>
      <c r="X381" s="12"/>
    </row>
    <row r="382" spans="2:24" x14ac:dyDescent="0.25">
      <c r="B382" s="11"/>
      <c r="C382" s="3"/>
      <c r="D382" s="2"/>
      <c r="E382" s="2"/>
      <c r="F382" s="3"/>
      <c r="G382" s="3"/>
      <c r="H382" s="3"/>
      <c r="I382" s="3"/>
      <c r="J382" s="3"/>
      <c r="K382" s="3"/>
      <c r="L382" s="3"/>
      <c r="M382" s="3"/>
      <c r="N382" s="3"/>
      <c r="O382" s="3"/>
      <c r="P382" s="3"/>
      <c r="Q382" s="3"/>
      <c r="R382" s="3"/>
      <c r="S382" s="252"/>
      <c r="T382" s="252"/>
      <c r="U382" s="252"/>
      <c r="V382" s="252"/>
      <c r="W382" s="252"/>
      <c r="X382" s="12"/>
    </row>
    <row r="383" spans="2:24" x14ac:dyDescent="0.25">
      <c r="B383" s="11"/>
      <c r="C383" s="3"/>
      <c r="D383" s="2"/>
      <c r="E383" s="2"/>
      <c r="F383" s="3"/>
      <c r="G383" s="3"/>
      <c r="H383" s="3"/>
      <c r="I383" s="3"/>
      <c r="J383" s="3"/>
      <c r="K383" s="3"/>
      <c r="L383" s="3"/>
      <c r="M383" s="3"/>
      <c r="N383" s="3"/>
      <c r="O383" s="3"/>
      <c r="P383" s="3"/>
      <c r="Q383" s="3"/>
      <c r="R383" s="3"/>
      <c r="S383" s="252"/>
      <c r="T383" s="252"/>
      <c r="U383" s="252"/>
      <c r="V383" s="252"/>
      <c r="W383" s="252"/>
      <c r="X383" s="12"/>
    </row>
    <row r="384" spans="2:24" x14ac:dyDescent="0.25">
      <c r="B384" s="11"/>
      <c r="C384" s="3"/>
      <c r="D384" s="2"/>
      <c r="E384" s="2"/>
      <c r="F384" s="3"/>
      <c r="G384" s="3"/>
      <c r="H384" s="3"/>
      <c r="I384" s="3"/>
      <c r="J384" s="3"/>
      <c r="K384" s="3"/>
      <c r="L384" s="3"/>
      <c r="M384" s="3"/>
      <c r="N384" s="3"/>
      <c r="O384" s="3"/>
      <c r="P384" s="3"/>
      <c r="Q384" s="3"/>
      <c r="R384" s="3"/>
      <c r="S384" s="252"/>
      <c r="T384" s="252"/>
      <c r="U384" s="252"/>
      <c r="V384" s="252"/>
      <c r="W384" s="252"/>
      <c r="X384" s="12"/>
    </row>
    <row r="385" spans="2:24" x14ac:dyDescent="0.25">
      <c r="B385" s="11"/>
      <c r="C385" s="3"/>
      <c r="D385" s="2"/>
      <c r="E385" s="2"/>
      <c r="F385" s="3"/>
      <c r="G385" s="3"/>
      <c r="H385" s="3"/>
      <c r="I385" s="3"/>
      <c r="J385" s="3"/>
      <c r="K385" s="3"/>
      <c r="L385" s="3"/>
      <c r="M385" s="3"/>
      <c r="N385" s="3"/>
      <c r="O385" s="3"/>
      <c r="P385" s="3"/>
      <c r="Q385" s="3"/>
      <c r="R385" s="3"/>
      <c r="S385" s="252"/>
      <c r="T385" s="252"/>
      <c r="U385" s="252"/>
      <c r="V385" s="252"/>
      <c r="W385" s="252"/>
      <c r="X385" s="12"/>
    </row>
    <row r="386" spans="2:24" x14ac:dyDescent="0.25">
      <c r="B386" s="11"/>
      <c r="C386" s="3"/>
      <c r="D386" s="2"/>
      <c r="E386" s="2"/>
      <c r="F386" s="3"/>
      <c r="G386" s="3"/>
      <c r="H386" s="3"/>
      <c r="I386" s="3"/>
      <c r="J386" s="3"/>
      <c r="K386" s="3"/>
      <c r="L386" s="3"/>
      <c r="M386" s="3"/>
      <c r="N386" s="3"/>
      <c r="O386" s="3"/>
      <c r="P386" s="3"/>
      <c r="Q386" s="3"/>
      <c r="R386" s="3"/>
      <c r="S386" s="252"/>
      <c r="T386" s="252"/>
      <c r="U386" s="252"/>
      <c r="V386" s="252"/>
      <c r="W386" s="252"/>
      <c r="X386" s="12"/>
    </row>
    <row r="387" spans="2:24" x14ac:dyDescent="0.25">
      <c r="B387" s="11"/>
      <c r="C387" s="3"/>
      <c r="D387" s="2"/>
      <c r="E387" s="2"/>
      <c r="F387" s="3"/>
      <c r="G387" s="3"/>
      <c r="H387" s="3"/>
      <c r="I387" s="3"/>
      <c r="J387" s="3"/>
      <c r="K387" s="3"/>
      <c r="L387" s="3"/>
      <c r="M387" s="3"/>
      <c r="N387" s="3"/>
      <c r="O387" s="3"/>
      <c r="P387" s="3"/>
      <c r="Q387" s="3"/>
      <c r="R387" s="3"/>
      <c r="S387" s="252"/>
      <c r="T387" s="252"/>
      <c r="U387" s="252"/>
      <c r="V387" s="252"/>
      <c r="W387" s="252"/>
      <c r="X387" s="12"/>
    </row>
    <row r="388" spans="2:24" x14ac:dyDescent="0.25">
      <c r="B388" s="11"/>
      <c r="C388" s="3"/>
      <c r="D388" s="2"/>
      <c r="E388" s="2"/>
      <c r="F388" s="3"/>
      <c r="G388" s="3"/>
      <c r="H388" s="3"/>
      <c r="I388" s="3"/>
      <c r="J388" s="3"/>
      <c r="K388" s="3"/>
      <c r="L388" s="3"/>
      <c r="M388" s="3"/>
      <c r="N388" s="3"/>
      <c r="O388" s="3"/>
      <c r="P388" s="3"/>
      <c r="Q388" s="3"/>
      <c r="R388" s="3"/>
      <c r="S388" s="252"/>
      <c r="T388" s="252"/>
      <c r="U388" s="252"/>
      <c r="V388" s="252"/>
      <c r="W388" s="252"/>
      <c r="X388" s="12"/>
    </row>
    <row r="389" spans="2:24" x14ac:dyDescent="0.25">
      <c r="B389" s="11"/>
      <c r="C389" s="3"/>
      <c r="D389" s="2"/>
      <c r="E389" s="2"/>
      <c r="F389" s="3"/>
      <c r="G389" s="3"/>
      <c r="H389" s="3"/>
      <c r="I389" s="3"/>
      <c r="J389" s="3"/>
      <c r="K389" s="3"/>
      <c r="L389" s="3"/>
      <c r="M389" s="3"/>
      <c r="N389" s="3"/>
      <c r="O389" s="3"/>
      <c r="P389" s="3"/>
      <c r="Q389" s="3"/>
      <c r="R389" s="3"/>
      <c r="S389" s="252"/>
      <c r="T389" s="252"/>
      <c r="U389" s="252"/>
      <c r="V389" s="252"/>
      <c r="W389" s="252"/>
      <c r="X389" s="12"/>
    </row>
    <row r="390" spans="2:24" x14ac:dyDescent="0.25">
      <c r="B390" s="11"/>
      <c r="C390" s="3"/>
      <c r="D390" s="2"/>
      <c r="E390" s="2"/>
      <c r="F390" s="3"/>
      <c r="G390" s="3"/>
      <c r="H390" s="3"/>
      <c r="I390" s="3"/>
      <c r="J390" s="3"/>
      <c r="K390" s="3"/>
      <c r="L390" s="3"/>
      <c r="M390" s="3"/>
      <c r="N390" s="3"/>
      <c r="O390" s="3"/>
      <c r="P390" s="3"/>
      <c r="Q390" s="3"/>
      <c r="R390" s="3"/>
      <c r="S390" s="252"/>
      <c r="T390" s="252"/>
      <c r="U390" s="252"/>
      <c r="V390" s="252"/>
      <c r="W390" s="252"/>
      <c r="X390" s="12"/>
    </row>
    <row r="391" spans="2:24" x14ac:dyDescent="0.25">
      <c r="B391" s="11"/>
      <c r="C391" s="3"/>
      <c r="D391" s="2"/>
      <c r="E391" s="2"/>
      <c r="F391" s="3"/>
      <c r="G391" s="3"/>
      <c r="H391" s="3"/>
      <c r="I391" s="3"/>
      <c r="J391" s="3"/>
      <c r="K391" s="3"/>
      <c r="L391" s="3"/>
      <c r="M391" s="3"/>
      <c r="N391" s="3"/>
      <c r="O391" s="3"/>
      <c r="P391" s="3"/>
      <c r="Q391" s="3"/>
      <c r="R391" s="3"/>
      <c r="S391" s="252"/>
      <c r="T391" s="252"/>
      <c r="U391" s="252"/>
      <c r="V391" s="252"/>
      <c r="W391" s="252"/>
      <c r="X391" s="12"/>
    </row>
    <row r="392" spans="2:24" x14ac:dyDescent="0.25">
      <c r="B392" s="11"/>
      <c r="C392" s="3"/>
      <c r="D392" s="2"/>
      <c r="E392" s="2"/>
      <c r="F392" s="3"/>
      <c r="G392" s="3"/>
      <c r="H392" s="3"/>
      <c r="I392" s="3"/>
      <c r="J392" s="3"/>
      <c r="K392" s="3"/>
      <c r="L392" s="3"/>
      <c r="M392" s="3"/>
      <c r="N392" s="3"/>
      <c r="O392" s="3"/>
      <c r="P392" s="3"/>
      <c r="Q392" s="3"/>
      <c r="R392" s="3"/>
      <c r="S392" s="252"/>
      <c r="T392" s="252"/>
      <c r="U392" s="252"/>
      <c r="V392" s="252"/>
      <c r="W392" s="252"/>
      <c r="X392" s="12"/>
    </row>
    <row r="393" spans="2:24" x14ac:dyDescent="0.25">
      <c r="B393" s="11"/>
      <c r="C393" s="3"/>
      <c r="D393" s="2"/>
      <c r="E393" s="2"/>
      <c r="F393" s="3"/>
      <c r="G393" s="3"/>
      <c r="H393" s="3"/>
      <c r="I393" s="3"/>
      <c r="J393" s="3"/>
      <c r="K393" s="3"/>
      <c r="L393" s="3"/>
      <c r="M393" s="3"/>
      <c r="N393" s="3"/>
      <c r="O393" s="3"/>
      <c r="P393" s="3"/>
      <c r="Q393" s="3"/>
      <c r="R393" s="3"/>
      <c r="S393" s="252"/>
      <c r="T393" s="252"/>
      <c r="U393" s="252"/>
      <c r="V393" s="252"/>
      <c r="W393" s="252"/>
      <c r="X393" s="12"/>
    </row>
    <row r="394" spans="2:24" x14ac:dyDescent="0.25">
      <c r="B394" s="11"/>
      <c r="C394" s="3"/>
      <c r="D394" s="2"/>
      <c r="E394" s="2"/>
      <c r="F394" s="3"/>
      <c r="G394" s="3"/>
      <c r="H394" s="3"/>
      <c r="I394" s="3"/>
      <c r="J394" s="3"/>
      <c r="K394" s="3"/>
      <c r="L394" s="3"/>
      <c r="M394" s="3"/>
      <c r="N394" s="3"/>
      <c r="O394" s="3"/>
      <c r="P394" s="3"/>
      <c r="Q394" s="3"/>
      <c r="R394" s="3"/>
      <c r="S394" s="252"/>
      <c r="T394" s="252"/>
      <c r="U394" s="252"/>
      <c r="V394" s="252"/>
      <c r="W394" s="252"/>
      <c r="X394" s="12"/>
    </row>
    <row r="395" spans="2:24" x14ac:dyDescent="0.25">
      <c r="B395" s="11"/>
      <c r="C395" s="3"/>
      <c r="D395" s="2"/>
      <c r="E395" s="2"/>
      <c r="F395" s="3"/>
      <c r="G395" s="3"/>
      <c r="H395" s="3"/>
      <c r="I395" s="3"/>
      <c r="J395" s="3"/>
      <c r="K395" s="3"/>
      <c r="L395" s="3"/>
      <c r="M395" s="3"/>
      <c r="N395" s="3"/>
      <c r="O395" s="3"/>
      <c r="P395" s="3"/>
      <c r="Q395" s="3"/>
      <c r="R395" s="3"/>
      <c r="S395" s="252"/>
      <c r="T395" s="252"/>
      <c r="U395" s="252"/>
      <c r="V395" s="252"/>
      <c r="W395" s="252"/>
      <c r="X395" s="12"/>
    </row>
    <row r="396" spans="2:24" x14ac:dyDescent="0.25">
      <c r="B396" s="11"/>
      <c r="C396" s="3"/>
      <c r="D396" s="2"/>
      <c r="E396" s="2"/>
      <c r="F396" s="3"/>
      <c r="G396" s="3"/>
      <c r="H396" s="3"/>
      <c r="I396" s="3"/>
      <c r="J396" s="3"/>
      <c r="K396" s="3"/>
      <c r="L396" s="3"/>
      <c r="M396" s="3"/>
      <c r="N396" s="3"/>
      <c r="O396" s="3"/>
      <c r="P396" s="3"/>
      <c r="Q396" s="3"/>
      <c r="R396" s="3"/>
      <c r="S396" s="252"/>
      <c r="T396" s="252"/>
      <c r="U396" s="252"/>
      <c r="V396" s="252"/>
      <c r="W396" s="252"/>
      <c r="X396" s="12"/>
    </row>
    <row r="397" spans="2:24" x14ac:dyDescent="0.25">
      <c r="B397" s="11"/>
      <c r="C397" s="3"/>
      <c r="D397" s="2"/>
      <c r="E397" s="2"/>
      <c r="F397" s="3"/>
      <c r="G397" s="3"/>
      <c r="H397" s="3"/>
      <c r="I397" s="3"/>
      <c r="J397" s="3"/>
      <c r="K397" s="3"/>
      <c r="L397" s="3"/>
      <c r="M397" s="3"/>
      <c r="N397" s="3"/>
      <c r="O397" s="3"/>
      <c r="P397" s="3"/>
      <c r="Q397" s="3"/>
      <c r="R397" s="3"/>
      <c r="S397" s="252"/>
      <c r="T397" s="252"/>
      <c r="U397" s="252"/>
      <c r="V397" s="252"/>
      <c r="W397" s="252"/>
      <c r="X397" s="12"/>
    </row>
    <row r="398" spans="2:24" x14ac:dyDescent="0.25">
      <c r="B398" s="11"/>
      <c r="C398" s="3"/>
      <c r="D398" s="2"/>
      <c r="E398" s="2"/>
      <c r="F398" s="3"/>
      <c r="G398" s="3"/>
      <c r="H398" s="3"/>
      <c r="I398" s="3"/>
      <c r="J398" s="3"/>
      <c r="K398" s="3"/>
      <c r="L398" s="3"/>
      <c r="M398" s="3"/>
      <c r="N398" s="3"/>
      <c r="O398" s="3"/>
      <c r="P398" s="3"/>
      <c r="Q398" s="3"/>
      <c r="R398" s="3"/>
      <c r="S398" s="252"/>
      <c r="T398" s="252"/>
      <c r="U398" s="252"/>
      <c r="V398" s="252"/>
      <c r="W398" s="252"/>
      <c r="X398" s="12"/>
    </row>
    <row r="399" spans="2:24" x14ac:dyDescent="0.25">
      <c r="B399" s="11"/>
      <c r="C399" s="3"/>
      <c r="D399" s="2"/>
      <c r="E399" s="2"/>
      <c r="F399" s="3"/>
      <c r="G399" s="3"/>
      <c r="H399" s="3"/>
      <c r="I399" s="3"/>
      <c r="J399" s="3"/>
      <c r="K399" s="3"/>
      <c r="L399" s="3"/>
      <c r="M399" s="3"/>
      <c r="N399" s="3"/>
      <c r="O399" s="3"/>
      <c r="P399" s="3"/>
      <c r="Q399" s="3"/>
      <c r="R399" s="3"/>
      <c r="S399" s="252"/>
      <c r="T399" s="252"/>
      <c r="U399" s="252"/>
      <c r="V399" s="252"/>
      <c r="W399" s="252"/>
      <c r="X399" s="12"/>
    </row>
    <row r="400" spans="2:24" x14ac:dyDescent="0.25">
      <c r="B400" s="11"/>
      <c r="C400" s="3"/>
      <c r="D400" s="2"/>
      <c r="E400" s="2"/>
      <c r="F400" s="3"/>
      <c r="G400" s="3"/>
      <c r="H400" s="3"/>
      <c r="I400" s="3"/>
      <c r="J400" s="3"/>
      <c r="K400" s="3"/>
      <c r="L400" s="3"/>
      <c r="M400" s="3"/>
      <c r="N400" s="3"/>
      <c r="O400" s="3"/>
      <c r="P400" s="3"/>
      <c r="Q400" s="3"/>
      <c r="R400" s="3"/>
      <c r="S400" s="252"/>
      <c r="T400" s="252"/>
      <c r="U400" s="252"/>
      <c r="V400" s="252"/>
      <c r="W400" s="252"/>
      <c r="X400" s="12"/>
    </row>
    <row r="401" spans="2:24" x14ac:dyDescent="0.25">
      <c r="B401" s="11"/>
      <c r="C401" s="3"/>
      <c r="D401" s="2"/>
      <c r="E401" s="2"/>
      <c r="F401" s="3"/>
      <c r="G401" s="3"/>
      <c r="H401" s="3"/>
      <c r="I401" s="3"/>
      <c r="J401" s="3"/>
      <c r="K401" s="3"/>
      <c r="L401" s="3"/>
      <c r="M401" s="3"/>
      <c r="N401" s="3"/>
      <c r="O401" s="3"/>
      <c r="P401" s="3"/>
      <c r="Q401" s="3"/>
      <c r="R401" s="3"/>
      <c r="S401" s="252"/>
      <c r="T401" s="252"/>
      <c r="U401" s="252"/>
      <c r="V401" s="252"/>
      <c r="W401" s="252"/>
      <c r="X401" s="12"/>
    </row>
    <row r="402" spans="2:24" x14ac:dyDescent="0.25">
      <c r="B402" s="11"/>
      <c r="C402" s="3"/>
      <c r="D402" s="2"/>
      <c r="E402" s="2"/>
      <c r="F402" s="3"/>
      <c r="G402" s="3"/>
      <c r="H402" s="3"/>
      <c r="I402" s="3"/>
      <c r="J402" s="3"/>
      <c r="K402" s="3"/>
      <c r="L402" s="3"/>
      <c r="M402" s="3"/>
      <c r="N402" s="3"/>
      <c r="O402" s="3"/>
      <c r="P402" s="3"/>
      <c r="Q402" s="3"/>
      <c r="R402" s="3"/>
      <c r="S402" s="252"/>
      <c r="T402" s="252"/>
      <c r="U402" s="252"/>
      <c r="V402" s="252"/>
      <c r="W402" s="252"/>
      <c r="X402" s="12"/>
    </row>
    <row r="403" spans="2:24" x14ac:dyDescent="0.25">
      <c r="B403" s="11"/>
      <c r="C403" s="3"/>
      <c r="D403" s="2"/>
      <c r="E403" s="2"/>
      <c r="F403" s="3"/>
      <c r="G403" s="3"/>
      <c r="H403" s="3"/>
      <c r="I403" s="3"/>
      <c r="J403" s="3"/>
      <c r="K403" s="3"/>
      <c r="L403" s="3"/>
      <c r="M403" s="3"/>
      <c r="N403" s="3"/>
      <c r="O403" s="3"/>
      <c r="P403" s="3"/>
      <c r="Q403" s="3"/>
      <c r="R403" s="3"/>
      <c r="S403" s="252"/>
      <c r="T403" s="252"/>
      <c r="U403" s="252"/>
      <c r="V403" s="252"/>
      <c r="W403" s="252"/>
      <c r="X403" s="12"/>
    </row>
    <row r="404" spans="2:24" x14ac:dyDescent="0.25">
      <c r="B404" s="11"/>
      <c r="C404" s="3"/>
      <c r="D404" s="2"/>
      <c r="E404" s="2"/>
      <c r="F404" s="3"/>
      <c r="G404" s="3"/>
      <c r="H404" s="3"/>
      <c r="I404" s="3"/>
      <c r="J404" s="3"/>
      <c r="K404" s="3"/>
      <c r="L404" s="3"/>
      <c r="M404" s="3"/>
      <c r="N404" s="3"/>
      <c r="O404" s="3"/>
      <c r="P404" s="3"/>
      <c r="Q404" s="3"/>
      <c r="R404" s="3"/>
      <c r="S404" s="252"/>
      <c r="T404" s="252"/>
      <c r="U404" s="252"/>
      <c r="V404" s="252"/>
      <c r="W404" s="252"/>
      <c r="X404" s="12"/>
    </row>
    <row r="405" spans="2:24" x14ac:dyDescent="0.25">
      <c r="B405" s="11"/>
      <c r="C405" s="3"/>
      <c r="D405" s="2"/>
      <c r="E405" s="2"/>
      <c r="F405" s="3"/>
      <c r="G405" s="3"/>
      <c r="H405" s="3"/>
      <c r="I405" s="3"/>
      <c r="J405" s="3"/>
      <c r="K405" s="3"/>
      <c r="L405" s="3"/>
      <c r="M405" s="3"/>
      <c r="N405" s="3"/>
      <c r="O405" s="3"/>
      <c r="P405" s="3"/>
      <c r="Q405" s="3"/>
      <c r="R405" s="3"/>
      <c r="S405" s="252"/>
      <c r="T405" s="252"/>
      <c r="U405" s="252"/>
      <c r="V405" s="252"/>
      <c r="W405" s="252"/>
      <c r="X405" s="12"/>
    </row>
    <row r="406" spans="2:24" x14ac:dyDescent="0.25">
      <c r="B406" s="11"/>
      <c r="C406" s="3"/>
      <c r="D406" s="2"/>
      <c r="E406" s="2"/>
      <c r="F406" s="3"/>
      <c r="G406" s="3"/>
      <c r="H406" s="3"/>
      <c r="I406" s="3"/>
      <c r="J406" s="3"/>
      <c r="K406" s="3"/>
      <c r="L406" s="3"/>
      <c r="M406" s="3"/>
      <c r="N406" s="3"/>
      <c r="O406" s="3"/>
      <c r="P406" s="3"/>
      <c r="Q406" s="3"/>
      <c r="R406" s="3"/>
      <c r="S406" s="252"/>
      <c r="T406" s="252"/>
      <c r="U406" s="252"/>
      <c r="V406" s="252"/>
      <c r="W406" s="252"/>
      <c r="X406" s="12"/>
    </row>
    <row r="407" spans="2:24" x14ac:dyDescent="0.25">
      <c r="B407" s="11"/>
      <c r="C407" s="3"/>
      <c r="D407" s="2"/>
      <c r="E407" s="2"/>
      <c r="F407" s="3"/>
      <c r="G407" s="3"/>
      <c r="H407" s="3"/>
      <c r="I407" s="3"/>
      <c r="J407" s="3"/>
      <c r="K407" s="3"/>
      <c r="L407" s="3"/>
      <c r="M407" s="3"/>
      <c r="N407" s="3"/>
      <c r="O407" s="3"/>
      <c r="P407" s="3"/>
      <c r="Q407" s="3"/>
      <c r="R407" s="3"/>
      <c r="S407" s="252"/>
      <c r="T407" s="252"/>
      <c r="U407" s="252"/>
      <c r="V407" s="252"/>
      <c r="W407" s="252"/>
      <c r="X407" s="12"/>
    </row>
    <row r="408" spans="2:24" x14ac:dyDescent="0.25">
      <c r="B408" s="11"/>
      <c r="C408" s="3"/>
      <c r="D408" s="2"/>
      <c r="E408" s="2"/>
      <c r="F408" s="3"/>
      <c r="G408" s="3"/>
      <c r="H408" s="3"/>
      <c r="I408" s="3"/>
      <c r="J408" s="3"/>
      <c r="K408" s="3"/>
      <c r="L408" s="3"/>
      <c r="M408" s="3"/>
      <c r="N408" s="3"/>
      <c r="O408" s="3"/>
      <c r="P408" s="3"/>
      <c r="Q408" s="3"/>
      <c r="R408" s="3"/>
      <c r="S408" s="252"/>
      <c r="T408" s="252"/>
      <c r="U408" s="252"/>
      <c r="V408" s="252"/>
      <c r="W408" s="252"/>
      <c r="X408" s="12"/>
    </row>
    <row r="409" spans="2:24" x14ac:dyDescent="0.25">
      <c r="B409" s="11"/>
      <c r="C409" s="3"/>
      <c r="D409" s="2"/>
      <c r="E409" s="2"/>
      <c r="F409" s="3"/>
      <c r="G409" s="3"/>
      <c r="H409" s="3"/>
      <c r="I409" s="3"/>
      <c r="J409" s="3"/>
      <c r="K409" s="3"/>
      <c r="L409" s="3"/>
      <c r="M409" s="3"/>
      <c r="N409" s="3"/>
      <c r="O409" s="3"/>
      <c r="P409" s="3"/>
      <c r="Q409" s="3"/>
      <c r="R409" s="3"/>
      <c r="S409" s="252"/>
      <c r="T409" s="252"/>
      <c r="U409" s="252"/>
      <c r="V409" s="252"/>
      <c r="W409" s="252"/>
      <c r="X409" s="12"/>
    </row>
    <row r="410" spans="2:24" x14ac:dyDescent="0.25">
      <c r="B410" s="11"/>
      <c r="C410" s="3"/>
      <c r="D410" s="2"/>
      <c r="E410" s="2"/>
      <c r="F410" s="3"/>
      <c r="G410" s="3"/>
      <c r="H410" s="3"/>
      <c r="I410" s="3"/>
      <c r="J410" s="3"/>
      <c r="K410" s="3"/>
      <c r="L410" s="3"/>
      <c r="M410" s="3"/>
      <c r="N410" s="3"/>
      <c r="O410" s="3"/>
      <c r="P410" s="3"/>
      <c r="Q410" s="3"/>
      <c r="R410" s="3"/>
      <c r="S410" s="252"/>
      <c r="T410" s="252"/>
      <c r="U410" s="252"/>
      <c r="V410" s="252"/>
      <c r="W410" s="252"/>
      <c r="X410" s="12"/>
    </row>
    <row r="411" spans="2:24" x14ac:dyDescent="0.25">
      <c r="B411" s="11"/>
      <c r="C411" s="3"/>
      <c r="D411" s="2"/>
      <c r="E411" s="2"/>
      <c r="F411" s="3"/>
      <c r="G411" s="3"/>
      <c r="H411" s="3"/>
      <c r="I411" s="3"/>
      <c r="J411" s="3"/>
      <c r="K411" s="3"/>
      <c r="L411" s="3"/>
      <c r="M411" s="3"/>
      <c r="N411" s="3"/>
      <c r="O411" s="3"/>
      <c r="P411" s="3"/>
      <c r="Q411" s="3"/>
      <c r="R411" s="3"/>
      <c r="S411" s="252"/>
      <c r="T411" s="252"/>
      <c r="U411" s="252"/>
      <c r="V411" s="252"/>
      <c r="W411" s="252"/>
      <c r="X411" s="12"/>
    </row>
    <row r="412" spans="2:24" x14ac:dyDescent="0.25">
      <c r="B412" s="11"/>
      <c r="C412" s="3"/>
      <c r="D412" s="2"/>
      <c r="E412" s="2"/>
      <c r="F412" s="3"/>
      <c r="G412" s="3"/>
      <c r="H412" s="3"/>
      <c r="I412" s="3"/>
      <c r="J412" s="3"/>
      <c r="K412" s="3"/>
      <c r="L412" s="3"/>
      <c r="M412" s="3"/>
      <c r="N412" s="3"/>
      <c r="O412" s="3"/>
      <c r="P412" s="3"/>
      <c r="Q412" s="3"/>
      <c r="R412" s="3"/>
      <c r="S412" s="252"/>
      <c r="T412" s="252"/>
      <c r="U412" s="252"/>
      <c r="V412" s="252"/>
      <c r="W412" s="252"/>
      <c r="X412" s="12"/>
    </row>
    <row r="413" spans="2:24" x14ac:dyDescent="0.25">
      <c r="B413" s="11"/>
      <c r="C413" s="3"/>
      <c r="D413" s="2"/>
      <c r="E413" s="2"/>
      <c r="F413" s="3"/>
      <c r="G413" s="3"/>
      <c r="H413" s="3"/>
      <c r="I413" s="3"/>
      <c r="J413" s="3"/>
      <c r="K413" s="3"/>
      <c r="L413" s="3"/>
      <c r="M413" s="3"/>
      <c r="N413" s="3"/>
      <c r="O413" s="3"/>
      <c r="P413" s="3"/>
      <c r="Q413" s="3"/>
      <c r="R413" s="3"/>
      <c r="S413" s="252"/>
      <c r="T413" s="252"/>
      <c r="U413" s="252"/>
      <c r="V413" s="252"/>
      <c r="W413" s="252"/>
      <c r="X413" s="12"/>
    </row>
    <row r="414" spans="2:24" x14ac:dyDescent="0.25">
      <c r="B414" s="11"/>
      <c r="C414" s="3"/>
      <c r="D414" s="2"/>
      <c r="E414" s="2"/>
      <c r="F414" s="3"/>
      <c r="G414" s="3"/>
      <c r="H414" s="3"/>
      <c r="I414" s="3"/>
      <c r="J414" s="3"/>
      <c r="K414" s="3"/>
      <c r="L414" s="3"/>
      <c r="M414" s="3"/>
      <c r="N414" s="3"/>
      <c r="O414" s="3"/>
      <c r="P414" s="3"/>
      <c r="Q414" s="3"/>
      <c r="R414" s="3"/>
      <c r="S414" s="252"/>
      <c r="T414" s="252"/>
      <c r="U414" s="252"/>
      <c r="V414" s="252"/>
      <c r="W414" s="252"/>
      <c r="X414" s="12"/>
    </row>
    <row r="415" spans="2:24" x14ac:dyDescent="0.25">
      <c r="B415" s="11"/>
      <c r="C415" s="3"/>
      <c r="D415" s="2"/>
      <c r="E415" s="2"/>
      <c r="F415" s="3"/>
      <c r="G415" s="3"/>
      <c r="H415" s="3"/>
      <c r="I415" s="3"/>
      <c r="J415" s="3"/>
      <c r="K415" s="3"/>
      <c r="L415" s="3"/>
      <c r="M415" s="3"/>
      <c r="N415" s="3"/>
      <c r="O415" s="3"/>
      <c r="P415" s="3"/>
      <c r="Q415" s="3"/>
      <c r="R415" s="3"/>
      <c r="S415" s="252"/>
      <c r="T415" s="252"/>
      <c r="U415" s="252"/>
      <c r="V415" s="252"/>
      <c r="W415" s="252"/>
      <c r="X415" s="12"/>
    </row>
    <row r="416" spans="2:24" x14ac:dyDescent="0.25">
      <c r="B416" s="11"/>
      <c r="C416" s="3"/>
      <c r="D416" s="2"/>
      <c r="E416" s="2"/>
      <c r="F416" s="3"/>
      <c r="G416" s="3"/>
      <c r="H416" s="3"/>
      <c r="I416" s="3"/>
      <c r="J416" s="3"/>
      <c r="K416" s="3"/>
      <c r="L416" s="3"/>
      <c r="M416" s="3"/>
      <c r="N416" s="3"/>
      <c r="O416" s="3"/>
      <c r="P416" s="3"/>
      <c r="Q416" s="3"/>
      <c r="R416" s="3"/>
      <c r="S416" s="252"/>
      <c r="T416" s="252"/>
      <c r="U416" s="252"/>
      <c r="V416" s="252"/>
      <c r="W416" s="252"/>
      <c r="X416" s="12"/>
    </row>
    <row r="417" spans="2:24" x14ac:dyDescent="0.25">
      <c r="B417" s="11"/>
      <c r="C417" s="3"/>
      <c r="D417" s="2"/>
      <c r="E417" s="2"/>
      <c r="F417" s="3"/>
      <c r="G417" s="3"/>
      <c r="H417" s="3"/>
      <c r="I417" s="3"/>
      <c r="J417" s="3"/>
      <c r="K417" s="3"/>
      <c r="L417" s="3"/>
      <c r="M417" s="3"/>
      <c r="N417" s="3"/>
      <c r="O417" s="3"/>
      <c r="P417" s="3"/>
      <c r="Q417" s="3"/>
      <c r="R417" s="3"/>
      <c r="S417" s="252"/>
      <c r="T417" s="252"/>
      <c r="U417" s="252"/>
      <c r="V417" s="252"/>
      <c r="W417" s="252"/>
      <c r="X417" s="12"/>
    </row>
    <row r="418" spans="2:24" x14ac:dyDescent="0.25">
      <c r="B418" s="11"/>
      <c r="C418" s="3"/>
      <c r="D418" s="2"/>
      <c r="E418" s="2"/>
      <c r="F418" s="3"/>
      <c r="G418" s="3"/>
      <c r="H418" s="3"/>
      <c r="I418" s="3"/>
      <c r="J418" s="3"/>
      <c r="K418" s="3"/>
      <c r="L418" s="3"/>
      <c r="M418" s="3"/>
      <c r="N418" s="3"/>
      <c r="O418" s="3"/>
      <c r="P418" s="3"/>
      <c r="Q418" s="3"/>
      <c r="R418" s="3"/>
      <c r="S418" s="252"/>
      <c r="T418" s="252"/>
      <c r="U418" s="252"/>
      <c r="V418" s="252"/>
      <c r="W418" s="252"/>
      <c r="X418" s="12"/>
    </row>
    <row r="419" spans="2:24" x14ac:dyDescent="0.25">
      <c r="B419" s="11"/>
      <c r="C419" s="3"/>
      <c r="D419" s="2"/>
      <c r="E419" s="2"/>
      <c r="F419" s="3"/>
      <c r="G419" s="3"/>
      <c r="H419" s="3"/>
      <c r="I419" s="3"/>
      <c r="J419" s="3"/>
      <c r="K419" s="3"/>
      <c r="L419" s="3"/>
      <c r="M419" s="3"/>
      <c r="N419" s="3"/>
      <c r="O419" s="3"/>
      <c r="P419" s="3"/>
      <c r="Q419" s="3"/>
      <c r="R419" s="3"/>
      <c r="S419" s="252"/>
      <c r="T419" s="252"/>
      <c r="U419" s="252"/>
      <c r="V419" s="252"/>
      <c r="W419" s="252"/>
      <c r="X419" s="12"/>
    </row>
    <row r="420" spans="2:24" x14ac:dyDescent="0.25">
      <c r="B420" s="11"/>
      <c r="C420" s="3"/>
      <c r="D420" s="2"/>
      <c r="E420" s="2"/>
      <c r="F420" s="3"/>
      <c r="G420" s="3"/>
      <c r="H420" s="3"/>
      <c r="I420" s="3"/>
      <c r="J420" s="3"/>
      <c r="K420" s="3"/>
      <c r="L420" s="3"/>
      <c r="M420" s="3"/>
      <c r="N420" s="3"/>
      <c r="O420" s="3"/>
      <c r="P420" s="3"/>
      <c r="Q420" s="3"/>
      <c r="R420" s="3"/>
      <c r="S420" s="252"/>
      <c r="T420" s="252"/>
      <c r="U420" s="252"/>
      <c r="V420" s="252"/>
      <c r="W420" s="252"/>
      <c r="X420" s="12"/>
    </row>
    <row r="421" spans="2:24" x14ac:dyDescent="0.25">
      <c r="B421" s="11"/>
      <c r="C421" s="3"/>
      <c r="D421" s="2"/>
      <c r="E421" s="2"/>
      <c r="F421" s="3"/>
      <c r="G421" s="3"/>
      <c r="H421" s="3"/>
      <c r="I421" s="3"/>
      <c r="J421" s="3"/>
      <c r="K421" s="3"/>
      <c r="L421" s="3"/>
      <c r="M421" s="3"/>
      <c r="N421" s="3"/>
      <c r="O421" s="3"/>
      <c r="P421" s="3"/>
      <c r="Q421" s="3"/>
      <c r="R421" s="3"/>
      <c r="S421" s="252"/>
      <c r="T421" s="252"/>
      <c r="U421" s="252"/>
      <c r="V421" s="252"/>
      <c r="W421" s="252"/>
      <c r="X421" s="12"/>
    </row>
    <row r="422" spans="2:24" x14ac:dyDescent="0.25">
      <c r="B422" s="11"/>
      <c r="C422" s="3"/>
      <c r="D422" s="2"/>
      <c r="E422" s="2"/>
      <c r="F422" s="3"/>
      <c r="G422" s="3"/>
      <c r="H422" s="3"/>
      <c r="I422" s="3"/>
      <c r="J422" s="3"/>
      <c r="K422" s="3"/>
      <c r="L422" s="3"/>
      <c r="M422" s="3"/>
      <c r="N422" s="3"/>
      <c r="O422" s="3"/>
      <c r="P422" s="3"/>
      <c r="Q422" s="3"/>
      <c r="R422" s="3"/>
      <c r="S422" s="252"/>
      <c r="T422" s="252"/>
      <c r="U422" s="252"/>
      <c r="V422" s="252"/>
      <c r="W422" s="252"/>
      <c r="X422" s="12"/>
    </row>
    <row r="423" spans="2:24" x14ac:dyDescent="0.25">
      <c r="B423" s="11"/>
      <c r="C423" s="3"/>
      <c r="D423" s="2"/>
      <c r="E423" s="2"/>
      <c r="F423" s="3"/>
      <c r="G423" s="3"/>
      <c r="H423" s="3"/>
      <c r="I423" s="3"/>
      <c r="J423" s="3"/>
      <c r="K423" s="3"/>
      <c r="L423" s="3"/>
      <c r="M423" s="3"/>
      <c r="N423" s="3"/>
      <c r="O423" s="3"/>
      <c r="P423" s="3"/>
      <c r="Q423" s="3"/>
      <c r="R423" s="3"/>
      <c r="S423" s="252"/>
      <c r="T423" s="252"/>
      <c r="U423" s="252"/>
      <c r="V423" s="252"/>
      <c r="W423" s="252"/>
      <c r="X423" s="12"/>
    </row>
    <row r="424" spans="2:24" x14ac:dyDescent="0.25">
      <c r="B424" s="11"/>
      <c r="C424" s="3"/>
      <c r="D424" s="2"/>
      <c r="E424" s="2"/>
      <c r="F424" s="3"/>
      <c r="G424" s="3"/>
      <c r="H424" s="3"/>
      <c r="I424" s="3"/>
      <c r="J424" s="3"/>
      <c r="K424" s="3"/>
      <c r="L424" s="3"/>
      <c r="M424" s="3"/>
      <c r="N424" s="3"/>
      <c r="O424" s="3"/>
      <c r="P424" s="3"/>
      <c r="Q424" s="3"/>
      <c r="R424" s="3"/>
      <c r="S424" s="252"/>
      <c r="T424" s="252"/>
      <c r="U424" s="252"/>
      <c r="V424" s="252"/>
      <c r="W424" s="252"/>
      <c r="X424" s="12"/>
    </row>
    <row r="425" spans="2:24" x14ac:dyDescent="0.25">
      <c r="B425" s="11"/>
      <c r="C425" s="3"/>
      <c r="D425" s="2"/>
      <c r="E425" s="2"/>
      <c r="F425" s="3"/>
      <c r="G425" s="3"/>
      <c r="H425" s="3"/>
      <c r="I425" s="3"/>
      <c r="J425" s="3"/>
      <c r="K425" s="3"/>
      <c r="L425" s="3"/>
      <c r="M425" s="3"/>
      <c r="N425" s="3"/>
      <c r="O425" s="3"/>
      <c r="P425" s="3"/>
      <c r="Q425" s="3"/>
      <c r="R425" s="3"/>
      <c r="S425" s="252"/>
      <c r="T425" s="252"/>
      <c r="U425" s="252"/>
      <c r="V425" s="252"/>
      <c r="W425" s="252"/>
      <c r="X425" s="12"/>
    </row>
    <row r="426" spans="2:24" x14ac:dyDescent="0.25">
      <c r="B426" s="11"/>
      <c r="C426" s="3"/>
      <c r="D426" s="2"/>
      <c r="E426" s="2"/>
      <c r="F426" s="3"/>
      <c r="G426" s="3"/>
      <c r="H426" s="3"/>
      <c r="I426" s="3"/>
      <c r="J426" s="3"/>
      <c r="K426" s="3"/>
      <c r="L426" s="3"/>
      <c r="M426" s="3"/>
      <c r="N426" s="3"/>
      <c r="O426" s="3"/>
      <c r="P426" s="3"/>
      <c r="Q426" s="3"/>
      <c r="R426" s="3"/>
      <c r="S426" s="252"/>
      <c r="T426" s="252"/>
      <c r="U426" s="252"/>
      <c r="V426" s="252"/>
      <c r="W426" s="252"/>
      <c r="X426" s="12"/>
    </row>
    <row r="427" spans="2:24" x14ac:dyDescent="0.25">
      <c r="B427" s="11"/>
      <c r="C427" s="3"/>
      <c r="D427" s="2"/>
      <c r="E427" s="2"/>
      <c r="F427" s="3"/>
      <c r="G427" s="3"/>
      <c r="H427" s="3"/>
      <c r="I427" s="3"/>
      <c r="J427" s="3"/>
      <c r="K427" s="3"/>
      <c r="L427" s="3"/>
      <c r="M427" s="3"/>
      <c r="N427" s="3"/>
      <c r="O427" s="3"/>
      <c r="P427" s="3"/>
      <c r="Q427" s="3"/>
      <c r="R427" s="3"/>
      <c r="S427" s="252"/>
      <c r="T427" s="252"/>
      <c r="U427" s="252"/>
      <c r="V427" s="252"/>
      <c r="W427" s="252"/>
      <c r="X427" s="12"/>
    </row>
    <row r="428" spans="2:24" x14ac:dyDescent="0.25">
      <c r="B428" s="11"/>
      <c r="C428" s="3"/>
      <c r="D428" s="2"/>
      <c r="E428" s="2"/>
      <c r="F428" s="3"/>
      <c r="G428" s="3"/>
      <c r="H428" s="3"/>
      <c r="I428" s="3"/>
      <c r="J428" s="3"/>
      <c r="K428" s="3"/>
      <c r="L428" s="3"/>
      <c r="M428" s="3"/>
      <c r="N428" s="3"/>
      <c r="O428" s="3"/>
      <c r="P428" s="3"/>
      <c r="Q428" s="3"/>
      <c r="R428" s="3"/>
      <c r="S428" s="252"/>
      <c r="T428" s="252"/>
      <c r="U428" s="252"/>
      <c r="V428" s="252"/>
      <c r="W428" s="252"/>
      <c r="X428" s="12"/>
    </row>
    <row r="429" spans="2:24" x14ac:dyDescent="0.25">
      <c r="B429" s="11"/>
      <c r="C429" s="3"/>
      <c r="D429" s="2"/>
      <c r="E429" s="2"/>
      <c r="F429" s="3"/>
      <c r="G429" s="3"/>
      <c r="H429" s="3"/>
      <c r="I429" s="3"/>
      <c r="J429" s="3"/>
      <c r="K429" s="3"/>
      <c r="L429" s="3"/>
      <c r="M429" s="3"/>
      <c r="N429" s="3"/>
      <c r="O429" s="3"/>
      <c r="P429" s="3"/>
      <c r="Q429" s="3"/>
      <c r="R429" s="3"/>
      <c r="S429" s="252"/>
      <c r="T429" s="252"/>
      <c r="U429" s="252"/>
      <c r="V429" s="252"/>
      <c r="W429" s="252"/>
      <c r="X429" s="12"/>
    </row>
    <row r="430" spans="2:24" x14ac:dyDescent="0.25">
      <c r="B430" s="11"/>
      <c r="C430" s="3"/>
      <c r="D430" s="2"/>
      <c r="E430" s="2"/>
      <c r="F430" s="3"/>
      <c r="G430" s="3"/>
      <c r="H430" s="3"/>
      <c r="I430" s="3"/>
      <c r="J430" s="3"/>
      <c r="K430" s="3"/>
      <c r="L430" s="3"/>
      <c r="M430" s="3"/>
      <c r="N430" s="3"/>
      <c r="O430" s="3"/>
      <c r="P430" s="3"/>
      <c r="Q430" s="3"/>
      <c r="R430" s="3"/>
      <c r="S430" s="252"/>
      <c r="T430" s="252"/>
      <c r="U430" s="252"/>
      <c r="V430" s="252"/>
      <c r="W430" s="252"/>
      <c r="X430" s="12"/>
    </row>
    <row r="431" spans="2:24" x14ac:dyDescent="0.25">
      <c r="B431" s="11"/>
      <c r="C431" s="3"/>
      <c r="D431" s="2"/>
      <c r="E431" s="2"/>
      <c r="F431" s="3"/>
      <c r="G431" s="3"/>
      <c r="H431" s="3"/>
      <c r="I431" s="3"/>
      <c r="J431" s="3"/>
      <c r="K431" s="3"/>
      <c r="L431" s="3"/>
      <c r="M431" s="3"/>
      <c r="N431" s="3"/>
      <c r="O431" s="3"/>
      <c r="P431" s="3"/>
      <c r="Q431" s="3"/>
      <c r="R431" s="3"/>
      <c r="S431" s="252"/>
      <c r="T431" s="252"/>
      <c r="U431" s="252"/>
      <c r="V431" s="252"/>
      <c r="W431" s="252"/>
      <c r="X431" s="12"/>
    </row>
    <row r="432" spans="2:24" x14ac:dyDescent="0.25">
      <c r="B432" s="11"/>
      <c r="C432" s="3"/>
      <c r="D432" s="2"/>
      <c r="E432" s="2"/>
      <c r="F432" s="3"/>
      <c r="G432" s="3"/>
      <c r="H432" s="3"/>
      <c r="I432" s="3"/>
      <c r="J432" s="3"/>
      <c r="K432" s="3"/>
      <c r="L432" s="3"/>
      <c r="M432" s="3"/>
      <c r="N432" s="3"/>
      <c r="O432" s="3"/>
      <c r="P432" s="3"/>
      <c r="Q432" s="3"/>
      <c r="R432" s="3"/>
      <c r="S432" s="252"/>
      <c r="T432" s="252"/>
      <c r="U432" s="252"/>
      <c r="V432" s="252"/>
      <c r="W432" s="252"/>
      <c r="X432" s="12"/>
    </row>
    <row r="433" spans="2:24" x14ac:dyDescent="0.25">
      <c r="B433" s="11"/>
      <c r="C433" s="3"/>
      <c r="D433" s="2"/>
      <c r="E433" s="2"/>
      <c r="F433" s="3"/>
      <c r="G433" s="3"/>
      <c r="H433" s="3"/>
      <c r="I433" s="3"/>
      <c r="J433" s="3"/>
      <c r="K433" s="3"/>
      <c r="L433" s="3"/>
      <c r="M433" s="3"/>
      <c r="N433" s="3"/>
      <c r="O433" s="3"/>
      <c r="P433" s="3"/>
      <c r="Q433" s="3"/>
      <c r="R433" s="3"/>
      <c r="S433" s="252"/>
      <c r="T433" s="252"/>
      <c r="U433" s="252"/>
      <c r="V433" s="252"/>
      <c r="W433" s="252"/>
      <c r="X433" s="12"/>
    </row>
    <row r="434" spans="2:24" x14ac:dyDescent="0.25">
      <c r="B434" s="11"/>
      <c r="C434" s="3"/>
      <c r="D434" s="2"/>
      <c r="E434" s="2"/>
      <c r="F434" s="3"/>
      <c r="G434" s="3"/>
      <c r="H434" s="3"/>
      <c r="I434" s="3"/>
      <c r="J434" s="3"/>
      <c r="K434" s="3"/>
      <c r="L434" s="3"/>
      <c r="M434" s="3"/>
      <c r="N434" s="3"/>
      <c r="O434" s="3"/>
      <c r="P434" s="3"/>
      <c r="Q434" s="3"/>
      <c r="R434" s="3"/>
      <c r="S434" s="252"/>
      <c r="T434" s="252"/>
      <c r="U434" s="252"/>
      <c r="V434" s="252"/>
      <c r="W434" s="252"/>
      <c r="X434" s="12"/>
    </row>
    <row r="435" spans="2:24" x14ac:dyDescent="0.25">
      <c r="B435" s="11"/>
      <c r="C435" s="3"/>
      <c r="D435" s="2"/>
      <c r="E435" s="2"/>
      <c r="F435" s="3"/>
      <c r="G435" s="3"/>
      <c r="H435" s="3"/>
      <c r="I435" s="3"/>
      <c r="J435" s="3"/>
      <c r="K435" s="3"/>
      <c r="L435" s="3"/>
      <c r="M435" s="3"/>
      <c r="N435" s="3"/>
      <c r="O435" s="3"/>
      <c r="P435" s="3"/>
      <c r="Q435" s="3"/>
      <c r="R435" s="3"/>
      <c r="S435" s="252"/>
      <c r="T435" s="252"/>
      <c r="U435" s="252"/>
      <c r="V435" s="252"/>
      <c r="W435" s="252"/>
      <c r="X435" s="12"/>
    </row>
    <row r="436" spans="2:24" x14ac:dyDescent="0.25">
      <c r="B436" s="11"/>
      <c r="C436" s="3"/>
      <c r="D436" s="2"/>
      <c r="E436" s="2"/>
      <c r="F436" s="3"/>
      <c r="G436" s="3"/>
      <c r="H436" s="3"/>
      <c r="I436" s="3"/>
      <c r="J436" s="3"/>
      <c r="K436" s="3"/>
      <c r="L436" s="3"/>
      <c r="M436" s="3"/>
      <c r="N436" s="3"/>
      <c r="O436" s="3"/>
      <c r="P436" s="3"/>
      <c r="Q436" s="3"/>
      <c r="R436" s="3"/>
      <c r="S436" s="252"/>
      <c r="T436" s="252"/>
      <c r="U436" s="252"/>
      <c r="V436" s="252"/>
      <c r="W436" s="252"/>
      <c r="X436" s="12"/>
    </row>
    <row r="437" spans="2:24" x14ac:dyDescent="0.25">
      <c r="B437" s="11"/>
      <c r="C437" s="3"/>
      <c r="D437" s="2"/>
      <c r="E437" s="2"/>
      <c r="F437" s="3"/>
      <c r="G437" s="3"/>
      <c r="H437" s="3"/>
      <c r="I437" s="3"/>
      <c r="J437" s="3"/>
      <c r="K437" s="3"/>
      <c r="L437" s="3"/>
      <c r="M437" s="3"/>
      <c r="N437" s="3"/>
      <c r="O437" s="3"/>
      <c r="P437" s="3"/>
      <c r="Q437" s="3"/>
      <c r="R437" s="3"/>
      <c r="S437" s="252"/>
      <c r="T437" s="252"/>
      <c r="U437" s="252"/>
      <c r="V437" s="252"/>
      <c r="W437" s="252"/>
      <c r="X437" s="12"/>
    </row>
    <row r="438" spans="2:24" x14ac:dyDescent="0.25">
      <c r="B438" s="11"/>
      <c r="C438" s="3"/>
      <c r="D438" s="2"/>
      <c r="E438" s="2"/>
      <c r="F438" s="3"/>
      <c r="G438" s="3"/>
      <c r="H438" s="3"/>
      <c r="I438" s="3"/>
      <c r="J438" s="3"/>
      <c r="K438" s="3"/>
      <c r="L438" s="3"/>
      <c r="M438" s="3"/>
      <c r="N438" s="3"/>
      <c r="O438" s="3"/>
      <c r="P438" s="3"/>
      <c r="Q438" s="3"/>
      <c r="R438" s="3"/>
      <c r="S438" s="252"/>
      <c r="T438" s="252"/>
      <c r="U438" s="252"/>
      <c r="V438" s="252"/>
      <c r="W438" s="252"/>
      <c r="X438" s="12"/>
    </row>
    <row r="439" spans="2:24" x14ac:dyDescent="0.25">
      <c r="B439" s="11"/>
      <c r="C439" s="3"/>
      <c r="D439" s="2"/>
      <c r="E439" s="2"/>
      <c r="F439" s="3"/>
      <c r="G439" s="3"/>
      <c r="H439" s="3"/>
      <c r="I439" s="3"/>
      <c r="J439" s="3"/>
      <c r="K439" s="3"/>
      <c r="L439" s="3"/>
      <c r="M439" s="3"/>
      <c r="N439" s="3"/>
      <c r="O439" s="3"/>
      <c r="P439" s="3"/>
      <c r="Q439" s="3"/>
      <c r="R439" s="3"/>
      <c r="S439" s="252"/>
      <c r="T439" s="252"/>
      <c r="U439" s="252"/>
      <c r="V439" s="252"/>
      <c r="W439" s="252"/>
      <c r="X439" s="12"/>
    </row>
    <row r="440" spans="2:24" x14ac:dyDescent="0.25">
      <c r="B440" s="11"/>
      <c r="C440" s="3"/>
      <c r="D440" s="2"/>
      <c r="E440" s="2"/>
      <c r="F440" s="3"/>
      <c r="G440" s="3"/>
      <c r="H440" s="3"/>
      <c r="I440" s="3"/>
      <c r="J440" s="3"/>
      <c r="K440" s="3"/>
      <c r="L440" s="3"/>
      <c r="M440" s="3"/>
      <c r="N440" s="3"/>
      <c r="O440" s="3"/>
      <c r="P440" s="3"/>
      <c r="Q440" s="3"/>
      <c r="R440" s="3"/>
      <c r="S440" s="252"/>
      <c r="T440" s="252"/>
      <c r="U440" s="252"/>
      <c r="V440" s="252"/>
      <c r="W440" s="252"/>
      <c r="X440" s="12"/>
    </row>
    <row r="441" spans="2:24" x14ac:dyDescent="0.25">
      <c r="B441" s="11"/>
      <c r="C441" s="3"/>
      <c r="D441" s="2"/>
      <c r="E441" s="2"/>
      <c r="F441" s="3"/>
      <c r="G441" s="3"/>
      <c r="H441" s="3"/>
      <c r="I441" s="3"/>
      <c r="J441" s="3"/>
      <c r="K441" s="3"/>
      <c r="L441" s="3"/>
      <c r="M441" s="3"/>
      <c r="N441" s="3"/>
      <c r="O441" s="3"/>
      <c r="P441" s="3"/>
      <c r="Q441" s="3"/>
      <c r="R441" s="3"/>
      <c r="S441" s="252"/>
      <c r="T441" s="252"/>
      <c r="U441" s="252"/>
      <c r="V441" s="252"/>
      <c r="W441" s="252"/>
      <c r="X441" s="12"/>
    </row>
    <row r="442" spans="2:24" x14ac:dyDescent="0.25">
      <c r="B442" s="11"/>
      <c r="C442" s="3"/>
      <c r="D442" s="2"/>
      <c r="E442" s="2"/>
      <c r="F442" s="3"/>
      <c r="G442" s="3"/>
      <c r="H442" s="3"/>
      <c r="I442" s="3"/>
      <c r="J442" s="3"/>
      <c r="K442" s="3"/>
      <c r="L442" s="3"/>
      <c r="M442" s="3"/>
      <c r="N442" s="3"/>
      <c r="O442" s="3"/>
      <c r="P442" s="3"/>
      <c r="Q442" s="3"/>
      <c r="R442" s="3"/>
      <c r="S442" s="252"/>
      <c r="T442" s="252"/>
      <c r="U442" s="252"/>
      <c r="V442" s="252"/>
      <c r="W442" s="252"/>
      <c r="X442" s="12"/>
    </row>
    <row r="443" spans="2:24" x14ac:dyDescent="0.25">
      <c r="B443" s="11"/>
      <c r="C443" s="3"/>
      <c r="D443" s="2"/>
      <c r="E443" s="2"/>
      <c r="F443" s="3"/>
      <c r="G443" s="3"/>
      <c r="H443" s="3"/>
      <c r="I443" s="3"/>
      <c r="J443" s="3"/>
      <c r="K443" s="3"/>
      <c r="L443" s="3"/>
      <c r="M443" s="3"/>
      <c r="N443" s="3"/>
      <c r="O443" s="3"/>
      <c r="P443" s="3"/>
      <c r="Q443" s="3"/>
      <c r="R443" s="3"/>
      <c r="S443" s="252"/>
      <c r="T443" s="252"/>
      <c r="U443" s="252"/>
      <c r="V443" s="252"/>
      <c r="W443" s="252"/>
      <c r="X443" s="12"/>
    </row>
    <row r="444" spans="2:24" x14ac:dyDescent="0.25">
      <c r="B444" s="11"/>
      <c r="C444" s="3"/>
      <c r="D444" s="2"/>
      <c r="E444" s="2"/>
      <c r="F444" s="3"/>
      <c r="G444" s="3"/>
      <c r="H444" s="3"/>
      <c r="I444" s="3"/>
      <c r="J444" s="3"/>
      <c r="K444" s="3"/>
      <c r="L444" s="3"/>
      <c r="M444" s="3"/>
      <c r="N444" s="3"/>
      <c r="O444" s="3"/>
      <c r="P444" s="3"/>
      <c r="Q444" s="3"/>
      <c r="R444" s="3"/>
      <c r="S444" s="252"/>
      <c r="T444" s="252"/>
      <c r="U444" s="252"/>
      <c r="V444" s="252"/>
      <c r="W444" s="252"/>
      <c r="X444" s="12"/>
    </row>
    <row r="445" spans="2:24" x14ac:dyDescent="0.25">
      <c r="B445" s="11"/>
      <c r="C445" s="3"/>
      <c r="D445" s="2"/>
      <c r="E445" s="2"/>
      <c r="F445" s="3"/>
      <c r="G445" s="3"/>
      <c r="H445" s="3"/>
      <c r="I445" s="3"/>
      <c r="J445" s="3"/>
      <c r="K445" s="3"/>
      <c r="L445" s="3"/>
      <c r="M445" s="3"/>
      <c r="N445" s="3"/>
      <c r="O445" s="3"/>
      <c r="P445" s="3"/>
      <c r="Q445" s="3"/>
      <c r="R445" s="3"/>
      <c r="S445" s="252"/>
      <c r="T445" s="252"/>
      <c r="U445" s="252"/>
      <c r="V445" s="252"/>
      <c r="W445" s="252"/>
      <c r="X445" s="12"/>
    </row>
    <row r="446" spans="2:24" x14ac:dyDescent="0.25">
      <c r="B446" s="11"/>
      <c r="C446" s="3"/>
      <c r="D446" s="2"/>
      <c r="E446" s="2"/>
      <c r="F446" s="3"/>
      <c r="G446" s="3"/>
      <c r="H446" s="3"/>
      <c r="I446" s="3"/>
      <c r="J446" s="3"/>
      <c r="K446" s="3"/>
      <c r="L446" s="3"/>
      <c r="M446" s="3"/>
      <c r="N446" s="3"/>
      <c r="O446" s="3"/>
      <c r="P446" s="3"/>
      <c r="Q446" s="3"/>
      <c r="R446" s="3"/>
      <c r="S446" s="252"/>
      <c r="T446" s="252"/>
      <c r="U446" s="252"/>
      <c r="V446" s="252"/>
      <c r="W446" s="252"/>
      <c r="X446" s="12"/>
    </row>
    <row r="447" spans="2:24" x14ac:dyDescent="0.25">
      <c r="B447" s="11"/>
      <c r="C447" s="3"/>
      <c r="D447" s="2"/>
      <c r="E447" s="2"/>
      <c r="F447" s="3"/>
      <c r="G447" s="3"/>
      <c r="H447" s="3"/>
      <c r="I447" s="3"/>
      <c r="J447" s="3"/>
      <c r="K447" s="3"/>
      <c r="L447" s="3"/>
      <c r="M447" s="3"/>
      <c r="N447" s="3"/>
      <c r="O447" s="3"/>
      <c r="P447" s="3"/>
      <c r="Q447" s="3"/>
      <c r="R447" s="3"/>
      <c r="S447" s="252"/>
      <c r="T447" s="252"/>
      <c r="U447" s="252"/>
      <c r="V447" s="252"/>
      <c r="W447" s="252"/>
      <c r="X447" s="12"/>
    </row>
    <row r="448" spans="2:24" x14ac:dyDescent="0.25">
      <c r="B448" s="11"/>
      <c r="C448" s="3"/>
      <c r="D448" s="2"/>
      <c r="E448" s="2"/>
      <c r="F448" s="3"/>
      <c r="G448" s="3"/>
      <c r="H448" s="3"/>
      <c r="I448" s="3"/>
      <c r="J448" s="3"/>
      <c r="K448" s="3"/>
      <c r="L448" s="3"/>
      <c r="M448" s="3"/>
      <c r="N448" s="3"/>
      <c r="O448" s="3"/>
      <c r="P448" s="3"/>
      <c r="Q448" s="3"/>
      <c r="R448" s="3"/>
      <c r="S448" s="252"/>
      <c r="T448" s="252"/>
      <c r="U448" s="252"/>
      <c r="V448" s="252"/>
      <c r="W448" s="252"/>
      <c r="X448" s="12"/>
    </row>
    <row r="449" spans="2:24" x14ac:dyDescent="0.25">
      <c r="B449" s="11"/>
      <c r="C449" s="3"/>
      <c r="D449" s="2"/>
      <c r="E449" s="2"/>
      <c r="F449" s="3"/>
      <c r="G449" s="3"/>
      <c r="H449" s="3"/>
      <c r="I449" s="3"/>
      <c r="J449" s="3"/>
      <c r="K449" s="3"/>
      <c r="L449" s="3"/>
      <c r="M449" s="3"/>
      <c r="N449" s="3"/>
      <c r="O449" s="3"/>
      <c r="P449" s="3"/>
      <c r="Q449" s="3"/>
      <c r="R449" s="3"/>
      <c r="S449" s="252"/>
      <c r="T449" s="252"/>
      <c r="U449" s="252"/>
      <c r="V449" s="252"/>
      <c r="W449" s="252"/>
      <c r="X449" s="12"/>
    </row>
    <row r="450" spans="2:24" x14ac:dyDescent="0.25">
      <c r="B450" s="11"/>
      <c r="C450" s="3"/>
      <c r="D450" s="2"/>
      <c r="E450" s="2"/>
      <c r="F450" s="3"/>
      <c r="G450" s="3"/>
      <c r="H450" s="3"/>
      <c r="I450" s="3"/>
      <c r="J450" s="3"/>
      <c r="K450" s="3"/>
      <c r="L450" s="3"/>
      <c r="M450" s="3"/>
      <c r="N450" s="3"/>
      <c r="O450" s="3"/>
      <c r="P450" s="3"/>
      <c r="Q450" s="3"/>
      <c r="R450" s="3"/>
      <c r="S450" s="252"/>
      <c r="T450" s="252"/>
      <c r="U450" s="252"/>
      <c r="V450" s="252"/>
      <c r="W450" s="252"/>
      <c r="X450" s="12"/>
    </row>
    <row r="451" spans="2:24" x14ac:dyDescent="0.25">
      <c r="B451" s="11"/>
      <c r="C451" s="3"/>
      <c r="D451" s="2"/>
      <c r="E451" s="2"/>
      <c r="F451" s="3"/>
      <c r="G451" s="3"/>
      <c r="H451" s="3"/>
      <c r="I451" s="3"/>
      <c r="J451" s="3"/>
      <c r="K451" s="3"/>
      <c r="L451" s="3"/>
      <c r="M451" s="3"/>
      <c r="N451" s="3"/>
      <c r="O451" s="3"/>
      <c r="P451" s="3"/>
      <c r="Q451" s="3"/>
      <c r="R451" s="3"/>
      <c r="S451" s="252"/>
      <c r="T451" s="252"/>
      <c r="U451" s="252"/>
      <c r="V451" s="252"/>
      <c r="W451" s="252"/>
      <c r="X451" s="12"/>
    </row>
    <row r="452" spans="2:24" x14ac:dyDescent="0.25">
      <c r="B452" s="11"/>
      <c r="C452" s="3"/>
      <c r="D452" s="2"/>
      <c r="E452" s="2"/>
      <c r="F452" s="3"/>
      <c r="G452" s="3"/>
      <c r="H452" s="3"/>
      <c r="I452" s="3"/>
      <c r="J452" s="3"/>
      <c r="K452" s="3"/>
      <c r="L452" s="3"/>
      <c r="M452" s="3"/>
      <c r="N452" s="3"/>
      <c r="O452" s="3"/>
      <c r="P452" s="3"/>
      <c r="Q452" s="3"/>
      <c r="R452" s="3"/>
      <c r="S452" s="252"/>
      <c r="T452" s="252"/>
      <c r="U452" s="252"/>
      <c r="V452" s="252"/>
      <c r="W452" s="252"/>
      <c r="X452" s="12"/>
    </row>
    <row r="453" spans="2:24" x14ac:dyDescent="0.25">
      <c r="B453" s="11"/>
      <c r="C453" s="3"/>
      <c r="D453" s="2"/>
      <c r="E453" s="2"/>
      <c r="F453" s="3"/>
      <c r="G453" s="3"/>
      <c r="H453" s="3"/>
      <c r="I453" s="3"/>
      <c r="J453" s="3"/>
      <c r="K453" s="3"/>
      <c r="L453" s="3"/>
      <c r="M453" s="3"/>
      <c r="N453" s="3"/>
      <c r="O453" s="3"/>
      <c r="P453" s="3"/>
      <c r="Q453" s="3"/>
      <c r="R453" s="3"/>
      <c r="S453" s="252"/>
      <c r="T453" s="252"/>
      <c r="U453" s="252"/>
      <c r="V453" s="252"/>
      <c r="W453" s="252"/>
      <c r="X453" s="12"/>
    </row>
    <row r="454" spans="2:24" x14ac:dyDescent="0.25">
      <c r="B454" s="11"/>
      <c r="C454" s="3"/>
      <c r="D454" s="2"/>
      <c r="E454" s="2"/>
      <c r="F454" s="3"/>
      <c r="G454" s="3"/>
      <c r="H454" s="3"/>
      <c r="I454" s="3"/>
      <c r="J454" s="3"/>
      <c r="K454" s="3"/>
      <c r="L454" s="3"/>
      <c r="M454" s="3"/>
      <c r="N454" s="3"/>
      <c r="O454" s="3"/>
      <c r="P454" s="3"/>
      <c r="Q454" s="3"/>
      <c r="R454" s="3"/>
      <c r="S454" s="252"/>
      <c r="T454" s="252"/>
      <c r="U454" s="252"/>
      <c r="V454" s="252"/>
      <c r="W454" s="252"/>
      <c r="X454" s="12"/>
    </row>
    <row r="455" spans="2:24" x14ac:dyDescent="0.25">
      <c r="B455" s="11"/>
      <c r="C455" s="3"/>
      <c r="D455" s="2"/>
      <c r="E455" s="2"/>
      <c r="F455" s="3"/>
      <c r="G455" s="3"/>
      <c r="H455" s="3"/>
      <c r="I455" s="3"/>
      <c r="J455" s="3"/>
      <c r="K455" s="3"/>
      <c r="L455" s="3"/>
      <c r="M455" s="3"/>
      <c r="N455" s="3"/>
      <c r="O455" s="3"/>
      <c r="P455" s="3"/>
      <c r="Q455" s="3"/>
      <c r="R455" s="3"/>
      <c r="S455" s="252"/>
      <c r="T455" s="252"/>
      <c r="U455" s="252"/>
      <c r="V455" s="252"/>
      <c r="W455" s="252"/>
      <c r="X455" s="12"/>
    </row>
    <row r="456" spans="2:24" x14ac:dyDescent="0.25">
      <c r="B456" s="11"/>
      <c r="C456" s="3"/>
      <c r="D456" s="2"/>
      <c r="E456" s="2"/>
      <c r="F456" s="3"/>
      <c r="G456" s="3"/>
      <c r="H456" s="3"/>
      <c r="I456" s="3"/>
      <c r="J456" s="3"/>
      <c r="K456" s="3"/>
      <c r="L456" s="3"/>
      <c r="M456" s="3"/>
      <c r="N456" s="3"/>
      <c r="O456" s="3"/>
      <c r="P456" s="3"/>
      <c r="Q456" s="3"/>
      <c r="R456" s="3"/>
      <c r="S456" s="252"/>
      <c r="T456" s="252"/>
      <c r="U456" s="252"/>
      <c r="V456" s="252"/>
      <c r="W456" s="252"/>
      <c r="X456" s="12"/>
    </row>
    <row r="457" spans="2:24" x14ac:dyDescent="0.25">
      <c r="B457" s="11"/>
      <c r="C457" s="3"/>
      <c r="D457" s="2"/>
      <c r="E457" s="2"/>
      <c r="F457" s="3"/>
      <c r="G457" s="3"/>
      <c r="H457" s="3"/>
      <c r="I457" s="3"/>
      <c r="J457" s="3"/>
      <c r="K457" s="3"/>
      <c r="L457" s="3"/>
      <c r="M457" s="3"/>
      <c r="N457" s="3"/>
      <c r="O457" s="3"/>
      <c r="P457" s="3"/>
      <c r="Q457" s="3"/>
      <c r="R457" s="3"/>
      <c r="S457" s="252"/>
      <c r="T457" s="252"/>
      <c r="U457" s="252"/>
      <c r="V457" s="252"/>
      <c r="W457" s="252"/>
      <c r="X457" s="12"/>
    </row>
    <row r="458" spans="2:24" x14ac:dyDescent="0.25">
      <c r="B458" s="11"/>
      <c r="C458" s="3"/>
      <c r="D458" s="2"/>
      <c r="E458" s="2"/>
      <c r="F458" s="3"/>
      <c r="G458" s="3"/>
      <c r="H458" s="3"/>
      <c r="I458" s="3"/>
      <c r="J458" s="3"/>
      <c r="K458" s="3"/>
      <c r="L458" s="3"/>
      <c r="M458" s="3"/>
      <c r="N458" s="3"/>
      <c r="O458" s="3"/>
      <c r="P458" s="3"/>
      <c r="Q458" s="3"/>
      <c r="R458" s="3"/>
      <c r="S458" s="252"/>
      <c r="T458" s="252"/>
      <c r="U458" s="252"/>
      <c r="V458" s="252"/>
      <c r="W458" s="252"/>
      <c r="X458" s="12"/>
    </row>
    <row r="459" spans="2:24" x14ac:dyDescent="0.25">
      <c r="B459" s="11"/>
      <c r="C459" s="3"/>
      <c r="D459" s="2"/>
      <c r="E459" s="2"/>
      <c r="F459" s="3"/>
      <c r="G459" s="3"/>
      <c r="H459" s="3"/>
      <c r="I459" s="3"/>
      <c r="J459" s="3"/>
      <c r="K459" s="3"/>
      <c r="L459" s="3"/>
      <c r="M459" s="3"/>
      <c r="N459" s="3"/>
      <c r="O459" s="3"/>
      <c r="P459" s="3"/>
      <c r="Q459" s="3"/>
      <c r="R459" s="3"/>
      <c r="S459" s="252"/>
      <c r="T459" s="252"/>
      <c r="U459" s="252"/>
      <c r="V459" s="252"/>
      <c r="W459" s="252"/>
      <c r="X459" s="12"/>
    </row>
    <row r="460" spans="2:24" x14ac:dyDescent="0.25">
      <c r="B460" s="11"/>
      <c r="C460" s="3"/>
      <c r="D460" s="2"/>
      <c r="E460" s="2"/>
      <c r="F460" s="3"/>
      <c r="G460" s="3"/>
      <c r="H460" s="3"/>
      <c r="I460" s="3"/>
      <c r="J460" s="3"/>
      <c r="K460" s="3"/>
      <c r="L460" s="3"/>
      <c r="M460" s="3"/>
      <c r="N460" s="3"/>
      <c r="O460" s="3"/>
      <c r="P460" s="3"/>
      <c r="Q460" s="3"/>
      <c r="R460" s="3"/>
      <c r="S460" s="252"/>
      <c r="T460" s="252"/>
      <c r="U460" s="252"/>
      <c r="V460" s="252"/>
      <c r="W460" s="252"/>
      <c r="X460" s="12"/>
    </row>
    <row r="461" spans="2:24" x14ac:dyDescent="0.25">
      <c r="B461" s="11"/>
      <c r="C461" s="3"/>
      <c r="D461" s="2"/>
      <c r="E461" s="2"/>
      <c r="F461" s="3"/>
      <c r="G461" s="3"/>
      <c r="H461" s="3"/>
      <c r="I461" s="3"/>
      <c r="J461" s="3"/>
      <c r="K461" s="3"/>
      <c r="L461" s="3"/>
      <c r="M461" s="3"/>
      <c r="N461" s="3"/>
      <c r="O461" s="3"/>
      <c r="P461" s="3"/>
      <c r="Q461" s="3"/>
      <c r="R461" s="3"/>
      <c r="S461" s="252"/>
      <c r="T461" s="252"/>
      <c r="U461" s="252"/>
      <c r="V461" s="252"/>
      <c r="W461" s="252"/>
      <c r="X461" s="12"/>
    </row>
    <row r="462" spans="2:24" x14ac:dyDescent="0.25">
      <c r="B462" s="11"/>
      <c r="C462" s="3"/>
      <c r="D462" s="2"/>
      <c r="E462" s="2"/>
      <c r="F462" s="3"/>
      <c r="G462" s="3"/>
      <c r="H462" s="3"/>
      <c r="I462" s="3"/>
      <c r="J462" s="3"/>
      <c r="K462" s="3"/>
      <c r="L462" s="3"/>
      <c r="M462" s="3"/>
      <c r="N462" s="3"/>
      <c r="O462" s="3"/>
      <c r="P462" s="3"/>
      <c r="Q462" s="3"/>
      <c r="R462" s="3"/>
      <c r="S462" s="252"/>
      <c r="T462" s="252"/>
      <c r="U462" s="252"/>
      <c r="V462" s="252"/>
      <c r="W462" s="252"/>
      <c r="X462" s="12"/>
    </row>
    <row r="463" spans="2:24" x14ac:dyDescent="0.25">
      <c r="B463" s="11"/>
      <c r="C463" s="3"/>
      <c r="D463" s="2"/>
      <c r="E463" s="2"/>
      <c r="F463" s="3"/>
      <c r="G463" s="3"/>
      <c r="H463" s="3"/>
      <c r="I463" s="3"/>
      <c r="J463" s="3"/>
      <c r="K463" s="3"/>
      <c r="L463" s="3"/>
      <c r="M463" s="3"/>
      <c r="N463" s="3"/>
      <c r="O463" s="3"/>
      <c r="P463" s="3"/>
      <c r="Q463" s="3"/>
      <c r="R463" s="3"/>
      <c r="S463" s="252"/>
      <c r="T463" s="252"/>
      <c r="U463" s="252"/>
      <c r="V463" s="252"/>
      <c r="W463" s="252"/>
      <c r="X463" s="12"/>
    </row>
    <row r="464" spans="2:24" x14ac:dyDescent="0.25">
      <c r="B464" s="11"/>
      <c r="C464" s="3"/>
      <c r="D464" s="2"/>
      <c r="E464" s="2"/>
      <c r="F464" s="3"/>
      <c r="G464" s="3"/>
      <c r="H464" s="3"/>
      <c r="I464" s="3"/>
      <c r="J464" s="3"/>
      <c r="K464" s="3"/>
      <c r="L464" s="3"/>
      <c r="M464" s="3"/>
      <c r="N464" s="3"/>
      <c r="O464" s="3"/>
      <c r="P464" s="3"/>
      <c r="Q464" s="3"/>
      <c r="R464" s="3"/>
      <c r="S464" s="252"/>
      <c r="T464" s="252"/>
      <c r="U464" s="252"/>
      <c r="V464" s="252"/>
      <c r="W464" s="252"/>
      <c r="X464" s="12"/>
    </row>
    <row r="465" spans="2:24" x14ac:dyDescent="0.25">
      <c r="B465" s="11"/>
      <c r="C465" s="3"/>
      <c r="D465" s="2"/>
      <c r="E465" s="2"/>
      <c r="F465" s="3"/>
      <c r="G465" s="3"/>
      <c r="H465" s="3"/>
      <c r="I465" s="3"/>
      <c r="J465" s="3"/>
      <c r="K465" s="3"/>
      <c r="L465" s="3"/>
      <c r="M465" s="3"/>
      <c r="N465" s="3"/>
      <c r="O465" s="3"/>
      <c r="P465" s="3"/>
      <c r="Q465" s="3"/>
      <c r="R465" s="3"/>
      <c r="S465" s="252"/>
      <c r="T465" s="252"/>
      <c r="U465" s="252"/>
      <c r="V465" s="252"/>
      <c r="W465" s="252"/>
      <c r="X465" s="12"/>
    </row>
    <row r="466" spans="2:24" x14ac:dyDescent="0.25">
      <c r="B466" s="11"/>
      <c r="C466" s="3"/>
      <c r="D466" s="2"/>
      <c r="E466" s="2"/>
      <c r="F466" s="3"/>
      <c r="G466" s="3"/>
      <c r="H466" s="3"/>
      <c r="I466" s="3"/>
      <c r="J466" s="3"/>
      <c r="K466" s="3"/>
      <c r="L466" s="3"/>
      <c r="M466" s="3"/>
      <c r="N466" s="3"/>
      <c r="O466" s="3"/>
      <c r="P466" s="3"/>
      <c r="Q466" s="3"/>
      <c r="R466" s="3"/>
      <c r="S466" s="252"/>
      <c r="T466" s="252"/>
      <c r="U466" s="252"/>
      <c r="V466" s="252"/>
      <c r="W466" s="252"/>
      <c r="X466" s="12"/>
    </row>
    <row r="467" spans="2:24" x14ac:dyDescent="0.25">
      <c r="B467" s="11"/>
      <c r="C467" s="3"/>
      <c r="D467" s="2"/>
      <c r="E467" s="2"/>
      <c r="F467" s="3"/>
      <c r="G467" s="3"/>
      <c r="H467" s="3"/>
      <c r="I467" s="3"/>
      <c r="J467" s="3"/>
      <c r="K467" s="3"/>
      <c r="L467" s="3"/>
      <c r="M467" s="3"/>
      <c r="N467" s="3"/>
      <c r="O467" s="3"/>
      <c r="P467" s="3"/>
      <c r="Q467" s="3"/>
      <c r="R467" s="3"/>
      <c r="S467" s="252"/>
      <c r="T467" s="252"/>
      <c r="U467" s="252"/>
      <c r="V467" s="252"/>
      <c r="W467" s="252"/>
      <c r="X467" s="12"/>
    </row>
    <row r="468" spans="2:24" x14ac:dyDescent="0.25">
      <c r="B468" s="11"/>
      <c r="C468" s="3"/>
      <c r="D468" s="2"/>
      <c r="E468" s="2"/>
      <c r="F468" s="3"/>
      <c r="G468" s="3"/>
      <c r="H468" s="3"/>
      <c r="I468" s="3"/>
      <c r="J468" s="3"/>
      <c r="K468" s="3"/>
      <c r="L468" s="3"/>
      <c r="M468" s="3"/>
      <c r="N468" s="3"/>
      <c r="O468" s="3"/>
      <c r="P468" s="3"/>
      <c r="Q468" s="3"/>
      <c r="R468" s="3"/>
      <c r="S468" s="252"/>
      <c r="T468" s="252"/>
      <c r="U468" s="252"/>
      <c r="V468" s="252"/>
      <c r="W468" s="252"/>
      <c r="X468" s="12"/>
    </row>
    <row r="469" spans="2:24" x14ac:dyDescent="0.25">
      <c r="B469" s="11"/>
      <c r="C469" s="3"/>
      <c r="D469" s="2"/>
      <c r="E469" s="2"/>
      <c r="F469" s="3"/>
      <c r="G469" s="3"/>
      <c r="H469" s="3"/>
      <c r="I469" s="3"/>
      <c r="J469" s="3"/>
      <c r="K469" s="3"/>
      <c r="L469" s="3"/>
      <c r="M469" s="3"/>
      <c r="N469" s="3"/>
      <c r="O469" s="3"/>
      <c r="P469" s="3"/>
      <c r="Q469" s="3"/>
      <c r="R469" s="3"/>
      <c r="S469" s="252"/>
      <c r="T469" s="252"/>
      <c r="U469" s="252"/>
      <c r="V469" s="252"/>
      <c r="W469" s="252"/>
      <c r="X469" s="12"/>
    </row>
    <row r="470" spans="2:24" x14ac:dyDescent="0.25">
      <c r="B470" s="11"/>
      <c r="C470" s="3"/>
      <c r="D470" s="2"/>
      <c r="E470" s="2"/>
      <c r="F470" s="3"/>
      <c r="G470" s="3"/>
      <c r="H470" s="3"/>
      <c r="I470" s="3"/>
      <c r="J470" s="3"/>
      <c r="K470" s="3"/>
      <c r="L470" s="3"/>
      <c r="M470" s="3"/>
      <c r="N470" s="3"/>
      <c r="O470" s="3"/>
      <c r="P470" s="3"/>
      <c r="Q470" s="3"/>
      <c r="R470" s="3"/>
      <c r="S470" s="252"/>
      <c r="T470" s="252"/>
      <c r="U470" s="252"/>
      <c r="V470" s="252"/>
      <c r="W470" s="252"/>
      <c r="X470" s="12"/>
    </row>
    <row r="471" spans="2:24" x14ac:dyDescent="0.25">
      <c r="B471" s="11"/>
      <c r="C471" s="3"/>
      <c r="D471" s="2"/>
      <c r="E471" s="2"/>
      <c r="F471" s="3"/>
      <c r="G471" s="3"/>
      <c r="H471" s="3"/>
      <c r="I471" s="3"/>
      <c r="J471" s="3"/>
      <c r="K471" s="3"/>
      <c r="L471" s="3"/>
      <c r="M471" s="3"/>
      <c r="N471" s="3"/>
      <c r="O471" s="3"/>
      <c r="P471" s="3"/>
      <c r="Q471" s="3"/>
      <c r="R471" s="3"/>
      <c r="S471" s="252"/>
      <c r="T471" s="252"/>
      <c r="U471" s="252"/>
      <c r="V471" s="252"/>
      <c r="W471" s="252"/>
      <c r="X471" s="12"/>
    </row>
    <row r="472" spans="2:24" x14ac:dyDescent="0.25">
      <c r="B472" s="11"/>
      <c r="C472" s="3"/>
      <c r="D472" s="2"/>
      <c r="E472" s="2"/>
      <c r="F472" s="3"/>
      <c r="G472" s="3"/>
      <c r="H472" s="3"/>
      <c r="I472" s="3"/>
      <c r="J472" s="3"/>
      <c r="K472" s="3"/>
      <c r="L472" s="3"/>
      <c r="M472" s="3"/>
      <c r="N472" s="3"/>
      <c r="O472" s="3"/>
      <c r="P472" s="3"/>
      <c r="Q472" s="3"/>
      <c r="R472" s="3"/>
      <c r="S472" s="252"/>
      <c r="T472" s="252"/>
      <c r="U472" s="252"/>
      <c r="V472" s="252"/>
      <c r="W472" s="252"/>
      <c r="X472" s="12"/>
    </row>
    <row r="473" spans="2:24" x14ac:dyDescent="0.25">
      <c r="B473" s="11"/>
      <c r="C473" s="3"/>
      <c r="D473" s="2"/>
      <c r="E473" s="2"/>
      <c r="F473" s="3"/>
      <c r="G473" s="3"/>
      <c r="H473" s="3"/>
      <c r="I473" s="3"/>
      <c r="J473" s="3"/>
      <c r="K473" s="3"/>
      <c r="L473" s="3"/>
      <c r="M473" s="3"/>
      <c r="N473" s="3"/>
      <c r="O473" s="3"/>
      <c r="P473" s="3"/>
      <c r="Q473" s="3"/>
      <c r="R473" s="3"/>
      <c r="S473" s="252"/>
      <c r="T473" s="252"/>
      <c r="U473" s="252"/>
      <c r="V473" s="252"/>
      <c r="W473" s="252"/>
      <c r="X473" s="12"/>
    </row>
    <row r="474" spans="2:24" x14ac:dyDescent="0.25">
      <c r="B474" s="11"/>
      <c r="C474" s="3"/>
      <c r="D474" s="2"/>
      <c r="E474" s="2"/>
      <c r="F474" s="3"/>
      <c r="G474" s="3"/>
      <c r="H474" s="3"/>
      <c r="I474" s="3"/>
      <c r="J474" s="3"/>
      <c r="K474" s="3"/>
      <c r="L474" s="3"/>
      <c r="M474" s="3"/>
      <c r="N474" s="3"/>
      <c r="O474" s="3"/>
      <c r="P474" s="3"/>
      <c r="Q474" s="3"/>
      <c r="R474" s="3"/>
      <c r="S474" s="252"/>
      <c r="T474" s="252"/>
      <c r="U474" s="252"/>
      <c r="V474" s="252"/>
      <c r="W474" s="252"/>
      <c r="X474" s="12"/>
    </row>
    <row r="475" spans="2:24" x14ac:dyDescent="0.25">
      <c r="B475" s="11"/>
      <c r="C475" s="3"/>
      <c r="D475" s="2"/>
      <c r="E475" s="2"/>
      <c r="F475" s="3"/>
      <c r="G475" s="3"/>
      <c r="H475" s="3"/>
      <c r="I475" s="3"/>
      <c r="J475" s="3"/>
      <c r="K475" s="3"/>
      <c r="L475" s="3"/>
      <c r="M475" s="3"/>
      <c r="N475" s="3"/>
      <c r="O475" s="3"/>
      <c r="P475" s="3"/>
      <c r="Q475" s="3"/>
      <c r="R475" s="3"/>
      <c r="S475" s="252"/>
      <c r="T475" s="252"/>
      <c r="U475" s="252"/>
      <c r="V475" s="252"/>
      <c r="W475" s="252"/>
      <c r="X475" s="12"/>
    </row>
    <row r="476" spans="2:24" x14ac:dyDescent="0.25">
      <c r="B476" s="11"/>
      <c r="C476" s="3"/>
      <c r="D476" s="2"/>
      <c r="E476" s="2"/>
      <c r="F476" s="3"/>
      <c r="G476" s="3"/>
      <c r="H476" s="3"/>
      <c r="I476" s="3"/>
      <c r="J476" s="3"/>
      <c r="K476" s="3"/>
      <c r="L476" s="3"/>
      <c r="M476" s="3"/>
      <c r="N476" s="3"/>
      <c r="O476" s="3"/>
      <c r="P476" s="3"/>
      <c r="Q476" s="3"/>
      <c r="R476" s="3"/>
      <c r="S476" s="252"/>
      <c r="T476" s="252"/>
      <c r="U476" s="252"/>
      <c r="V476" s="252"/>
      <c r="W476" s="252"/>
      <c r="X476" s="12"/>
    </row>
    <row r="477" spans="2:24" x14ac:dyDescent="0.25">
      <c r="B477" s="11"/>
      <c r="C477" s="3"/>
      <c r="D477" s="2"/>
      <c r="E477" s="2"/>
      <c r="F477" s="3"/>
      <c r="G477" s="3"/>
      <c r="H477" s="3"/>
      <c r="I477" s="3"/>
      <c r="J477" s="3"/>
      <c r="K477" s="3"/>
      <c r="L477" s="3"/>
      <c r="M477" s="3"/>
      <c r="N477" s="3"/>
      <c r="O477" s="3"/>
      <c r="P477" s="3"/>
      <c r="Q477" s="3"/>
      <c r="R477" s="3"/>
      <c r="S477" s="252"/>
      <c r="T477" s="252"/>
      <c r="U477" s="252"/>
      <c r="V477" s="252"/>
      <c r="W477" s="252"/>
      <c r="X477" s="12"/>
    </row>
    <row r="478" spans="2:24" x14ac:dyDescent="0.25">
      <c r="B478" s="11"/>
      <c r="C478" s="3"/>
      <c r="D478" s="2"/>
      <c r="E478" s="2"/>
      <c r="F478" s="3"/>
      <c r="G478" s="3"/>
      <c r="H478" s="3"/>
      <c r="I478" s="3"/>
      <c r="J478" s="3"/>
      <c r="K478" s="3"/>
      <c r="L478" s="3"/>
      <c r="M478" s="3"/>
      <c r="N478" s="3"/>
      <c r="O478" s="3"/>
      <c r="P478" s="3"/>
      <c r="Q478" s="3"/>
      <c r="R478" s="3"/>
      <c r="S478" s="252"/>
      <c r="T478" s="252"/>
      <c r="U478" s="252"/>
      <c r="V478" s="252"/>
      <c r="W478" s="252"/>
      <c r="X478" s="12"/>
    </row>
    <row r="479" spans="2:24" x14ac:dyDescent="0.25">
      <c r="B479" s="11"/>
      <c r="C479" s="3"/>
      <c r="D479" s="2"/>
      <c r="E479" s="2"/>
      <c r="F479" s="3"/>
      <c r="G479" s="3"/>
      <c r="H479" s="3"/>
      <c r="I479" s="3"/>
      <c r="J479" s="3"/>
      <c r="K479" s="3"/>
      <c r="L479" s="3"/>
      <c r="M479" s="3"/>
      <c r="N479" s="3"/>
      <c r="O479" s="3"/>
      <c r="P479" s="3"/>
      <c r="Q479" s="3"/>
      <c r="R479" s="3"/>
      <c r="S479" s="252"/>
      <c r="T479" s="252"/>
      <c r="U479" s="252"/>
      <c r="V479" s="252"/>
      <c r="W479" s="252"/>
      <c r="X479" s="12"/>
    </row>
    <row r="480" spans="2:24" x14ac:dyDescent="0.25">
      <c r="B480" s="11"/>
      <c r="C480" s="3"/>
      <c r="D480" s="2"/>
      <c r="E480" s="2"/>
      <c r="F480" s="3"/>
      <c r="G480" s="3"/>
      <c r="H480" s="3"/>
      <c r="I480" s="3"/>
      <c r="J480" s="3"/>
      <c r="K480" s="3"/>
      <c r="L480" s="3"/>
      <c r="M480" s="3"/>
      <c r="N480" s="3"/>
      <c r="O480" s="3"/>
      <c r="P480" s="3"/>
      <c r="Q480" s="3"/>
      <c r="R480" s="3"/>
      <c r="S480" s="252"/>
      <c r="T480" s="252"/>
      <c r="U480" s="252"/>
      <c r="V480" s="252"/>
      <c r="W480" s="252"/>
      <c r="X480" s="12"/>
    </row>
    <row r="481" spans="2:24" x14ac:dyDescent="0.25">
      <c r="B481" s="11"/>
      <c r="C481" s="3"/>
      <c r="D481" s="2"/>
      <c r="E481" s="2"/>
      <c r="F481" s="3"/>
      <c r="G481" s="3"/>
      <c r="H481" s="3"/>
      <c r="I481" s="3"/>
      <c r="J481" s="3"/>
      <c r="K481" s="3"/>
      <c r="L481" s="3"/>
      <c r="M481" s="3"/>
      <c r="N481" s="3"/>
      <c r="O481" s="3"/>
      <c r="P481" s="3"/>
      <c r="Q481" s="3"/>
      <c r="R481" s="3"/>
      <c r="S481" s="252"/>
      <c r="T481" s="252"/>
      <c r="U481" s="252"/>
      <c r="V481" s="252"/>
      <c r="W481" s="252"/>
      <c r="X481" s="12"/>
    </row>
    <row r="482" spans="2:24" x14ac:dyDescent="0.25">
      <c r="B482" s="11"/>
      <c r="C482" s="3"/>
      <c r="D482" s="2"/>
      <c r="E482" s="2"/>
      <c r="F482" s="3"/>
      <c r="G482" s="3"/>
      <c r="H482" s="3"/>
      <c r="I482" s="3"/>
      <c r="J482" s="3"/>
      <c r="K482" s="3"/>
      <c r="L482" s="3"/>
      <c r="M482" s="3"/>
      <c r="N482" s="3"/>
      <c r="O482" s="3"/>
      <c r="P482" s="3"/>
      <c r="Q482" s="3"/>
      <c r="R482" s="3"/>
      <c r="S482" s="252"/>
      <c r="T482" s="252"/>
      <c r="U482" s="252"/>
      <c r="V482" s="252"/>
      <c r="W482" s="252"/>
      <c r="X482" s="12"/>
    </row>
    <row r="483" spans="2:24" x14ac:dyDescent="0.25">
      <c r="B483" s="11"/>
      <c r="C483" s="3"/>
      <c r="D483" s="2"/>
      <c r="E483" s="2"/>
      <c r="F483" s="3"/>
      <c r="G483" s="3"/>
      <c r="H483" s="3"/>
      <c r="I483" s="3"/>
      <c r="J483" s="3"/>
      <c r="K483" s="3"/>
      <c r="L483" s="3"/>
      <c r="M483" s="3"/>
      <c r="N483" s="3"/>
      <c r="O483" s="3"/>
      <c r="P483" s="3"/>
      <c r="Q483" s="3"/>
      <c r="R483" s="3"/>
      <c r="S483" s="252"/>
      <c r="T483" s="252"/>
      <c r="U483" s="252"/>
      <c r="V483" s="252"/>
      <c r="W483" s="252"/>
      <c r="X483" s="12"/>
    </row>
    <row r="484" spans="2:24" x14ac:dyDescent="0.25">
      <c r="B484" s="11"/>
      <c r="C484" s="3"/>
      <c r="D484" s="2"/>
      <c r="E484" s="2"/>
      <c r="F484" s="3"/>
      <c r="G484" s="3"/>
      <c r="H484" s="3"/>
      <c r="I484" s="3"/>
      <c r="J484" s="3"/>
      <c r="K484" s="3"/>
      <c r="L484" s="3"/>
      <c r="M484" s="3"/>
      <c r="N484" s="3"/>
      <c r="O484" s="3"/>
      <c r="P484" s="3"/>
      <c r="Q484" s="3"/>
      <c r="R484" s="3"/>
      <c r="S484" s="252"/>
      <c r="T484" s="252"/>
      <c r="U484" s="252"/>
      <c r="V484" s="252"/>
      <c r="W484" s="252"/>
      <c r="X484" s="12"/>
    </row>
    <row r="485" spans="2:24" x14ac:dyDescent="0.25">
      <c r="B485" s="11"/>
      <c r="C485" s="3"/>
      <c r="D485" s="2"/>
      <c r="E485" s="2"/>
      <c r="F485" s="3"/>
      <c r="G485" s="3"/>
      <c r="H485" s="3"/>
      <c r="I485" s="3"/>
      <c r="J485" s="3"/>
      <c r="K485" s="3"/>
      <c r="L485" s="3"/>
      <c r="M485" s="3"/>
      <c r="N485" s="3"/>
      <c r="O485" s="3"/>
      <c r="P485" s="3"/>
      <c r="Q485" s="3"/>
      <c r="R485" s="3"/>
      <c r="S485" s="252"/>
      <c r="T485" s="252"/>
      <c r="U485" s="252"/>
      <c r="V485" s="252"/>
      <c r="W485" s="252"/>
      <c r="X485" s="12"/>
    </row>
    <row r="486" spans="2:24" x14ac:dyDescent="0.25">
      <c r="B486" s="11"/>
      <c r="C486" s="3"/>
      <c r="D486" s="2"/>
      <c r="E486" s="2"/>
      <c r="F486" s="3"/>
      <c r="G486" s="3"/>
      <c r="H486" s="3"/>
      <c r="I486" s="3"/>
      <c r="J486" s="3"/>
      <c r="K486" s="3"/>
      <c r="L486" s="3"/>
      <c r="M486" s="3"/>
      <c r="N486" s="3"/>
      <c r="O486" s="3"/>
      <c r="P486" s="3"/>
      <c r="Q486" s="3"/>
      <c r="R486" s="3"/>
      <c r="S486" s="252"/>
      <c r="T486" s="252"/>
      <c r="U486" s="252"/>
      <c r="V486" s="252"/>
      <c r="W486" s="252"/>
      <c r="X486" s="12"/>
    </row>
    <row r="487" spans="2:24" x14ac:dyDescent="0.25">
      <c r="B487" s="11"/>
      <c r="C487" s="3"/>
      <c r="D487" s="2"/>
      <c r="E487" s="2"/>
      <c r="F487" s="3"/>
      <c r="G487" s="3"/>
      <c r="H487" s="3"/>
      <c r="I487" s="3"/>
      <c r="J487" s="3"/>
      <c r="K487" s="3"/>
      <c r="L487" s="3"/>
      <c r="M487" s="3"/>
      <c r="N487" s="3"/>
      <c r="O487" s="3"/>
      <c r="P487" s="3"/>
      <c r="Q487" s="3"/>
      <c r="R487" s="3"/>
      <c r="S487" s="252"/>
      <c r="T487" s="252"/>
      <c r="U487" s="252"/>
      <c r="V487" s="252"/>
      <c r="W487" s="252"/>
      <c r="X487" s="12"/>
    </row>
    <row r="488" spans="2:24" x14ac:dyDescent="0.25">
      <c r="B488" s="11"/>
      <c r="C488" s="3"/>
      <c r="D488" s="2"/>
      <c r="E488" s="2"/>
      <c r="F488" s="3"/>
      <c r="G488" s="3"/>
      <c r="H488" s="3"/>
      <c r="I488" s="3"/>
      <c r="J488" s="3"/>
      <c r="K488" s="3"/>
      <c r="L488" s="3"/>
      <c r="M488" s="3"/>
      <c r="N488" s="3"/>
      <c r="O488" s="3"/>
      <c r="P488" s="3"/>
      <c r="Q488" s="3"/>
      <c r="R488" s="3"/>
      <c r="S488" s="252"/>
      <c r="T488" s="252"/>
      <c r="U488" s="252"/>
      <c r="V488" s="252"/>
      <c r="W488" s="252"/>
      <c r="X488" s="12"/>
    </row>
    <row r="489" spans="2:24" x14ac:dyDescent="0.25">
      <c r="B489" s="11"/>
      <c r="C489" s="3"/>
      <c r="D489" s="2"/>
      <c r="E489" s="2"/>
      <c r="F489" s="3"/>
      <c r="G489" s="3"/>
      <c r="H489" s="3"/>
      <c r="I489" s="3"/>
      <c r="J489" s="3"/>
      <c r="K489" s="3"/>
      <c r="L489" s="3"/>
      <c r="M489" s="3"/>
      <c r="N489" s="3"/>
      <c r="O489" s="3"/>
      <c r="P489" s="3"/>
      <c r="Q489" s="3"/>
      <c r="R489" s="3"/>
      <c r="S489" s="252"/>
      <c r="T489" s="252"/>
      <c r="U489" s="252"/>
      <c r="V489" s="252"/>
      <c r="W489" s="252"/>
      <c r="X489" s="12"/>
    </row>
    <row r="490" spans="2:24" x14ac:dyDescent="0.25">
      <c r="B490" s="11"/>
      <c r="C490" s="3"/>
      <c r="D490" s="2"/>
      <c r="E490" s="2"/>
      <c r="F490" s="3"/>
      <c r="G490" s="3"/>
      <c r="H490" s="3"/>
      <c r="I490" s="3"/>
      <c r="J490" s="3"/>
      <c r="K490" s="3"/>
      <c r="L490" s="3"/>
      <c r="M490" s="3"/>
      <c r="N490" s="3"/>
      <c r="O490" s="3"/>
      <c r="P490" s="3"/>
      <c r="Q490" s="3"/>
      <c r="R490" s="3"/>
      <c r="S490" s="252"/>
      <c r="T490" s="252"/>
      <c r="U490" s="252"/>
      <c r="V490" s="252"/>
      <c r="W490" s="252"/>
      <c r="X490" s="12"/>
    </row>
    <row r="491" spans="2:24" x14ac:dyDescent="0.25">
      <c r="B491" s="11"/>
      <c r="C491" s="3"/>
      <c r="D491" s="2"/>
      <c r="E491" s="2"/>
      <c r="F491" s="3"/>
      <c r="G491" s="3"/>
      <c r="H491" s="3"/>
      <c r="I491" s="3"/>
      <c r="J491" s="3"/>
      <c r="K491" s="3"/>
      <c r="L491" s="3"/>
      <c r="M491" s="3"/>
      <c r="N491" s="3"/>
      <c r="O491" s="3"/>
      <c r="P491" s="3"/>
      <c r="Q491" s="3"/>
      <c r="R491" s="3"/>
      <c r="S491" s="252"/>
      <c r="T491" s="252"/>
      <c r="U491" s="252"/>
      <c r="V491" s="252"/>
      <c r="W491" s="252"/>
      <c r="X491" s="12"/>
    </row>
    <row r="492" spans="2:24" x14ac:dyDescent="0.25">
      <c r="B492" s="11"/>
      <c r="C492" s="3"/>
      <c r="D492" s="2"/>
      <c r="E492" s="2"/>
      <c r="F492" s="3"/>
      <c r="G492" s="3"/>
      <c r="H492" s="3"/>
      <c r="I492" s="3"/>
      <c r="J492" s="3"/>
      <c r="K492" s="3"/>
      <c r="L492" s="3"/>
      <c r="M492" s="3"/>
      <c r="N492" s="3"/>
      <c r="O492" s="3"/>
      <c r="P492" s="3"/>
      <c r="Q492" s="3"/>
      <c r="R492" s="3"/>
      <c r="S492" s="252"/>
      <c r="T492" s="252"/>
      <c r="U492" s="252"/>
      <c r="V492" s="252"/>
      <c r="W492" s="252"/>
      <c r="X492" s="12"/>
    </row>
    <row r="493" spans="2:24" x14ac:dyDescent="0.25">
      <c r="B493" s="11"/>
      <c r="C493" s="3"/>
      <c r="D493" s="2"/>
      <c r="E493" s="2"/>
      <c r="F493" s="3"/>
      <c r="G493" s="3"/>
      <c r="H493" s="3"/>
      <c r="I493" s="3"/>
      <c r="J493" s="3"/>
      <c r="K493" s="3"/>
      <c r="L493" s="3"/>
      <c r="M493" s="3"/>
      <c r="N493" s="3"/>
      <c r="O493" s="3"/>
      <c r="P493" s="3"/>
      <c r="Q493" s="3"/>
      <c r="R493" s="3"/>
      <c r="S493" s="252"/>
      <c r="T493" s="252"/>
      <c r="U493" s="252"/>
      <c r="V493" s="252"/>
      <c r="W493" s="252"/>
      <c r="X493" s="12"/>
    </row>
    <row r="494" spans="2:24" x14ac:dyDescent="0.25">
      <c r="B494" s="11"/>
      <c r="C494" s="3"/>
      <c r="D494" s="2"/>
      <c r="E494" s="2"/>
      <c r="F494" s="3"/>
      <c r="G494" s="3"/>
      <c r="H494" s="3"/>
      <c r="I494" s="3"/>
      <c r="J494" s="3"/>
      <c r="K494" s="3"/>
      <c r="L494" s="3"/>
      <c r="M494" s="3"/>
      <c r="N494" s="3"/>
      <c r="O494" s="3"/>
      <c r="P494" s="3"/>
      <c r="Q494" s="3"/>
      <c r="R494" s="3"/>
      <c r="S494" s="252"/>
      <c r="T494" s="252"/>
      <c r="U494" s="252"/>
      <c r="V494" s="252"/>
      <c r="W494" s="252"/>
      <c r="X494" s="12"/>
    </row>
    <row r="495" spans="2:24" x14ac:dyDescent="0.25">
      <c r="B495" s="11"/>
      <c r="C495" s="3"/>
      <c r="D495" s="2"/>
      <c r="E495" s="2"/>
      <c r="F495" s="3"/>
      <c r="G495" s="3"/>
      <c r="H495" s="3"/>
      <c r="I495" s="3"/>
      <c r="J495" s="3"/>
      <c r="K495" s="3"/>
      <c r="L495" s="3"/>
      <c r="M495" s="3"/>
      <c r="N495" s="3"/>
      <c r="O495" s="3"/>
      <c r="P495" s="3"/>
      <c r="Q495" s="3"/>
      <c r="R495" s="3"/>
      <c r="S495" s="252"/>
      <c r="T495" s="252"/>
      <c r="U495" s="252"/>
      <c r="V495" s="252"/>
      <c r="W495" s="252"/>
      <c r="X495" s="12"/>
    </row>
    <row r="496" spans="2:24" x14ac:dyDescent="0.25">
      <c r="B496" s="11"/>
      <c r="C496" s="3"/>
      <c r="D496" s="2"/>
      <c r="E496" s="2"/>
      <c r="F496" s="3"/>
      <c r="G496" s="3"/>
      <c r="H496" s="3"/>
      <c r="I496" s="3"/>
      <c r="J496" s="3"/>
      <c r="K496" s="3"/>
      <c r="L496" s="3"/>
      <c r="M496" s="3"/>
      <c r="N496" s="3"/>
      <c r="O496" s="3"/>
      <c r="P496" s="3"/>
      <c r="Q496" s="3"/>
      <c r="R496" s="3"/>
      <c r="S496" s="252"/>
      <c r="T496" s="252"/>
      <c r="U496" s="252"/>
      <c r="V496" s="252"/>
      <c r="W496" s="252"/>
      <c r="X496" s="12"/>
    </row>
    <row r="497" spans="2:24" x14ac:dyDescent="0.25">
      <c r="B497" s="11"/>
      <c r="C497" s="3"/>
      <c r="D497" s="2"/>
      <c r="E497" s="2"/>
      <c r="F497" s="3"/>
      <c r="G497" s="3"/>
      <c r="H497" s="3"/>
      <c r="I497" s="3"/>
      <c r="J497" s="3"/>
      <c r="K497" s="3"/>
      <c r="L497" s="3"/>
      <c r="M497" s="3"/>
      <c r="N497" s="3"/>
      <c r="O497" s="3"/>
      <c r="P497" s="3"/>
      <c r="Q497" s="3"/>
      <c r="R497" s="3"/>
      <c r="S497" s="252"/>
      <c r="T497" s="252"/>
      <c r="U497" s="252"/>
      <c r="V497" s="252"/>
      <c r="W497" s="252"/>
      <c r="X497" s="12"/>
    </row>
    <row r="498" spans="2:24" x14ac:dyDescent="0.25">
      <c r="B498" s="11"/>
      <c r="C498" s="3"/>
      <c r="D498" s="2"/>
      <c r="E498" s="2"/>
      <c r="F498" s="3"/>
      <c r="G498" s="3"/>
      <c r="H498" s="3"/>
      <c r="I498" s="3"/>
      <c r="J498" s="3"/>
      <c r="K498" s="3"/>
      <c r="L498" s="3"/>
      <c r="M498" s="3"/>
      <c r="N498" s="3"/>
      <c r="O498" s="3"/>
      <c r="P498" s="3"/>
      <c r="Q498" s="3"/>
      <c r="R498" s="3"/>
      <c r="S498" s="252"/>
      <c r="T498" s="252"/>
      <c r="U498" s="252"/>
      <c r="V498" s="252"/>
      <c r="W498" s="252"/>
      <c r="X498" s="12"/>
    </row>
    <row r="499" spans="2:24" x14ac:dyDescent="0.25">
      <c r="B499" s="11"/>
      <c r="C499" s="3"/>
      <c r="D499" s="2"/>
      <c r="E499" s="2"/>
      <c r="F499" s="3"/>
      <c r="G499" s="3"/>
      <c r="H499" s="3"/>
      <c r="I499" s="3"/>
      <c r="J499" s="3"/>
      <c r="K499" s="3"/>
      <c r="L499" s="3"/>
      <c r="M499" s="3"/>
      <c r="N499" s="3"/>
      <c r="O499" s="3"/>
      <c r="P499" s="3"/>
      <c r="Q499" s="3"/>
      <c r="R499" s="3"/>
      <c r="S499" s="252"/>
      <c r="T499" s="252"/>
      <c r="U499" s="252"/>
      <c r="V499" s="252"/>
      <c r="W499" s="252"/>
      <c r="X499" s="12"/>
    </row>
    <row r="500" spans="2:24" x14ac:dyDescent="0.25">
      <c r="B500" s="11"/>
      <c r="C500" s="3"/>
      <c r="D500" s="2"/>
      <c r="E500" s="2"/>
      <c r="F500" s="3"/>
      <c r="G500" s="3"/>
      <c r="H500" s="3"/>
      <c r="I500" s="3"/>
      <c r="J500" s="3"/>
      <c r="K500" s="3"/>
      <c r="L500" s="3"/>
      <c r="M500" s="3"/>
      <c r="N500" s="3"/>
      <c r="O500" s="3"/>
      <c r="P500" s="3"/>
      <c r="Q500" s="3"/>
      <c r="R500" s="3"/>
      <c r="S500" s="252"/>
      <c r="T500" s="252"/>
      <c r="U500" s="252"/>
      <c r="V500" s="252"/>
      <c r="W500" s="252"/>
      <c r="X500" s="12"/>
    </row>
    <row r="501" spans="2:24" x14ac:dyDescent="0.25">
      <c r="B501" s="11"/>
      <c r="C501" s="3"/>
      <c r="D501" s="2"/>
      <c r="E501" s="2"/>
      <c r="F501" s="3"/>
      <c r="G501" s="3"/>
      <c r="H501" s="3"/>
      <c r="I501" s="3"/>
      <c r="J501" s="3"/>
      <c r="K501" s="3"/>
      <c r="L501" s="3"/>
      <c r="M501" s="3"/>
      <c r="N501" s="3"/>
      <c r="O501" s="3"/>
      <c r="P501" s="3"/>
      <c r="Q501" s="3"/>
      <c r="R501" s="3"/>
      <c r="S501" s="252"/>
      <c r="T501" s="252"/>
      <c r="U501" s="252"/>
      <c r="V501" s="252"/>
      <c r="W501" s="252"/>
      <c r="X501" s="12"/>
    </row>
    <row r="502" spans="2:24" x14ac:dyDescent="0.25">
      <c r="B502" s="11"/>
      <c r="C502" s="3"/>
      <c r="D502" s="2"/>
      <c r="E502" s="2"/>
      <c r="F502" s="3"/>
      <c r="G502" s="3"/>
      <c r="H502" s="3"/>
      <c r="I502" s="3"/>
      <c r="J502" s="3"/>
      <c r="K502" s="3"/>
      <c r="L502" s="3"/>
      <c r="M502" s="3"/>
      <c r="N502" s="3"/>
      <c r="O502" s="3"/>
      <c r="P502" s="3"/>
      <c r="Q502" s="3"/>
      <c r="R502" s="3"/>
      <c r="S502" s="252"/>
      <c r="T502" s="252"/>
      <c r="U502" s="252"/>
      <c r="V502" s="252"/>
      <c r="W502" s="252"/>
      <c r="X502" s="12"/>
    </row>
    <row r="503" spans="2:24" x14ac:dyDescent="0.25">
      <c r="B503" s="11"/>
      <c r="C503" s="3"/>
      <c r="D503" s="2"/>
      <c r="E503" s="2"/>
      <c r="F503" s="3"/>
      <c r="G503" s="3"/>
      <c r="H503" s="3"/>
      <c r="I503" s="3"/>
      <c r="J503" s="3"/>
      <c r="K503" s="3"/>
      <c r="L503" s="3"/>
      <c r="M503" s="3"/>
      <c r="N503" s="3"/>
      <c r="O503" s="3"/>
      <c r="P503" s="3"/>
      <c r="Q503" s="3"/>
      <c r="R503" s="3"/>
      <c r="S503" s="252"/>
      <c r="T503" s="252"/>
      <c r="U503" s="252"/>
      <c r="V503" s="252"/>
      <c r="W503" s="252"/>
      <c r="X503" s="12"/>
    </row>
    <row r="504" spans="2:24" x14ac:dyDescent="0.25">
      <c r="B504" s="11"/>
      <c r="C504" s="3"/>
      <c r="D504" s="2"/>
      <c r="E504" s="2"/>
      <c r="F504" s="3"/>
      <c r="G504" s="3"/>
      <c r="H504" s="3"/>
      <c r="I504" s="3"/>
      <c r="J504" s="3"/>
      <c r="K504" s="3"/>
      <c r="L504" s="3"/>
      <c r="M504" s="3"/>
      <c r="N504" s="3"/>
      <c r="O504" s="3"/>
      <c r="P504" s="3"/>
      <c r="Q504" s="3"/>
      <c r="R504" s="3"/>
      <c r="S504" s="252"/>
      <c r="T504" s="252"/>
      <c r="U504" s="252"/>
      <c r="V504" s="252"/>
      <c r="W504" s="252"/>
      <c r="X504" s="12"/>
    </row>
    <row r="505" spans="2:24" x14ac:dyDescent="0.25">
      <c r="B505" s="11"/>
      <c r="C505" s="3"/>
      <c r="D505" s="2"/>
      <c r="E505" s="2"/>
      <c r="F505" s="3"/>
      <c r="G505" s="3"/>
      <c r="H505" s="3"/>
      <c r="I505" s="3"/>
      <c r="J505" s="3"/>
      <c r="K505" s="3"/>
      <c r="L505" s="3"/>
      <c r="M505" s="3"/>
      <c r="N505" s="3"/>
      <c r="O505" s="3"/>
      <c r="P505" s="3"/>
      <c r="Q505" s="3"/>
      <c r="R505" s="3"/>
      <c r="S505" s="252"/>
      <c r="T505" s="252"/>
      <c r="U505" s="252"/>
      <c r="V505" s="252"/>
      <c r="W505" s="252"/>
      <c r="X505" s="12"/>
    </row>
    <row r="506" spans="2:24" x14ac:dyDescent="0.25">
      <c r="B506" s="11"/>
      <c r="C506" s="3"/>
      <c r="D506" s="2"/>
      <c r="E506" s="2"/>
      <c r="F506" s="3"/>
      <c r="G506" s="3"/>
      <c r="H506" s="3"/>
      <c r="I506" s="3"/>
      <c r="J506" s="3"/>
      <c r="K506" s="3"/>
      <c r="L506" s="3"/>
      <c r="M506" s="3"/>
      <c r="N506" s="3"/>
      <c r="O506" s="3"/>
      <c r="P506" s="3"/>
      <c r="Q506" s="3"/>
      <c r="R506" s="3"/>
      <c r="S506" s="252"/>
      <c r="T506" s="252"/>
      <c r="U506" s="252"/>
      <c r="V506" s="252"/>
      <c r="W506" s="252"/>
      <c r="X506" s="12"/>
    </row>
    <row r="507" spans="2:24" x14ac:dyDescent="0.25">
      <c r="B507" s="11"/>
      <c r="C507" s="3"/>
      <c r="D507" s="2"/>
      <c r="E507" s="2"/>
      <c r="F507" s="3"/>
      <c r="G507" s="3"/>
      <c r="H507" s="3"/>
      <c r="I507" s="3"/>
      <c r="J507" s="3"/>
      <c r="K507" s="3"/>
      <c r="L507" s="3"/>
      <c r="M507" s="3"/>
      <c r="N507" s="3"/>
      <c r="O507" s="3"/>
      <c r="P507" s="3"/>
      <c r="Q507" s="3"/>
      <c r="R507" s="3"/>
      <c r="S507" s="252"/>
      <c r="T507" s="252"/>
      <c r="U507" s="252"/>
      <c r="V507" s="252"/>
      <c r="W507" s="252"/>
      <c r="X507" s="12"/>
    </row>
    <row r="508" spans="2:24" x14ac:dyDescent="0.25">
      <c r="B508" s="11"/>
      <c r="C508" s="3"/>
      <c r="D508" s="2"/>
      <c r="E508" s="2"/>
      <c r="F508" s="3"/>
      <c r="G508" s="3"/>
      <c r="H508" s="3"/>
      <c r="I508" s="3"/>
      <c r="J508" s="3"/>
      <c r="K508" s="3"/>
      <c r="L508" s="3"/>
      <c r="M508" s="3"/>
      <c r="N508" s="3"/>
      <c r="O508" s="3"/>
      <c r="P508" s="3"/>
      <c r="Q508" s="3"/>
      <c r="R508" s="3"/>
      <c r="S508" s="252"/>
      <c r="T508" s="252"/>
      <c r="U508" s="252"/>
      <c r="V508" s="252"/>
      <c r="W508" s="252"/>
      <c r="X508" s="12"/>
    </row>
    <row r="509" spans="2:24" x14ac:dyDescent="0.25">
      <c r="B509" s="11"/>
      <c r="C509" s="3"/>
      <c r="D509" s="2"/>
      <c r="E509" s="2"/>
      <c r="F509" s="3"/>
      <c r="G509" s="3"/>
      <c r="H509" s="3"/>
      <c r="I509" s="3"/>
      <c r="J509" s="3"/>
      <c r="K509" s="3"/>
      <c r="L509" s="3"/>
      <c r="M509" s="3"/>
      <c r="N509" s="3"/>
      <c r="O509" s="3"/>
      <c r="P509" s="3"/>
      <c r="Q509" s="3"/>
      <c r="R509" s="3"/>
      <c r="S509" s="252"/>
      <c r="T509" s="252"/>
      <c r="U509" s="252"/>
      <c r="V509" s="252"/>
      <c r="W509" s="252"/>
      <c r="X509" s="12"/>
    </row>
    <row r="510" spans="2:24" x14ac:dyDescent="0.25">
      <c r="B510" s="11"/>
      <c r="C510" s="3"/>
      <c r="D510" s="2"/>
      <c r="E510" s="2"/>
      <c r="F510" s="3"/>
      <c r="G510" s="3"/>
      <c r="H510" s="3"/>
      <c r="I510" s="3"/>
      <c r="J510" s="3"/>
      <c r="K510" s="3"/>
      <c r="L510" s="3"/>
      <c r="M510" s="3"/>
      <c r="N510" s="3"/>
      <c r="O510" s="3"/>
      <c r="P510" s="3"/>
      <c r="Q510" s="3"/>
      <c r="R510" s="3"/>
      <c r="S510" s="252"/>
      <c r="T510" s="252"/>
      <c r="U510" s="252"/>
      <c r="V510" s="252"/>
      <c r="W510" s="252"/>
      <c r="X510" s="12"/>
    </row>
    <row r="511" spans="2:24" x14ac:dyDescent="0.25">
      <c r="B511" s="11"/>
      <c r="C511" s="3"/>
      <c r="D511" s="2"/>
      <c r="E511" s="2"/>
      <c r="F511" s="3"/>
      <c r="G511" s="3"/>
      <c r="H511" s="3"/>
      <c r="I511" s="3"/>
      <c r="J511" s="3"/>
      <c r="K511" s="3"/>
      <c r="L511" s="3"/>
      <c r="M511" s="3"/>
      <c r="N511" s="3"/>
      <c r="O511" s="3"/>
      <c r="P511" s="3"/>
      <c r="Q511" s="3"/>
      <c r="R511" s="3"/>
      <c r="S511" s="252"/>
      <c r="T511" s="252"/>
      <c r="U511" s="252"/>
      <c r="V511" s="252"/>
      <c r="W511" s="252"/>
      <c r="X511" s="12"/>
    </row>
    <row r="512" spans="2:24" x14ac:dyDescent="0.25">
      <c r="B512" s="11"/>
      <c r="C512" s="3"/>
      <c r="D512" s="2"/>
      <c r="E512" s="2"/>
      <c r="F512" s="3"/>
      <c r="G512" s="3"/>
      <c r="H512" s="3"/>
      <c r="I512" s="3"/>
      <c r="J512" s="3"/>
      <c r="K512" s="3"/>
      <c r="L512" s="3"/>
      <c r="M512" s="3"/>
      <c r="N512" s="3"/>
      <c r="O512" s="3"/>
      <c r="P512" s="3"/>
      <c r="Q512" s="3"/>
      <c r="R512" s="3"/>
      <c r="S512" s="252"/>
      <c r="T512" s="252"/>
      <c r="U512" s="252"/>
      <c r="V512" s="252"/>
      <c r="W512" s="252"/>
      <c r="X512" s="12"/>
    </row>
    <row r="513" spans="2:24" x14ac:dyDescent="0.25">
      <c r="B513" s="11"/>
      <c r="C513" s="3"/>
      <c r="D513" s="2"/>
      <c r="E513" s="2"/>
      <c r="F513" s="3"/>
      <c r="G513" s="3"/>
      <c r="H513" s="3"/>
      <c r="I513" s="3"/>
      <c r="J513" s="3"/>
      <c r="K513" s="3"/>
      <c r="L513" s="3"/>
      <c r="M513" s="3"/>
      <c r="N513" s="3"/>
      <c r="O513" s="3"/>
      <c r="P513" s="3"/>
      <c r="Q513" s="3"/>
      <c r="R513" s="3"/>
      <c r="S513" s="252"/>
      <c r="T513" s="252"/>
      <c r="U513" s="252"/>
      <c r="V513" s="252"/>
      <c r="W513" s="252"/>
      <c r="X513" s="12"/>
    </row>
    <row r="514" spans="2:24" x14ac:dyDescent="0.25">
      <c r="B514" s="11"/>
      <c r="C514" s="3"/>
      <c r="D514" s="2"/>
      <c r="E514" s="2"/>
      <c r="F514" s="3"/>
      <c r="G514" s="3"/>
      <c r="H514" s="3"/>
      <c r="I514" s="3"/>
      <c r="J514" s="3"/>
      <c r="K514" s="3"/>
      <c r="L514" s="3"/>
      <c r="M514" s="3"/>
      <c r="N514" s="3"/>
      <c r="O514" s="3"/>
      <c r="P514" s="3"/>
      <c r="Q514" s="3"/>
      <c r="R514" s="3"/>
      <c r="S514" s="252"/>
      <c r="T514" s="252"/>
      <c r="U514" s="252"/>
      <c r="V514" s="252"/>
      <c r="W514" s="252"/>
      <c r="X514" s="12"/>
    </row>
    <row r="515" spans="2:24" x14ac:dyDescent="0.25">
      <c r="B515" s="11"/>
      <c r="C515" s="3"/>
      <c r="D515" s="2"/>
      <c r="E515" s="2"/>
      <c r="F515" s="3"/>
      <c r="G515" s="3"/>
      <c r="H515" s="3"/>
      <c r="I515" s="3"/>
      <c r="J515" s="3"/>
      <c r="K515" s="3"/>
      <c r="L515" s="3"/>
      <c r="M515" s="3"/>
      <c r="N515" s="3"/>
      <c r="O515" s="3"/>
      <c r="P515" s="3"/>
      <c r="Q515" s="3"/>
      <c r="R515" s="3"/>
      <c r="S515" s="252"/>
      <c r="T515" s="252"/>
      <c r="U515" s="252"/>
      <c r="V515" s="252"/>
      <c r="W515" s="252"/>
      <c r="X515" s="12"/>
    </row>
    <row r="516" spans="2:24" x14ac:dyDescent="0.25">
      <c r="B516" s="11"/>
      <c r="C516" s="3"/>
      <c r="D516" s="2"/>
      <c r="E516" s="2"/>
      <c r="F516" s="3"/>
      <c r="G516" s="3"/>
      <c r="H516" s="3"/>
      <c r="I516" s="3"/>
      <c r="J516" s="3"/>
      <c r="K516" s="3"/>
      <c r="L516" s="3"/>
      <c r="M516" s="3"/>
      <c r="N516" s="3"/>
      <c r="O516" s="3"/>
      <c r="P516" s="3"/>
      <c r="Q516" s="3"/>
      <c r="R516" s="3"/>
      <c r="S516" s="252"/>
      <c r="T516" s="252"/>
      <c r="U516" s="252"/>
      <c r="V516" s="252"/>
      <c r="W516" s="252"/>
      <c r="X516" s="12"/>
    </row>
    <row r="517" spans="2:24" x14ac:dyDescent="0.25">
      <c r="B517" s="11"/>
      <c r="C517" s="3"/>
      <c r="D517" s="2"/>
      <c r="E517" s="2"/>
      <c r="F517" s="3"/>
      <c r="G517" s="3"/>
      <c r="H517" s="3"/>
      <c r="I517" s="3"/>
      <c r="J517" s="3"/>
      <c r="K517" s="3"/>
      <c r="L517" s="3"/>
      <c r="M517" s="3"/>
      <c r="N517" s="3"/>
      <c r="O517" s="3"/>
      <c r="P517" s="3"/>
      <c r="Q517" s="3"/>
      <c r="R517" s="3"/>
      <c r="S517" s="252"/>
      <c r="T517" s="252"/>
      <c r="U517" s="252"/>
      <c r="V517" s="252"/>
      <c r="W517" s="252"/>
      <c r="X517" s="12"/>
    </row>
    <row r="518" spans="2:24" x14ac:dyDescent="0.25">
      <c r="B518" s="11"/>
      <c r="C518" s="3"/>
      <c r="D518" s="2"/>
      <c r="E518" s="2"/>
      <c r="F518" s="3"/>
      <c r="G518" s="3"/>
      <c r="H518" s="3"/>
      <c r="I518" s="3"/>
      <c r="J518" s="3"/>
      <c r="K518" s="3"/>
      <c r="L518" s="3"/>
      <c r="M518" s="3"/>
      <c r="N518" s="3"/>
      <c r="O518" s="3"/>
      <c r="P518" s="3"/>
      <c r="Q518" s="3"/>
      <c r="R518" s="3"/>
      <c r="S518" s="252"/>
      <c r="T518" s="252"/>
      <c r="U518" s="252"/>
      <c r="V518" s="252"/>
      <c r="W518" s="252"/>
      <c r="X518" s="12"/>
    </row>
    <row r="519" spans="2:24" x14ac:dyDescent="0.25">
      <c r="B519" s="11"/>
      <c r="C519" s="3"/>
      <c r="D519" s="2"/>
      <c r="E519" s="2"/>
      <c r="F519" s="3"/>
      <c r="G519" s="3"/>
      <c r="H519" s="3"/>
      <c r="I519" s="3"/>
      <c r="J519" s="3"/>
      <c r="K519" s="3"/>
      <c r="L519" s="3"/>
      <c r="M519" s="3"/>
      <c r="N519" s="3"/>
      <c r="O519" s="3"/>
      <c r="P519" s="3"/>
      <c r="Q519" s="3"/>
      <c r="R519" s="3"/>
      <c r="S519" s="252"/>
      <c r="T519" s="252"/>
      <c r="U519" s="252"/>
      <c r="V519" s="252"/>
      <c r="W519" s="252"/>
      <c r="X519" s="12"/>
    </row>
    <row r="520" spans="2:24" x14ac:dyDescent="0.25">
      <c r="B520" s="11"/>
      <c r="C520" s="3"/>
      <c r="D520" s="2"/>
      <c r="E520" s="2"/>
      <c r="F520" s="3"/>
      <c r="G520" s="3"/>
      <c r="H520" s="3"/>
      <c r="I520" s="3"/>
      <c r="J520" s="3"/>
      <c r="K520" s="3"/>
      <c r="L520" s="3"/>
      <c r="M520" s="3"/>
      <c r="N520" s="3"/>
      <c r="O520" s="3"/>
      <c r="P520" s="3"/>
      <c r="Q520" s="3"/>
      <c r="R520" s="3"/>
      <c r="S520" s="252"/>
      <c r="T520" s="252"/>
      <c r="U520" s="252"/>
      <c r="V520" s="252"/>
      <c r="W520" s="252"/>
      <c r="X520" s="12"/>
    </row>
    <row r="521" spans="2:24" x14ac:dyDescent="0.25">
      <c r="B521" s="11"/>
      <c r="C521" s="3"/>
      <c r="D521" s="2"/>
      <c r="E521" s="2"/>
      <c r="F521" s="3"/>
      <c r="G521" s="3"/>
      <c r="H521" s="3"/>
      <c r="I521" s="3"/>
      <c r="J521" s="3"/>
      <c r="K521" s="3"/>
      <c r="L521" s="3"/>
      <c r="M521" s="3"/>
      <c r="N521" s="3"/>
      <c r="O521" s="3"/>
      <c r="P521" s="3"/>
      <c r="Q521" s="3"/>
      <c r="R521" s="3"/>
      <c r="S521" s="252"/>
      <c r="T521" s="252"/>
      <c r="U521" s="252"/>
      <c r="V521" s="252"/>
      <c r="W521" s="252"/>
      <c r="X521" s="12"/>
    </row>
    <row r="522" spans="2:24" x14ac:dyDescent="0.25">
      <c r="B522" s="11"/>
      <c r="C522" s="3"/>
      <c r="D522" s="2"/>
      <c r="E522" s="2"/>
      <c r="F522" s="3"/>
      <c r="G522" s="3"/>
      <c r="H522" s="3"/>
      <c r="I522" s="3"/>
      <c r="J522" s="3"/>
      <c r="K522" s="3"/>
      <c r="L522" s="3"/>
      <c r="M522" s="3"/>
      <c r="N522" s="3"/>
      <c r="O522" s="3"/>
      <c r="P522" s="3"/>
      <c r="Q522" s="3"/>
      <c r="R522" s="3"/>
      <c r="S522" s="252"/>
      <c r="T522" s="252"/>
      <c r="U522" s="252"/>
      <c r="V522" s="252"/>
      <c r="W522" s="252"/>
      <c r="X522" s="12"/>
    </row>
    <row r="523" spans="2:24" x14ac:dyDescent="0.25">
      <c r="B523" s="11"/>
      <c r="C523" s="3"/>
      <c r="D523" s="2"/>
      <c r="E523" s="2"/>
      <c r="F523" s="3"/>
      <c r="G523" s="3"/>
      <c r="H523" s="3"/>
      <c r="I523" s="3"/>
      <c r="J523" s="3"/>
      <c r="K523" s="3"/>
      <c r="L523" s="3"/>
      <c r="M523" s="3"/>
      <c r="N523" s="3"/>
      <c r="O523" s="3"/>
      <c r="P523" s="3"/>
      <c r="Q523" s="3"/>
      <c r="R523" s="3"/>
      <c r="S523" s="252"/>
      <c r="T523" s="252"/>
      <c r="U523" s="252"/>
      <c r="V523" s="252"/>
      <c r="W523" s="252"/>
      <c r="X523" s="12"/>
    </row>
    <row r="524" spans="2:24" x14ac:dyDescent="0.25">
      <c r="B524" s="11"/>
      <c r="C524" s="3"/>
      <c r="D524" s="2"/>
      <c r="E524" s="2"/>
      <c r="F524" s="3"/>
      <c r="G524" s="3"/>
      <c r="H524" s="3"/>
      <c r="I524" s="3"/>
      <c r="J524" s="3"/>
      <c r="K524" s="3"/>
      <c r="L524" s="3"/>
      <c r="M524" s="3"/>
      <c r="N524" s="3"/>
      <c r="O524" s="3"/>
      <c r="P524" s="3"/>
      <c r="Q524" s="3"/>
      <c r="R524" s="3"/>
      <c r="S524" s="252"/>
      <c r="T524" s="252"/>
      <c r="U524" s="252"/>
      <c r="V524" s="252"/>
      <c r="W524" s="252"/>
      <c r="X524" s="12"/>
    </row>
    <row r="525" spans="2:24" x14ac:dyDescent="0.25">
      <c r="B525" s="11"/>
      <c r="C525" s="3"/>
      <c r="D525" s="2"/>
      <c r="E525" s="2"/>
      <c r="F525" s="3"/>
      <c r="G525" s="3"/>
      <c r="H525" s="3"/>
      <c r="I525" s="3"/>
      <c r="J525" s="3"/>
      <c r="K525" s="3"/>
      <c r="L525" s="3"/>
      <c r="M525" s="3"/>
      <c r="N525" s="3"/>
      <c r="O525" s="3"/>
      <c r="P525" s="3"/>
      <c r="Q525" s="3"/>
      <c r="R525" s="3"/>
      <c r="S525" s="252"/>
      <c r="T525" s="252"/>
      <c r="U525" s="252"/>
      <c r="V525" s="252"/>
      <c r="W525" s="252"/>
      <c r="X525" s="12"/>
    </row>
    <row r="526" spans="2:24" x14ac:dyDescent="0.25">
      <c r="B526" s="11"/>
      <c r="C526" s="3"/>
      <c r="D526" s="2"/>
      <c r="E526" s="2"/>
      <c r="F526" s="3"/>
      <c r="G526" s="3"/>
      <c r="H526" s="3"/>
      <c r="I526" s="3"/>
      <c r="J526" s="3"/>
      <c r="K526" s="3"/>
      <c r="L526" s="3"/>
      <c r="M526" s="3"/>
      <c r="N526" s="3"/>
      <c r="O526" s="3"/>
      <c r="P526" s="3"/>
      <c r="Q526" s="3"/>
      <c r="R526" s="3"/>
      <c r="S526" s="252"/>
      <c r="T526" s="252"/>
      <c r="U526" s="252"/>
      <c r="V526" s="252"/>
      <c r="W526" s="252"/>
      <c r="X526" s="12"/>
    </row>
    <row r="527" spans="2:24" x14ac:dyDescent="0.25">
      <c r="B527" s="11"/>
      <c r="C527" s="3"/>
      <c r="D527" s="2"/>
      <c r="E527" s="2"/>
      <c r="F527" s="3"/>
      <c r="G527" s="3"/>
      <c r="H527" s="3"/>
      <c r="I527" s="3"/>
      <c r="J527" s="3"/>
      <c r="K527" s="3"/>
      <c r="L527" s="3"/>
      <c r="M527" s="3"/>
      <c r="N527" s="3"/>
      <c r="O527" s="3"/>
      <c r="P527" s="3"/>
      <c r="Q527" s="3"/>
      <c r="R527" s="3"/>
      <c r="S527" s="252"/>
      <c r="T527" s="252"/>
      <c r="U527" s="252"/>
      <c r="V527" s="252"/>
      <c r="W527" s="252"/>
      <c r="X527" s="12"/>
    </row>
    <row r="528" spans="2:24" x14ac:dyDescent="0.25">
      <c r="B528" s="11"/>
      <c r="C528" s="3"/>
      <c r="D528" s="2"/>
      <c r="E528" s="2"/>
      <c r="F528" s="3"/>
      <c r="G528" s="3"/>
      <c r="H528" s="3"/>
      <c r="I528" s="3"/>
      <c r="J528" s="3"/>
      <c r="K528" s="3"/>
      <c r="L528" s="3"/>
      <c r="M528" s="3"/>
      <c r="N528" s="3"/>
      <c r="O528" s="3"/>
      <c r="P528" s="3"/>
      <c r="Q528" s="3"/>
      <c r="R528" s="3"/>
      <c r="S528" s="252"/>
      <c r="T528" s="252"/>
      <c r="U528" s="252"/>
      <c r="V528" s="252"/>
      <c r="W528" s="252"/>
      <c r="X528" s="12"/>
    </row>
    <row r="529" spans="2:24" x14ac:dyDescent="0.25">
      <c r="B529" s="11"/>
      <c r="C529" s="3"/>
      <c r="D529" s="2"/>
      <c r="E529" s="2"/>
      <c r="F529" s="3"/>
      <c r="G529" s="3"/>
      <c r="H529" s="3"/>
      <c r="I529" s="3"/>
      <c r="J529" s="3"/>
      <c r="K529" s="3"/>
      <c r="L529" s="3"/>
      <c r="M529" s="3"/>
      <c r="N529" s="3"/>
      <c r="O529" s="3"/>
      <c r="P529" s="3"/>
      <c r="Q529" s="3"/>
      <c r="R529" s="3"/>
      <c r="S529" s="252"/>
      <c r="T529" s="252"/>
      <c r="U529" s="252"/>
      <c r="V529" s="252"/>
      <c r="W529" s="252"/>
      <c r="X529" s="12"/>
    </row>
    <row r="530" spans="2:24" x14ac:dyDescent="0.25">
      <c r="B530" s="11"/>
      <c r="C530" s="3"/>
      <c r="D530" s="2"/>
      <c r="E530" s="2"/>
      <c r="F530" s="3"/>
      <c r="G530" s="3"/>
      <c r="H530" s="3"/>
      <c r="I530" s="3"/>
      <c r="J530" s="3"/>
      <c r="K530" s="3"/>
      <c r="L530" s="3"/>
      <c r="M530" s="3"/>
      <c r="N530" s="3"/>
      <c r="O530" s="3"/>
      <c r="P530" s="3"/>
      <c r="Q530" s="3"/>
      <c r="R530" s="3"/>
      <c r="S530" s="252"/>
      <c r="T530" s="252"/>
      <c r="U530" s="252"/>
      <c r="V530" s="252"/>
      <c r="W530" s="252"/>
      <c r="X530" s="12"/>
    </row>
    <row r="531" spans="2:24" x14ac:dyDescent="0.25">
      <c r="B531" s="11"/>
      <c r="C531" s="3"/>
      <c r="D531" s="2"/>
      <c r="E531" s="2"/>
      <c r="F531" s="3"/>
      <c r="G531" s="3"/>
      <c r="H531" s="3"/>
      <c r="I531" s="3"/>
      <c r="J531" s="3"/>
      <c r="K531" s="3"/>
      <c r="L531" s="3"/>
      <c r="M531" s="3"/>
      <c r="N531" s="3"/>
      <c r="O531" s="3"/>
      <c r="P531" s="3"/>
      <c r="Q531" s="3"/>
      <c r="R531" s="3"/>
      <c r="S531" s="252"/>
      <c r="T531" s="252"/>
      <c r="U531" s="252"/>
      <c r="V531" s="252"/>
      <c r="W531" s="252"/>
      <c r="X531" s="12"/>
    </row>
    <row r="532" spans="2:24" x14ac:dyDescent="0.25">
      <c r="B532" s="11"/>
      <c r="C532" s="3"/>
      <c r="D532" s="2"/>
      <c r="E532" s="2"/>
      <c r="F532" s="3"/>
      <c r="G532" s="3"/>
      <c r="H532" s="3"/>
      <c r="I532" s="3"/>
      <c r="J532" s="3"/>
      <c r="K532" s="3"/>
      <c r="L532" s="3"/>
      <c r="M532" s="3"/>
      <c r="N532" s="3"/>
      <c r="O532" s="3"/>
      <c r="P532" s="3"/>
      <c r="Q532" s="3"/>
      <c r="R532" s="3"/>
      <c r="S532" s="252"/>
      <c r="T532" s="252"/>
      <c r="U532" s="252"/>
      <c r="V532" s="252"/>
      <c r="W532" s="252"/>
      <c r="X532" s="12"/>
    </row>
    <row r="533" spans="2:24" x14ac:dyDescent="0.25">
      <c r="B533" s="11"/>
      <c r="C533" s="3"/>
      <c r="D533" s="2"/>
      <c r="E533" s="2"/>
      <c r="F533" s="3"/>
      <c r="G533" s="3"/>
      <c r="H533" s="3"/>
      <c r="I533" s="3"/>
      <c r="J533" s="3"/>
      <c r="K533" s="3"/>
      <c r="L533" s="3"/>
      <c r="M533" s="3"/>
      <c r="N533" s="3"/>
      <c r="O533" s="3"/>
      <c r="P533" s="3"/>
      <c r="Q533" s="3"/>
      <c r="R533" s="3"/>
      <c r="S533" s="252"/>
      <c r="T533" s="252"/>
      <c r="U533" s="252"/>
      <c r="V533" s="252"/>
      <c r="W533" s="252"/>
      <c r="X533" s="12"/>
    </row>
    <row r="534" spans="2:24" x14ac:dyDescent="0.25">
      <c r="B534" s="11"/>
      <c r="C534" s="3"/>
      <c r="D534" s="2"/>
      <c r="E534" s="2"/>
      <c r="F534" s="3"/>
      <c r="G534" s="3"/>
      <c r="H534" s="3"/>
      <c r="I534" s="3"/>
      <c r="J534" s="3"/>
      <c r="K534" s="3"/>
      <c r="L534" s="3"/>
      <c r="M534" s="3"/>
      <c r="N534" s="3"/>
      <c r="O534" s="3"/>
      <c r="P534" s="3"/>
      <c r="Q534" s="3"/>
      <c r="R534" s="3"/>
      <c r="S534" s="252"/>
      <c r="T534" s="252"/>
      <c r="U534" s="252"/>
      <c r="V534" s="252"/>
      <c r="W534" s="252"/>
      <c r="X534" s="12"/>
    </row>
    <row r="535" spans="2:24" x14ac:dyDescent="0.25">
      <c r="B535" s="11"/>
      <c r="C535" s="3"/>
      <c r="D535" s="2"/>
      <c r="E535" s="2"/>
      <c r="F535" s="3"/>
      <c r="G535" s="3"/>
      <c r="H535" s="3"/>
      <c r="I535" s="3"/>
      <c r="J535" s="3"/>
      <c r="K535" s="3"/>
      <c r="L535" s="3"/>
      <c r="M535" s="3"/>
      <c r="N535" s="3"/>
      <c r="O535" s="3"/>
      <c r="P535" s="3"/>
      <c r="Q535" s="3"/>
      <c r="R535" s="3"/>
      <c r="S535" s="252"/>
      <c r="T535" s="252"/>
      <c r="U535" s="252"/>
      <c r="V535" s="252"/>
      <c r="W535" s="252"/>
      <c r="X535" s="12"/>
    </row>
    <row r="536" spans="2:24" x14ac:dyDescent="0.25">
      <c r="B536" s="11"/>
      <c r="C536" s="3"/>
      <c r="D536" s="2"/>
      <c r="E536" s="2"/>
      <c r="F536" s="3"/>
      <c r="G536" s="3"/>
      <c r="H536" s="3"/>
      <c r="I536" s="3"/>
      <c r="J536" s="3"/>
      <c r="K536" s="3"/>
      <c r="L536" s="3"/>
      <c r="M536" s="3"/>
      <c r="N536" s="3"/>
      <c r="O536" s="3"/>
      <c r="P536" s="3"/>
      <c r="Q536" s="3"/>
      <c r="R536" s="3"/>
      <c r="S536" s="252"/>
      <c r="T536" s="252"/>
      <c r="U536" s="252"/>
      <c r="V536" s="252"/>
      <c r="W536" s="252"/>
      <c r="X536" s="12"/>
    </row>
    <row r="537" spans="2:24" x14ac:dyDescent="0.25">
      <c r="B537" s="11"/>
      <c r="C537" s="3"/>
      <c r="D537" s="2"/>
      <c r="E537" s="2"/>
      <c r="F537" s="3"/>
      <c r="G537" s="3"/>
      <c r="H537" s="3"/>
      <c r="I537" s="3"/>
      <c r="J537" s="3"/>
      <c r="K537" s="3"/>
      <c r="L537" s="3"/>
      <c r="M537" s="3"/>
      <c r="N537" s="3"/>
      <c r="O537" s="3"/>
      <c r="P537" s="3"/>
      <c r="Q537" s="3"/>
      <c r="R537" s="3"/>
      <c r="S537" s="252"/>
      <c r="T537" s="252"/>
      <c r="U537" s="252"/>
      <c r="V537" s="252"/>
      <c r="W537" s="252"/>
      <c r="X537" s="12"/>
    </row>
    <row r="538" spans="2:24" x14ac:dyDescent="0.25">
      <c r="B538" s="11"/>
      <c r="C538" s="3"/>
      <c r="D538" s="2"/>
      <c r="E538" s="2"/>
      <c r="F538" s="3"/>
      <c r="G538" s="3"/>
      <c r="H538" s="3"/>
      <c r="I538" s="3"/>
      <c r="J538" s="3"/>
      <c r="K538" s="3"/>
      <c r="L538" s="3"/>
      <c r="M538" s="3"/>
      <c r="N538" s="3"/>
      <c r="O538" s="3"/>
      <c r="P538" s="3"/>
      <c r="Q538" s="3"/>
      <c r="R538" s="3"/>
      <c r="S538" s="252"/>
      <c r="T538" s="252"/>
      <c r="U538" s="252"/>
      <c r="V538" s="252"/>
      <c r="W538" s="252"/>
      <c r="X538" s="12"/>
    </row>
    <row r="539" spans="2:24" x14ac:dyDescent="0.25">
      <c r="B539" s="11"/>
      <c r="C539" s="3"/>
      <c r="D539" s="2"/>
      <c r="E539" s="2"/>
      <c r="F539" s="3"/>
      <c r="G539" s="3"/>
      <c r="H539" s="3"/>
      <c r="I539" s="3"/>
      <c r="J539" s="3"/>
      <c r="K539" s="3"/>
      <c r="L539" s="3"/>
      <c r="M539" s="3"/>
      <c r="N539" s="3"/>
      <c r="O539" s="3"/>
      <c r="P539" s="3"/>
      <c r="Q539" s="3"/>
      <c r="R539" s="3"/>
      <c r="S539" s="252"/>
      <c r="T539" s="252"/>
      <c r="U539" s="252"/>
      <c r="V539" s="252"/>
      <c r="W539" s="252"/>
      <c r="X539" s="12"/>
    </row>
    <row r="540" spans="2:24" x14ac:dyDescent="0.25">
      <c r="B540" s="11"/>
      <c r="C540" s="3"/>
      <c r="D540" s="2"/>
      <c r="E540" s="2"/>
      <c r="F540" s="3"/>
      <c r="G540" s="3"/>
      <c r="H540" s="3"/>
      <c r="I540" s="3"/>
      <c r="J540" s="3"/>
      <c r="K540" s="3"/>
      <c r="L540" s="3"/>
      <c r="M540" s="3"/>
      <c r="N540" s="3"/>
      <c r="O540" s="3"/>
      <c r="P540" s="3"/>
      <c r="Q540" s="3"/>
      <c r="R540" s="3"/>
      <c r="S540" s="252"/>
      <c r="T540" s="252"/>
      <c r="U540" s="252"/>
      <c r="V540" s="252"/>
      <c r="W540" s="252"/>
      <c r="X540" s="12"/>
    </row>
    <row r="541" spans="2:24" x14ac:dyDescent="0.25">
      <c r="B541" s="11"/>
      <c r="C541" s="3"/>
      <c r="D541" s="2"/>
      <c r="E541" s="2"/>
      <c r="F541" s="3"/>
      <c r="G541" s="3"/>
      <c r="H541" s="3"/>
      <c r="I541" s="3"/>
      <c r="J541" s="3"/>
      <c r="K541" s="3"/>
      <c r="L541" s="3"/>
      <c r="M541" s="3"/>
      <c r="N541" s="3"/>
      <c r="O541" s="3"/>
      <c r="P541" s="3"/>
      <c r="Q541" s="3"/>
      <c r="R541" s="3"/>
      <c r="S541" s="252"/>
      <c r="T541" s="252"/>
      <c r="U541" s="252"/>
      <c r="V541" s="252"/>
      <c r="W541" s="252"/>
      <c r="X541" s="12"/>
    </row>
    <row r="542" spans="2:24" x14ac:dyDescent="0.25">
      <c r="B542" s="11"/>
      <c r="C542" s="3"/>
      <c r="D542" s="2"/>
      <c r="E542" s="2"/>
      <c r="F542" s="3"/>
      <c r="G542" s="3"/>
      <c r="H542" s="3"/>
      <c r="I542" s="3"/>
      <c r="J542" s="3"/>
      <c r="K542" s="3"/>
      <c r="L542" s="3"/>
      <c r="M542" s="3"/>
      <c r="N542" s="3"/>
      <c r="O542" s="3"/>
      <c r="P542" s="3"/>
      <c r="Q542" s="3"/>
      <c r="R542" s="3"/>
      <c r="S542" s="252"/>
      <c r="T542" s="252"/>
      <c r="U542" s="252"/>
      <c r="V542" s="252"/>
      <c r="W542" s="252"/>
      <c r="X542" s="12"/>
    </row>
    <row r="543" spans="2:24" x14ac:dyDescent="0.25">
      <c r="B543" s="11"/>
      <c r="C543" s="3"/>
      <c r="D543" s="2"/>
      <c r="E543" s="2"/>
      <c r="F543" s="3"/>
      <c r="G543" s="3"/>
      <c r="H543" s="3"/>
      <c r="I543" s="3"/>
      <c r="J543" s="3"/>
      <c r="K543" s="3"/>
      <c r="L543" s="3"/>
      <c r="M543" s="3"/>
      <c r="N543" s="3"/>
      <c r="O543" s="3"/>
      <c r="P543" s="3"/>
      <c r="Q543" s="3"/>
      <c r="R543" s="3"/>
      <c r="S543" s="252"/>
      <c r="T543" s="252"/>
      <c r="U543" s="252"/>
      <c r="V543" s="252"/>
      <c r="W543" s="252"/>
      <c r="X543" s="12"/>
    </row>
    <row r="544" spans="2:24" x14ac:dyDescent="0.25">
      <c r="B544" s="11"/>
      <c r="C544" s="3"/>
      <c r="D544" s="2"/>
      <c r="E544" s="2"/>
      <c r="F544" s="3"/>
      <c r="G544" s="3"/>
      <c r="H544" s="3"/>
      <c r="I544" s="3"/>
      <c r="J544" s="3"/>
      <c r="K544" s="3"/>
      <c r="L544" s="3"/>
      <c r="M544" s="3"/>
      <c r="N544" s="3"/>
      <c r="O544" s="3"/>
      <c r="P544" s="3"/>
      <c r="Q544" s="3"/>
      <c r="R544" s="3"/>
      <c r="S544" s="252"/>
      <c r="T544" s="252"/>
      <c r="U544" s="252"/>
      <c r="V544" s="252"/>
      <c r="W544" s="252"/>
      <c r="X544" s="12"/>
    </row>
    <row r="545" spans="2:24" x14ac:dyDescent="0.25">
      <c r="B545" s="11"/>
      <c r="C545" s="3"/>
      <c r="D545" s="2"/>
      <c r="E545" s="2"/>
      <c r="F545" s="3"/>
      <c r="G545" s="3"/>
      <c r="H545" s="3"/>
      <c r="I545" s="3"/>
      <c r="J545" s="3"/>
      <c r="K545" s="3"/>
      <c r="L545" s="3"/>
      <c r="M545" s="3"/>
      <c r="N545" s="3"/>
      <c r="O545" s="3"/>
      <c r="P545" s="3"/>
      <c r="Q545" s="3"/>
      <c r="R545" s="3"/>
      <c r="S545" s="252"/>
      <c r="T545" s="252"/>
      <c r="U545" s="252"/>
      <c r="V545" s="252"/>
      <c r="W545" s="252"/>
      <c r="X545" s="12"/>
    </row>
    <row r="546" spans="2:24" x14ac:dyDescent="0.25">
      <c r="B546" s="11"/>
      <c r="C546" s="3"/>
      <c r="D546" s="2"/>
      <c r="E546" s="2"/>
      <c r="F546" s="3"/>
      <c r="G546" s="3"/>
      <c r="H546" s="3"/>
      <c r="I546" s="3"/>
      <c r="J546" s="3"/>
      <c r="K546" s="3"/>
      <c r="L546" s="3"/>
      <c r="M546" s="3"/>
      <c r="N546" s="3"/>
      <c r="O546" s="3"/>
      <c r="P546" s="3"/>
      <c r="Q546" s="3"/>
      <c r="R546" s="3"/>
      <c r="S546" s="252"/>
      <c r="T546" s="252"/>
      <c r="U546" s="252"/>
      <c r="V546" s="252"/>
      <c r="W546" s="252"/>
      <c r="X546" s="12"/>
    </row>
    <row r="547" spans="2:24" x14ac:dyDescent="0.25">
      <c r="B547" s="11"/>
      <c r="C547" s="3"/>
      <c r="D547" s="2"/>
      <c r="E547" s="2"/>
      <c r="F547" s="3"/>
      <c r="G547" s="3"/>
      <c r="H547" s="3"/>
      <c r="I547" s="3"/>
      <c r="J547" s="3"/>
      <c r="K547" s="3"/>
      <c r="L547" s="3"/>
      <c r="M547" s="3"/>
      <c r="N547" s="3"/>
      <c r="O547" s="3"/>
      <c r="P547" s="3"/>
      <c r="Q547" s="3"/>
      <c r="R547" s="3"/>
      <c r="S547" s="252"/>
      <c r="T547" s="252"/>
      <c r="U547" s="252"/>
      <c r="V547" s="252"/>
      <c r="W547" s="252"/>
      <c r="X547" s="12"/>
    </row>
    <row r="548" spans="2:24" x14ac:dyDescent="0.25">
      <c r="B548" s="11"/>
      <c r="C548" s="3"/>
      <c r="D548" s="2"/>
      <c r="E548" s="2"/>
      <c r="F548" s="3"/>
      <c r="G548" s="3"/>
      <c r="H548" s="3"/>
      <c r="I548" s="3"/>
      <c r="J548" s="3"/>
      <c r="K548" s="3"/>
      <c r="L548" s="3"/>
      <c r="M548" s="3"/>
      <c r="N548" s="3"/>
      <c r="O548" s="3"/>
      <c r="P548" s="3"/>
      <c r="Q548" s="3"/>
      <c r="R548" s="3"/>
      <c r="S548" s="252"/>
      <c r="T548" s="252"/>
      <c r="U548" s="252"/>
      <c r="V548" s="252"/>
      <c r="W548" s="252"/>
      <c r="X548" s="12"/>
    </row>
    <row r="549" spans="2:24" x14ac:dyDescent="0.25">
      <c r="B549" s="11"/>
      <c r="C549" s="3"/>
      <c r="D549" s="2"/>
      <c r="E549" s="2"/>
      <c r="F549" s="3"/>
      <c r="G549" s="3"/>
      <c r="H549" s="3"/>
      <c r="I549" s="3"/>
      <c r="J549" s="3"/>
      <c r="K549" s="3"/>
      <c r="L549" s="3"/>
      <c r="M549" s="3"/>
      <c r="N549" s="3"/>
      <c r="O549" s="3"/>
      <c r="P549" s="3"/>
      <c r="Q549" s="3"/>
      <c r="R549" s="3"/>
      <c r="S549" s="252"/>
      <c r="T549" s="252"/>
      <c r="U549" s="252"/>
      <c r="V549" s="252"/>
      <c r="W549" s="252"/>
      <c r="X549" s="12"/>
    </row>
    <row r="550" spans="2:24" x14ac:dyDescent="0.25">
      <c r="B550" s="11"/>
      <c r="C550" s="3"/>
      <c r="D550" s="2"/>
      <c r="E550" s="2"/>
      <c r="F550" s="3"/>
      <c r="G550" s="3"/>
      <c r="H550" s="3"/>
      <c r="I550" s="3"/>
      <c r="J550" s="3"/>
      <c r="K550" s="3"/>
      <c r="L550" s="3"/>
      <c r="M550" s="3"/>
      <c r="N550" s="3"/>
      <c r="O550" s="3"/>
      <c r="P550" s="3"/>
      <c r="Q550" s="3"/>
      <c r="R550" s="3"/>
      <c r="S550" s="252"/>
      <c r="T550" s="252"/>
      <c r="U550" s="252"/>
      <c r="V550" s="252"/>
      <c r="W550" s="252"/>
      <c r="X550" s="12"/>
    </row>
    <row r="551" spans="2:24" x14ac:dyDescent="0.25">
      <c r="B551" s="11"/>
      <c r="C551" s="3"/>
      <c r="D551" s="2"/>
      <c r="E551" s="2"/>
      <c r="F551" s="3"/>
      <c r="G551" s="3"/>
      <c r="H551" s="3"/>
      <c r="I551" s="3"/>
      <c r="J551" s="3"/>
      <c r="K551" s="3"/>
      <c r="L551" s="3"/>
      <c r="M551" s="3"/>
      <c r="N551" s="3"/>
      <c r="O551" s="3"/>
      <c r="P551" s="3"/>
      <c r="Q551" s="3"/>
      <c r="R551" s="3"/>
      <c r="S551" s="252"/>
      <c r="T551" s="252"/>
      <c r="U551" s="252"/>
      <c r="V551" s="252"/>
      <c r="W551" s="252"/>
      <c r="X551" s="12"/>
    </row>
    <row r="552" spans="2:24" x14ac:dyDescent="0.25">
      <c r="B552" s="11"/>
      <c r="C552" s="3"/>
      <c r="D552" s="2"/>
      <c r="E552" s="2"/>
      <c r="F552" s="3"/>
      <c r="G552" s="3"/>
      <c r="H552" s="3"/>
      <c r="I552" s="3"/>
      <c r="J552" s="3"/>
      <c r="K552" s="3"/>
      <c r="L552" s="3"/>
      <c r="M552" s="3"/>
      <c r="N552" s="3"/>
      <c r="O552" s="3"/>
      <c r="P552" s="3"/>
      <c r="Q552" s="3"/>
      <c r="R552" s="3"/>
      <c r="S552" s="252"/>
      <c r="T552" s="252"/>
      <c r="U552" s="252"/>
      <c r="V552" s="252"/>
      <c r="W552" s="252"/>
      <c r="X552" s="12"/>
    </row>
    <row r="553" spans="2:24" x14ac:dyDescent="0.25">
      <c r="B553" s="11"/>
      <c r="C553" s="3"/>
      <c r="D553" s="2"/>
      <c r="E553" s="2"/>
      <c r="F553" s="3"/>
      <c r="G553" s="3"/>
      <c r="H553" s="3"/>
      <c r="I553" s="3"/>
      <c r="J553" s="3"/>
      <c r="K553" s="3"/>
      <c r="L553" s="3"/>
      <c r="M553" s="3"/>
      <c r="N553" s="3"/>
      <c r="O553" s="3"/>
      <c r="P553" s="3"/>
      <c r="Q553" s="3"/>
      <c r="R553" s="3"/>
      <c r="S553" s="252"/>
      <c r="T553" s="252"/>
      <c r="U553" s="252"/>
      <c r="V553" s="252"/>
      <c r="W553" s="252"/>
      <c r="X553" s="12"/>
    </row>
    <row r="554" spans="2:24" x14ac:dyDescent="0.25">
      <c r="B554" s="11"/>
      <c r="C554" s="3"/>
      <c r="D554" s="2"/>
      <c r="E554" s="2"/>
      <c r="F554" s="3"/>
      <c r="G554" s="3"/>
      <c r="H554" s="3"/>
      <c r="I554" s="3"/>
      <c r="J554" s="3"/>
      <c r="K554" s="3"/>
      <c r="L554" s="3"/>
      <c r="M554" s="3"/>
      <c r="N554" s="3"/>
      <c r="O554" s="3"/>
      <c r="P554" s="3"/>
      <c r="Q554" s="3"/>
      <c r="R554" s="3"/>
      <c r="S554" s="252"/>
      <c r="T554" s="252"/>
      <c r="U554" s="252"/>
      <c r="V554" s="252"/>
      <c r="W554" s="252"/>
      <c r="X554" s="12"/>
    </row>
    <row r="555" spans="2:24" x14ac:dyDescent="0.25">
      <c r="B555" s="11"/>
      <c r="C555" s="3"/>
      <c r="D555" s="2"/>
      <c r="E555" s="2"/>
      <c r="F555" s="3"/>
      <c r="G555" s="3"/>
      <c r="H555" s="3"/>
      <c r="I555" s="3"/>
      <c r="J555" s="3"/>
      <c r="K555" s="3"/>
      <c r="L555" s="3"/>
      <c r="M555" s="3"/>
      <c r="N555" s="3"/>
      <c r="O555" s="3"/>
      <c r="P555" s="3"/>
      <c r="Q555" s="3"/>
      <c r="R555" s="3"/>
      <c r="S555" s="252"/>
      <c r="T555" s="252"/>
      <c r="U555" s="252"/>
      <c r="V555" s="252"/>
      <c r="W555" s="252"/>
      <c r="X555" s="12"/>
    </row>
    <row r="556" spans="2:24" x14ac:dyDescent="0.25">
      <c r="B556" s="11"/>
      <c r="C556" s="3"/>
      <c r="D556" s="2"/>
      <c r="E556" s="2"/>
      <c r="F556" s="3"/>
      <c r="G556" s="3"/>
      <c r="H556" s="3"/>
      <c r="I556" s="3"/>
      <c r="J556" s="3"/>
      <c r="K556" s="3"/>
      <c r="L556" s="3"/>
      <c r="M556" s="3"/>
      <c r="N556" s="3"/>
      <c r="O556" s="3"/>
      <c r="P556" s="3"/>
      <c r="Q556" s="3"/>
      <c r="R556" s="3"/>
      <c r="S556" s="252"/>
      <c r="T556" s="252"/>
      <c r="U556" s="252"/>
      <c r="V556" s="252"/>
      <c r="W556" s="252"/>
      <c r="X556" s="12"/>
    </row>
    <row r="557" spans="2:24" x14ac:dyDescent="0.25">
      <c r="B557" s="11"/>
      <c r="C557" s="3"/>
      <c r="D557" s="2"/>
      <c r="E557" s="2"/>
      <c r="F557" s="3"/>
      <c r="G557" s="3"/>
      <c r="H557" s="3"/>
      <c r="I557" s="3"/>
      <c r="J557" s="3"/>
      <c r="K557" s="3"/>
      <c r="L557" s="3"/>
      <c r="M557" s="3"/>
      <c r="N557" s="3"/>
      <c r="O557" s="3"/>
      <c r="P557" s="3"/>
      <c r="Q557" s="3"/>
      <c r="R557" s="3"/>
      <c r="S557" s="252"/>
      <c r="T557" s="252"/>
      <c r="U557" s="252"/>
      <c r="V557" s="252"/>
      <c r="W557" s="252"/>
      <c r="X557" s="12"/>
    </row>
    <row r="558" spans="2:24" x14ac:dyDescent="0.25">
      <c r="B558" s="11"/>
      <c r="C558" s="3"/>
      <c r="D558" s="2"/>
      <c r="E558" s="2"/>
      <c r="F558" s="3"/>
      <c r="G558" s="3"/>
      <c r="H558" s="3"/>
      <c r="I558" s="3"/>
      <c r="J558" s="3"/>
      <c r="K558" s="3"/>
      <c r="L558" s="3"/>
      <c r="M558" s="3"/>
      <c r="N558" s="3"/>
      <c r="O558" s="3"/>
      <c r="P558" s="3"/>
      <c r="Q558" s="3"/>
      <c r="R558" s="3"/>
      <c r="S558" s="252"/>
      <c r="T558" s="252"/>
      <c r="U558" s="252"/>
      <c r="V558" s="252"/>
      <c r="W558" s="252"/>
      <c r="X558" s="12"/>
    </row>
    <row r="559" spans="2:24" x14ac:dyDescent="0.25">
      <c r="B559" s="11"/>
      <c r="C559" s="3"/>
      <c r="D559" s="2"/>
      <c r="E559" s="2"/>
      <c r="F559" s="3"/>
      <c r="G559" s="3"/>
      <c r="H559" s="3"/>
      <c r="I559" s="3"/>
      <c r="J559" s="3"/>
      <c r="K559" s="3"/>
      <c r="L559" s="3"/>
      <c r="M559" s="3"/>
      <c r="N559" s="3"/>
      <c r="O559" s="3"/>
      <c r="P559" s="3"/>
      <c r="Q559" s="3"/>
      <c r="R559" s="3"/>
      <c r="S559" s="252"/>
      <c r="T559" s="252"/>
      <c r="U559" s="252"/>
      <c r="V559" s="252"/>
      <c r="W559" s="252"/>
      <c r="X559" s="12"/>
    </row>
    <row r="560" spans="2:24" x14ac:dyDescent="0.25">
      <c r="B560" s="11"/>
      <c r="C560" s="3"/>
      <c r="D560" s="2"/>
      <c r="E560" s="2"/>
      <c r="F560" s="3"/>
      <c r="G560" s="3"/>
      <c r="H560" s="3"/>
      <c r="I560" s="3"/>
      <c r="J560" s="3"/>
      <c r="K560" s="3"/>
      <c r="L560" s="3"/>
      <c r="M560" s="3"/>
      <c r="N560" s="3"/>
      <c r="O560" s="3"/>
      <c r="P560" s="3"/>
      <c r="Q560" s="3"/>
      <c r="R560" s="3"/>
      <c r="S560" s="252"/>
      <c r="T560" s="252"/>
      <c r="U560" s="252"/>
      <c r="V560" s="252"/>
      <c r="W560" s="252"/>
      <c r="X560" s="12"/>
    </row>
    <row r="561" spans="2:24" x14ac:dyDescent="0.25">
      <c r="B561" s="11"/>
      <c r="C561" s="3"/>
      <c r="D561" s="2"/>
      <c r="E561" s="2"/>
      <c r="F561" s="3"/>
      <c r="G561" s="3"/>
      <c r="H561" s="3"/>
      <c r="I561" s="3"/>
      <c r="J561" s="3"/>
      <c r="K561" s="3"/>
      <c r="L561" s="3"/>
      <c r="M561" s="3"/>
      <c r="N561" s="3"/>
      <c r="O561" s="3"/>
      <c r="P561" s="3"/>
      <c r="Q561" s="3"/>
      <c r="R561" s="3"/>
      <c r="S561" s="252"/>
      <c r="T561" s="252"/>
      <c r="U561" s="252"/>
      <c r="V561" s="252"/>
      <c r="W561" s="252"/>
      <c r="X561" s="12"/>
    </row>
    <row r="562" spans="2:24" x14ac:dyDescent="0.25">
      <c r="B562" s="11"/>
      <c r="C562" s="3"/>
      <c r="D562" s="2"/>
      <c r="E562" s="2"/>
      <c r="F562" s="3"/>
      <c r="G562" s="3"/>
      <c r="H562" s="3"/>
      <c r="I562" s="3"/>
      <c r="J562" s="3"/>
      <c r="K562" s="3"/>
      <c r="L562" s="3"/>
      <c r="M562" s="3"/>
      <c r="N562" s="3"/>
      <c r="O562" s="3"/>
      <c r="P562" s="3"/>
      <c r="Q562" s="3"/>
      <c r="R562" s="3"/>
      <c r="S562" s="252"/>
      <c r="T562" s="252"/>
      <c r="U562" s="252"/>
      <c r="V562" s="252"/>
      <c r="W562" s="252"/>
      <c r="X562" s="12"/>
    </row>
    <row r="563" spans="2:24" x14ac:dyDescent="0.25">
      <c r="B563" s="11"/>
      <c r="C563" s="3"/>
      <c r="D563" s="2"/>
      <c r="E563" s="2"/>
      <c r="F563" s="3"/>
      <c r="G563" s="3"/>
      <c r="H563" s="3"/>
      <c r="I563" s="3"/>
      <c r="J563" s="3"/>
      <c r="K563" s="3"/>
      <c r="L563" s="3"/>
      <c r="M563" s="3"/>
      <c r="N563" s="3"/>
      <c r="O563" s="3"/>
      <c r="P563" s="3"/>
      <c r="Q563" s="3"/>
      <c r="R563" s="3"/>
      <c r="S563" s="252"/>
      <c r="T563" s="252"/>
      <c r="U563" s="252"/>
      <c r="V563" s="252"/>
      <c r="W563" s="252"/>
      <c r="X563" s="12"/>
    </row>
    <row r="564" spans="2:24" x14ac:dyDescent="0.25">
      <c r="B564" s="11"/>
      <c r="C564" s="3"/>
      <c r="D564" s="2"/>
      <c r="E564" s="2"/>
      <c r="F564" s="3"/>
      <c r="G564" s="3"/>
      <c r="H564" s="3"/>
      <c r="I564" s="3"/>
      <c r="J564" s="3"/>
      <c r="K564" s="3"/>
      <c r="L564" s="3"/>
      <c r="M564" s="3"/>
      <c r="N564" s="3"/>
      <c r="O564" s="3"/>
      <c r="P564" s="3"/>
      <c r="Q564" s="3"/>
      <c r="R564" s="3"/>
      <c r="S564" s="252"/>
      <c r="T564" s="252"/>
      <c r="U564" s="252"/>
      <c r="V564" s="252"/>
      <c r="W564" s="252"/>
      <c r="X564" s="12"/>
    </row>
    <row r="565" spans="2:24" x14ac:dyDescent="0.25">
      <c r="B565" s="11"/>
      <c r="C565" s="3"/>
      <c r="D565" s="2"/>
      <c r="E565" s="2"/>
      <c r="F565" s="3"/>
      <c r="G565" s="3"/>
      <c r="H565" s="3"/>
      <c r="I565" s="3"/>
      <c r="J565" s="3"/>
      <c r="K565" s="3"/>
      <c r="L565" s="3"/>
      <c r="M565" s="3"/>
      <c r="N565" s="3"/>
      <c r="O565" s="3"/>
      <c r="P565" s="3"/>
      <c r="Q565" s="3"/>
      <c r="R565" s="3"/>
      <c r="S565" s="252"/>
      <c r="T565" s="252"/>
      <c r="U565" s="252"/>
      <c r="V565" s="252"/>
      <c r="W565" s="252"/>
      <c r="X565" s="12"/>
    </row>
    <row r="566" spans="2:24" x14ac:dyDescent="0.25">
      <c r="B566" s="11"/>
      <c r="C566" s="3"/>
      <c r="D566" s="2"/>
      <c r="E566" s="2"/>
      <c r="F566" s="3"/>
      <c r="G566" s="3"/>
      <c r="H566" s="3"/>
      <c r="I566" s="3"/>
      <c r="J566" s="3"/>
      <c r="K566" s="3"/>
      <c r="L566" s="3"/>
      <c r="M566" s="3"/>
      <c r="N566" s="3"/>
      <c r="O566" s="3"/>
      <c r="P566" s="3"/>
      <c r="Q566" s="3"/>
      <c r="R566" s="3"/>
      <c r="S566" s="252"/>
      <c r="T566" s="252"/>
      <c r="U566" s="252"/>
      <c r="V566" s="252"/>
      <c r="W566" s="252"/>
      <c r="X566" s="12"/>
    </row>
    <row r="567" spans="2:24" x14ac:dyDescent="0.25">
      <c r="B567" s="11"/>
      <c r="C567" s="3"/>
      <c r="D567" s="2"/>
      <c r="E567" s="2"/>
      <c r="F567" s="3"/>
      <c r="G567" s="3"/>
      <c r="H567" s="3"/>
      <c r="I567" s="3"/>
      <c r="J567" s="3"/>
      <c r="K567" s="3"/>
      <c r="L567" s="3"/>
      <c r="M567" s="3"/>
      <c r="N567" s="3"/>
      <c r="O567" s="3"/>
      <c r="P567" s="3"/>
      <c r="Q567" s="3"/>
      <c r="R567" s="3"/>
      <c r="S567" s="252"/>
      <c r="T567" s="252"/>
      <c r="U567" s="252"/>
      <c r="V567" s="252"/>
      <c r="W567" s="252"/>
      <c r="X567" s="12"/>
    </row>
    <row r="568" spans="2:24" x14ac:dyDescent="0.25">
      <c r="B568" s="11"/>
      <c r="C568" s="3"/>
      <c r="D568" s="2"/>
      <c r="E568" s="2"/>
      <c r="F568" s="3"/>
      <c r="G568" s="3"/>
      <c r="H568" s="3"/>
      <c r="I568" s="3"/>
      <c r="J568" s="3"/>
      <c r="K568" s="3"/>
      <c r="L568" s="3"/>
      <c r="M568" s="3"/>
      <c r="N568" s="3"/>
      <c r="O568" s="3"/>
      <c r="P568" s="3"/>
      <c r="Q568" s="3"/>
      <c r="R568" s="3"/>
      <c r="S568" s="252"/>
      <c r="T568" s="252"/>
      <c r="U568" s="252"/>
      <c r="V568" s="252"/>
      <c r="W568" s="252"/>
      <c r="X568" s="12"/>
    </row>
    <row r="569" spans="2:24" x14ac:dyDescent="0.25">
      <c r="B569" s="11"/>
      <c r="C569" s="3"/>
      <c r="D569" s="2"/>
      <c r="E569" s="2"/>
      <c r="F569" s="3"/>
      <c r="G569" s="3"/>
      <c r="H569" s="3"/>
      <c r="I569" s="3"/>
      <c r="J569" s="3"/>
      <c r="K569" s="3"/>
      <c r="L569" s="3"/>
      <c r="M569" s="3"/>
      <c r="N569" s="3"/>
      <c r="O569" s="3"/>
      <c r="P569" s="3"/>
      <c r="Q569" s="3"/>
      <c r="R569" s="3"/>
      <c r="S569" s="252"/>
      <c r="T569" s="252"/>
      <c r="U569" s="252"/>
      <c r="V569" s="252"/>
      <c r="W569" s="252"/>
      <c r="X569" s="12"/>
    </row>
    <row r="570" spans="2:24" x14ac:dyDescent="0.25">
      <c r="B570" s="11"/>
      <c r="C570" s="3"/>
      <c r="D570" s="2"/>
      <c r="E570" s="2"/>
      <c r="F570" s="3"/>
      <c r="G570" s="3"/>
      <c r="H570" s="3"/>
      <c r="I570" s="3"/>
      <c r="J570" s="3"/>
      <c r="K570" s="3"/>
      <c r="L570" s="3"/>
      <c r="M570" s="3"/>
      <c r="N570" s="3"/>
      <c r="O570" s="3"/>
      <c r="P570" s="3"/>
      <c r="Q570" s="3"/>
      <c r="R570" s="3"/>
      <c r="S570" s="252"/>
      <c r="T570" s="252"/>
      <c r="U570" s="252"/>
      <c r="V570" s="252"/>
      <c r="W570" s="252"/>
      <c r="X570" s="12"/>
    </row>
    <row r="571" spans="2:24" x14ac:dyDescent="0.25">
      <c r="B571" s="11"/>
      <c r="C571" s="3"/>
      <c r="D571" s="2"/>
      <c r="E571" s="2"/>
      <c r="F571" s="3"/>
      <c r="G571" s="3"/>
      <c r="H571" s="3"/>
      <c r="I571" s="3"/>
      <c r="J571" s="3"/>
      <c r="K571" s="3"/>
      <c r="L571" s="3"/>
      <c r="M571" s="3"/>
      <c r="N571" s="3"/>
      <c r="O571" s="3"/>
      <c r="P571" s="3"/>
      <c r="Q571" s="3"/>
      <c r="R571" s="3"/>
      <c r="S571" s="252"/>
      <c r="T571" s="252"/>
      <c r="U571" s="252"/>
      <c r="V571" s="252"/>
      <c r="W571" s="252"/>
      <c r="X571" s="12"/>
    </row>
    <row r="572" spans="2:24" x14ac:dyDescent="0.25">
      <c r="B572" s="11"/>
      <c r="C572" s="3"/>
      <c r="D572" s="2"/>
      <c r="E572" s="2"/>
      <c r="F572" s="3"/>
      <c r="G572" s="3"/>
      <c r="H572" s="3"/>
      <c r="I572" s="3"/>
      <c r="J572" s="3"/>
      <c r="K572" s="3"/>
      <c r="L572" s="3"/>
      <c r="M572" s="3"/>
      <c r="N572" s="3"/>
      <c r="O572" s="3"/>
      <c r="P572" s="3"/>
      <c r="Q572" s="3"/>
      <c r="R572" s="3"/>
      <c r="S572" s="252"/>
      <c r="T572" s="252"/>
      <c r="U572" s="252"/>
      <c r="V572" s="252"/>
      <c r="W572" s="252"/>
      <c r="X572" s="12"/>
    </row>
    <row r="573" spans="2:24" x14ac:dyDescent="0.25">
      <c r="B573" s="11"/>
      <c r="C573" s="3"/>
      <c r="D573" s="2"/>
      <c r="E573" s="2"/>
      <c r="F573" s="3"/>
      <c r="G573" s="3"/>
      <c r="H573" s="3"/>
      <c r="I573" s="3"/>
      <c r="J573" s="3"/>
      <c r="K573" s="3"/>
      <c r="L573" s="3"/>
      <c r="M573" s="3"/>
      <c r="N573" s="3"/>
      <c r="O573" s="3"/>
      <c r="P573" s="3"/>
      <c r="Q573" s="3"/>
      <c r="R573" s="3"/>
      <c r="S573" s="252"/>
      <c r="T573" s="252"/>
      <c r="U573" s="252"/>
      <c r="V573" s="252"/>
      <c r="W573" s="252"/>
      <c r="X573" s="12"/>
    </row>
    <row r="574" spans="2:24" x14ac:dyDescent="0.25">
      <c r="B574" s="11"/>
      <c r="C574" s="3"/>
      <c r="D574" s="2"/>
      <c r="E574" s="2"/>
      <c r="F574" s="3"/>
      <c r="G574" s="3"/>
      <c r="H574" s="3"/>
      <c r="I574" s="3"/>
      <c r="J574" s="3"/>
      <c r="K574" s="3"/>
      <c r="L574" s="3"/>
      <c r="M574" s="3"/>
      <c r="N574" s="3"/>
      <c r="O574" s="3"/>
      <c r="P574" s="3"/>
      <c r="Q574" s="3"/>
      <c r="R574" s="3"/>
      <c r="S574" s="252"/>
      <c r="T574" s="252"/>
      <c r="U574" s="252"/>
      <c r="V574" s="252"/>
      <c r="W574" s="252"/>
      <c r="X574" s="12"/>
    </row>
    <row r="575" spans="2:24" x14ac:dyDescent="0.25">
      <c r="B575" s="11"/>
      <c r="C575" s="3"/>
      <c r="D575" s="2"/>
      <c r="E575" s="2"/>
      <c r="F575" s="3"/>
      <c r="G575" s="3"/>
      <c r="H575" s="3"/>
      <c r="I575" s="3"/>
      <c r="J575" s="3"/>
      <c r="K575" s="3"/>
      <c r="L575" s="3"/>
      <c r="M575" s="3"/>
      <c r="N575" s="3"/>
      <c r="O575" s="3"/>
      <c r="P575" s="3"/>
      <c r="Q575" s="3"/>
      <c r="R575" s="3"/>
      <c r="S575" s="252"/>
      <c r="T575" s="252"/>
      <c r="U575" s="252"/>
      <c r="V575" s="252"/>
      <c r="W575" s="252"/>
      <c r="X575" s="12"/>
    </row>
    <row r="576" spans="2:24" x14ac:dyDescent="0.25">
      <c r="B576" s="11"/>
      <c r="C576" s="3"/>
      <c r="D576" s="2"/>
      <c r="E576" s="2"/>
      <c r="F576" s="3"/>
      <c r="G576" s="3"/>
      <c r="H576" s="3"/>
      <c r="I576" s="3"/>
      <c r="J576" s="3"/>
      <c r="K576" s="3"/>
      <c r="L576" s="3"/>
      <c r="M576" s="3"/>
      <c r="N576" s="3"/>
      <c r="O576" s="3"/>
      <c r="P576" s="3"/>
      <c r="Q576" s="3"/>
      <c r="R576" s="3"/>
      <c r="S576" s="252"/>
      <c r="T576" s="252"/>
      <c r="U576" s="252"/>
      <c r="V576" s="252"/>
      <c r="W576" s="252"/>
      <c r="X576" s="12"/>
    </row>
    <row r="577" spans="2:24" x14ac:dyDescent="0.25">
      <c r="B577" s="11"/>
      <c r="C577" s="3"/>
      <c r="D577" s="2"/>
      <c r="E577" s="2"/>
      <c r="F577" s="3"/>
      <c r="G577" s="3"/>
      <c r="H577" s="3"/>
      <c r="I577" s="3"/>
      <c r="J577" s="3"/>
      <c r="K577" s="3"/>
      <c r="L577" s="3"/>
      <c r="M577" s="3"/>
      <c r="N577" s="3"/>
      <c r="O577" s="3"/>
      <c r="P577" s="3"/>
      <c r="Q577" s="3"/>
      <c r="R577" s="3"/>
      <c r="S577" s="252"/>
      <c r="T577" s="252"/>
      <c r="U577" s="252"/>
      <c r="V577" s="252"/>
      <c r="W577" s="252"/>
      <c r="X577" s="12"/>
    </row>
    <row r="578" spans="2:24" x14ac:dyDescent="0.25">
      <c r="B578" s="11"/>
      <c r="C578" s="3"/>
      <c r="D578" s="2"/>
      <c r="E578" s="2"/>
      <c r="F578" s="3"/>
      <c r="G578" s="3"/>
      <c r="H578" s="3"/>
      <c r="I578" s="3"/>
      <c r="J578" s="3"/>
      <c r="K578" s="3"/>
      <c r="L578" s="3"/>
      <c r="M578" s="3"/>
      <c r="N578" s="3"/>
      <c r="O578" s="3"/>
      <c r="P578" s="3"/>
      <c r="Q578" s="3"/>
      <c r="R578" s="3"/>
      <c r="S578" s="252"/>
      <c r="T578" s="252"/>
      <c r="U578" s="252"/>
      <c r="V578" s="252"/>
      <c r="W578" s="252"/>
      <c r="X578" s="12"/>
    </row>
    <row r="579" spans="2:24" x14ac:dyDescent="0.25">
      <c r="B579" s="11"/>
      <c r="C579" s="3"/>
      <c r="D579" s="2"/>
      <c r="E579" s="2"/>
      <c r="F579" s="3"/>
      <c r="G579" s="3"/>
      <c r="H579" s="3"/>
      <c r="I579" s="3"/>
      <c r="J579" s="3"/>
      <c r="K579" s="3"/>
      <c r="L579" s="3"/>
      <c r="M579" s="3"/>
      <c r="N579" s="3"/>
      <c r="O579" s="3"/>
      <c r="P579" s="3"/>
      <c r="Q579" s="3"/>
      <c r="R579" s="3"/>
      <c r="S579" s="252"/>
      <c r="T579" s="252"/>
      <c r="U579" s="252"/>
      <c r="V579" s="252"/>
      <c r="W579" s="252"/>
      <c r="X579" s="12"/>
    </row>
    <row r="580" spans="2:24" x14ac:dyDescent="0.25">
      <c r="B580" s="11"/>
      <c r="C580" s="3"/>
      <c r="D580" s="2"/>
      <c r="E580" s="2"/>
      <c r="F580" s="3"/>
      <c r="G580" s="3"/>
      <c r="H580" s="3"/>
      <c r="I580" s="3"/>
      <c r="J580" s="3"/>
      <c r="K580" s="3"/>
      <c r="L580" s="3"/>
      <c r="M580" s="3"/>
      <c r="N580" s="3"/>
      <c r="O580" s="3"/>
      <c r="P580" s="3"/>
      <c r="Q580" s="3"/>
      <c r="R580" s="3"/>
      <c r="S580" s="252"/>
      <c r="T580" s="252"/>
      <c r="U580" s="252"/>
      <c r="V580" s="252"/>
      <c r="W580" s="252"/>
      <c r="X580" s="12"/>
    </row>
    <row r="581" spans="2:24" x14ac:dyDescent="0.25">
      <c r="B581" s="11"/>
      <c r="C581" s="3"/>
      <c r="D581" s="2"/>
      <c r="E581" s="2"/>
      <c r="F581" s="3"/>
      <c r="G581" s="3"/>
      <c r="H581" s="3"/>
      <c r="I581" s="3"/>
      <c r="J581" s="3"/>
      <c r="K581" s="3"/>
      <c r="L581" s="3"/>
      <c r="M581" s="3"/>
      <c r="N581" s="3"/>
      <c r="O581" s="3"/>
      <c r="P581" s="3"/>
      <c r="Q581" s="3"/>
      <c r="R581" s="3"/>
      <c r="S581" s="252"/>
      <c r="T581" s="252"/>
      <c r="U581" s="252"/>
      <c r="V581" s="252"/>
      <c r="W581" s="252"/>
      <c r="X581" s="12"/>
    </row>
    <row r="582" spans="2:24" x14ac:dyDescent="0.25">
      <c r="B582" s="11"/>
      <c r="C582" s="3"/>
      <c r="D582" s="2"/>
      <c r="E582" s="2"/>
      <c r="F582" s="3"/>
      <c r="G582" s="3"/>
      <c r="H582" s="3"/>
      <c r="I582" s="3"/>
      <c r="J582" s="3"/>
      <c r="K582" s="3"/>
      <c r="L582" s="3"/>
      <c r="M582" s="3"/>
      <c r="N582" s="3"/>
      <c r="O582" s="3"/>
      <c r="P582" s="3"/>
      <c r="Q582" s="3"/>
      <c r="R582" s="3"/>
      <c r="S582" s="252"/>
      <c r="T582" s="252"/>
      <c r="U582" s="252"/>
      <c r="V582" s="252"/>
      <c r="W582" s="252"/>
      <c r="X582" s="12"/>
    </row>
    <row r="583" spans="2:24" x14ac:dyDescent="0.25">
      <c r="B583" s="11"/>
      <c r="C583" s="3"/>
      <c r="D583" s="2"/>
      <c r="E583" s="2"/>
      <c r="F583" s="3"/>
      <c r="G583" s="3"/>
      <c r="H583" s="3"/>
      <c r="I583" s="3"/>
      <c r="J583" s="3"/>
      <c r="K583" s="3"/>
      <c r="L583" s="3"/>
      <c r="M583" s="3"/>
      <c r="N583" s="3"/>
      <c r="O583" s="3"/>
      <c r="P583" s="3"/>
      <c r="Q583" s="3"/>
      <c r="R583" s="3"/>
      <c r="S583" s="252"/>
      <c r="T583" s="252"/>
      <c r="U583" s="252"/>
      <c r="V583" s="252"/>
      <c r="W583" s="252"/>
      <c r="X583" s="12"/>
    </row>
    <row r="584" spans="2:24" x14ac:dyDescent="0.25">
      <c r="B584" s="11"/>
      <c r="C584" s="3"/>
      <c r="D584" s="2"/>
      <c r="E584" s="2"/>
      <c r="F584" s="3"/>
      <c r="G584" s="3"/>
      <c r="H584" s="3"/>
      <c r="I584" s="3"/>
      <c r="J584" s="3"/>
      <c r="K584" s="3"/>
      <c r="L584" s="3"/>
      <c r="M584" s="3"/>
      <c r="N584" s="3"/>
      <c r="O584" s="3"/>
      <c r="P584" s="3"/>
      <c r="Q584" s="3"/>
      <c r="R584" s="3"/>
      <c r="S584" s="252"/>
      <c r="T584" s="252"/>
      <c r="U584" s="252"/>
      <c r="V584" s="252"/>
      <c r="W584" s="252"/>
      <c r="X584" s="12"/>
    </row>
    <row r="585" spans="2:24" x14ac:dyDescent="0.25">
      <c r="B585" s="11"/>
      <c r="C585" s="3"/>
      <c r="D585" s="2"/>
      <c r="E585" s="2"/>
      <c r="F585" s="3"/>
      <c r="G585" s="3"/>
      <c r="H585" s="3"/>
      <c r="I585" s="3"/>
      <c r="J585" s="3"/>
      <c r="K585" s="3"/>
      <c r="L585" s="3"/>
      <c r="M585" s="3"/>
      <c r="N585" s="3"/>
      <c r="O585" s="3"/>
      <c r="P585" s="3"/>
      <c r="Q585" s="3"/>
      <c r="R585" s="3"/>
      <c r="S585" s="252"/>
      <c r="T585" s="252"/>
      <c r="U585" s="252"/>
      <c r="V585" s="252"/>
      <c r="W585" s="252"/>
      <c r="X585" s="12"/>
    </row>
    <row r="586" spans="2:24" x14ac:dyDescent="0.25">
      <c r="B586" s="11"/>
      <c r="C586" s="3"/>
      <c r="D586" s="2"/>
      <c r="E586" s="2"/>
      <c r="F586" s="3"/>
      <c r="G586" s="3"/>
      <c r="H586" s="3"/>
      <c r="I586" s="3"/>
      <c r="J586" s="3"/>
      <c r="K586" s="3"/>
      <c r="L586" s="3"/>
      <c r="M586" s="3"/>
      <c r="N586" s="3"/>
      <c r="O586" s="3"/>
      <c r="P586" s="3"/>
      <c r="Q586" s="3"/>
      <c r="R586" s="3"/>
      <c r="S586" s="252"/>
      <c r="T586" s="252"/>
      <c r="U586" s="252"/>
      <c r="V586" s="252"/>
      <c r="W586" s="252"/>
      <c r="X586" s="12"/>
    </row>
    <row r="587" spans="2:24" x14ac:dyDescent="0.25">
      <c r="B587" s="11"/>
      <c r="C587" s="3"/>
      <c r="D587" s="2"/>
      <c r="E587" s="2"/>
      <c r="F587" s="3"/>
      <c r="G587" s="3"/>
      <c r="H587" s="3"/>
      <c r="I587" s="3"/>
      <c r="J587" s="3"/>
      <c r="K587" s="3"/>
      <c r="L587" s="3"/>
      <c r="M587" s="3"/>
      <c r="N587" s="3"/>
      <c r="O587" s="3"/>
      <c r="P587" s="3"/>
      <c r="Q587" s="3"/>
      <c r="R587" s="3"/>
      <c r="S587" s="252"/>
      <c r="T587" s="252"/>
      <c r="U587" s="252"/>
      <c r="V587" s="252"/>
      <c r="W587" s="252"/>
      <c r="X587" s="12"/>
    </row>
    <row r="588" spans="2:24" x14ac:dyDescent="0.25">
      <c r="B588" s="11"/>
      <c r="C588" s="3"/>
      <c r="D588" s="2"/>
      <c r="E588" s="2"/>
      <c r="F588" s="3"/>
      <c r="G588" s="3"/>
      <c r="H588" s="3"/>
      <c r="I588" s="3"/>
      <c r="J588" s="3"/>
      <c r="K588" s="3"/>
      <c r="L588" s="3"/>
      <c r="M588" s="3"/>
      <c r="N588" s="3"/>
      <c r="O588" s="3"/>
      <c r="P588" s="3"/>
      <c r="Q588" s="3"/>
      <c r="R588" s="3"/>
      <c r="S588" s="252"/>
      <c r="T588" s="252"/>
      <c r="U588" s="252"/>
      <c r="V588" s="252"/>
      <c r="W588" s="252"/>
      <c r="X588" s="12"/>
    </row>
    <row r="589" spans="2:24" x14ac:dyDescent="0.25">
      <c r="B589" s="11"/>
      <c r="C589" s="3"/>
      <c r="D589" s="2"/>
      <c r="E589" s="2"/>
      <c r="F589" s="3"/>
      <c r="G589" s="3"/>
      <c r="H589" s="3"/>
      <c r="I589" s="3"/>
      <c r="J589" s="3"/>
      <c r="K589" s="3"/>
      <c r="L589" s="3"/>
      <c r="M589" s="3"/>
      <c r="N589" s="3"/>
      <c r="O589" s="3"/>
      <c r="P589" s="3"/>
      <c r="Q589" s="3"/>
      <c r="R589" s="3"/>
      <c r="S589" s="252"/>
      <c r="T589" s="252"/>
      <c r="U589" s="252"/>
      <c r="V589" s="252"/>
      <c r="W589" s="252"/>
      <c r="X589" s="12"/>
    </row>
    <row r="590" spans="2:24" x14ac:dyDescent="0.25">
      <c r="B590" s="11"/>
      <c r="C590" s="3"/>
      <c r="D590" s="2"/>
      <c r="E590" s="2"/>
      <c r="F590" s="3"/>
      <c r="G590" s="3"/>
      <c r="H590" s="3"/>
      <c r="I590" s="3"/>
      <c r="J590" s="3"/>
      <c r="K590" s="3"/>
      <c r="L590" s="3"/>
      <c r="M590" s="3"/>
      <c r="N590" s="3"/>
      <c r="O590" s="3"/>
      <c r="P590" s="3"/>
      <c r="Q590" s="3"/>
      <c r="R590" s="3"/>
      <c r="S590" s="252"/>
      <c r="T590" s="252"/>
      <c r="U590" s="252"/>
      <c r="V590" s="252"/>
      <c r="W590" s="252"/>
      <c r="X590" s="12"/>
    </row>
    <row r="591" spans="2:24" x14ac:dyDescent="0.25">
      <c r="B591" s="11"/>
      <c r="C591" s="3"/>
      <c r="D591" s="2"/>
      <c r="E591" s="2"/>
      <c r="F591" s="3"/>
      <c r="G591" s="3"/>
      <c r="H591" s="3"/>
      <c r="I591" s="3"/>
      <c r="J591" s="3"/>
      <c r="K591" s="3"/>
      <c r="L591" s="3"/>
      <c r="M591" s="3"/>
      <c r="N591" s="3"/>
      <c r="O591" s="3"/>
      <c r="P591" s="3"/>
      <c r="Q591" s="3"/>
      <c r="R591" s="3"/>
      <c r="S591" s="252"/>
      <c r="T591" s="252"/>
      <c r="U591" s="252"/>
      <c r="V591" s="252"/>
      <c r="W591" s="252"/>
      <c r="X591" s="12"/>
    </row>
    <row r="592" spans="2:24" x14ac:dyDescent="0.25">
      <c r="B592" s="11"/>
      <c r="C592" s="3"/>
      <c r="D592" s="2"/>
      <c r="E592" s="2"/>
      <c r="F592" s="3"/>
      <c r="G592" s="3"/>
      <c r="H592" s="3"/>
      <c r="I592" s="3"/>
      <c r="J592" s="3"/>
      <c r="K592" s="3"/>
      <c r="L592" s="3"/>
      <c r="M592" s="3"/>
      <c r="N592" s="3"/>
      <c r="O592" s="3"/>
      <c r="P592" s="3"/>
      <c r="Q592" s="3"/>
      <c r="R592" s="3"/>
      <c r="S592" s="252"/>
      <c r="T592" s="252"/>
      <c r="U592" s="252"/>
      <c r="V592" s="252"/>
      <c r="W592" s="252"/>
      <c r="X592" s="12"/>
    </row>
    <row r="593" spans="2:24" x14ac:dyDescent="0.25">
      <c r="B593" s="11"/>
      <c r="C593" s="3"/>
      <c r="D593" s="2"/>
      <c r="E593" s="2"/>
      <c r="F593" s="3"/>
      <c r="G593" s="3"/>
      <c r="H593" s="3"/>
      <c r="I593" s="3"/>
      <c r="J593" s="3"/>
      <c r="K593" s="3"/>
      <c r="L593" s="3"/>
      <c r="M593" s="3"/>
      <c r="N593" s="3"/>
      <c r="O593" s="3"/>
      <c r="P593" s="3"/>
      <c r="Q593" s="3"/>
      <c r="R593" s="3"/>
      <c r="S593" s="252"/>
      <c r="T593" s="252"/>
      <c r="U593" s="252"/>
      <c r="V593" s="252"/>
      <c r="W593" s="252"/>
      <c r="X593" s="12"/>
    </row>
    <row r="594" spans="2:24" x14ac:dyDescent="0.25">
      <c r="B594" s="11"/>
      <c r="C594" s="3"/>
      <c r="D594" s="2"/>
      <c r="E594" s="2"/>
      <c r="F594" s="3"/>
      <c r="G594" s="3"/>
      <c r="H594" s="3"/>
      <c r="I594" s="3"/>
      <c r="J594" s="3"/>
      <c r="K594" s="3"/>
      <c r="L594" s="3"/>
      <c r="M594" s="3"/>
      <c r="N594" s="3"/>
      <c r="O594" s="3"/>
      <c r="P594" s="3"/>
      <c r="Q594" s="3"/>
      <c r="R594" s="3"/>
      <c r="S594" s="252"/>
      <c r="T594" s="252"/>
      <c r="U594" s="252"/>
      <c r="V594" s="252"/>
      <c r="W594" s="252"/>
      <c r="X594" s="12"/>
    </row>
    <row r="595" spans="2:24" x14ac:dyDescent="0.25">
      <c r="B595" s="11"/>
      <c r="C595" s="3"/>
      <c r="D595" s="2"/>
      <c r="E595" s="2"/>
      <c r="F595" s="3"/>
      <c r="G595" s="3"/>
      <c r="H595" s="3"/>
      <c r="I595" s="3"/>
      <c r="J595" s="3"/>
      <c r="K595" s="3"/>
      <c r="L595" s="3"/>
      <c r="M595" s="3"/>
      <c r="N595" s="3"/>
      <c r="O595" s="3"/>
      <c r="P595" s="3"/>
      <c r="Q595" s="3"/>
      <c r="R595" s="3"/>
      <c r="S595" s="252"/>
      <c r="T595" s="252"/>
      <c r="U595" s="252"/>
      <c r="V595" s="252"/>
      <c r="W595" s="252"/>
      <c r="X595" s="12"/>
    </row>
    <row r="596" spans="2:24" x14ac:dyDescent="0.25">
      <c r="B596" s="11"/>
      <c r="C596" s="3"/>
      <c r="D596" s="2"/>
      <c r="E596" s="2"/>
      <c r="F596" s="3"/>
      <c r="G596" s="3"/>
      <c r="H596" s="3"/>
      <c r="I596" s="3"/>
      <c r="J596" s="3"/>
      <c r="K596" s="3"/>
      <c r="L596" s="3"/>
      <c r="M596" s="3"/>
      <c r="N596" s="3"/>
      <c r="O596" s="3"/>
      <c r="P596" s="3"/>
      <c r="Q596" s="3"/>
      <c r="R596" s="3"/>
      <c r="S596" s="252"/>
      <c r="T596" s="252"/>
      <c r="U596" s="252"/>
      <c r="V596" s="252"/>
      <c r="W596" s="252"/>
      <c r="X596" s="12"/>
    </row>
    <row r="597" spans="2:24" x14ac:dyDescent="0.25">
      <c r="B597" s="11"/>
      <c r="C597" s="3"/>
      <c r="D597" s="2"/>
      <c r="E597" s="2"/>
      <c r="F597" s="3"/>
      <c r="G597" s="3"/>
      <c r="H597" s="3"/>
      <c r="I597" s="3"/>
      <c r="J597" s="3"/>
      <c r="K597" s="3"/>
      <c r="L597" s="3"/>
      <c r="M597" s="3"/>
      <c r="N597" s="3"/>
      <c r="O597" s="3"/>
      <c r="P597" s="3"/>
      <c r="Q597" s="3"/>
      <c r="R597" s="3"/>
      <c r="S597" s="252"/>
      <c r="T597" s="252"/>
      <c r="U597" s="252"/>
      <c r="V597" s="252"/>
      <c r="W597" s="252"/>
      <c r="X597" s="12"/>
    </row>
    <row r="598" spans="2:24" x14ac:dyDescent="0.25">
      <c r="B598" s="11"/>
      <c r="C598" s="3"/>
      <c r="D598" s="2"/>
      <c r="E598" s="2"/>
      <c r="F598" s="3"/>
      <c r="G598" s="3"/>
      <c r="H598" s="3"/>
      <c r="I598" s="3"/>
      <c r="J598" s="3"/>
      <c r="K598" s="3"/>
      <c r="L598" s="3"/>
      <c r="M598" s="3"/>
      <c r="N598" s="3"/>
      <c r="O598" s="3"/>
      <c r="P598" s="3"/>
      <c r="Q598" s="3"/>
      <c r="R598" s="3"/>
      <c r="S598" s="252"/>
      <c r="T598" s="252"/>
      <c r="U598" s="252"/>
      <c r="V598" s="252"/>
      <c r="W598" s="252"/>
      <c r="X598" s="12"/>
    </row>
    <row r="599" spans="2:24" x14ac:dyDescent="0.25">
      <c r="B599" s="11"/>
      <c r="C599" s="3"/>
      <c r="D599" s="2"/>
      <c r="E599" s="2"/>
      <c r="F599" s="3"/>
      <c r="G599" s="3"/>
      <c r="H599" s="3"/>
      <c r="I599" s="3"/>
      <c r="J599" s="3"/>
      <c r="K599" s="3"/>
      <c r="L599" s="3"/>
      <c r="M599" s="3"/>
      <c r="N599" s="3"/>
      <c r="O599" s="3"/>
      <c r="P599" s="3"/>
      <c r="Q599" s="3"/>
      <c r="R599" s="3"/>
      <c r="S599" s="252"/>
      <c r="T599" s="252"/>
      <c r="U599" s="252"/>
      <c r="V599" s="252"/>
      <c r="W599" s="252"/>
      <c r="X599" s="12"/>
    </row>
    <row r="600" spans="2:24" x14ac:dyDescent="0.25">
      <c r="B600" s="11"/>
      <c r="C600" s="3"/>
      <c r="D600" s="2"/>
      <c r="E600" s="2"/>
      <c r="F600" s="3"/>
      <c r="G600" s="3"/>
      <c r="H600" s="3"/>
      <c r="I600" s="3"/>
      <c r="J600" s="3"/>
      <c r="K600" s="3"/>
      <c r="L600" s="3"/>
      <c r="M600" s="3"/>
      <c r="N600" s="3"/>
      <c r="O600" s="3"/>
      <c r="P600" s="3"/>
      <c r="Q600" s="3"/>
      <c r="R600" s="3"/>
      <c r="S600" s="252"/>
      <c r="T600" s="252"/>
      <c r="U600" s="252"/>
      <c r="V600" s="252"/>
      <c r="W600" s="252"/>
      <c r="X600" s="12"/>
    </row>
    <row r="601" spans="2:24" x14ac:dyDescent="0.25">
      <c r="B601" s="11"/>
      <c r="C601" s="3"/>
      <c r="D601" s="2"/>
      <c r="E601" s="2"/>
      <c r="F601" s="3"/>
      <c r="G601" s="3"/>
      <c r="H601" s="3"/>
      <c r="I601" s="3"/>
      <c r="J601" s="3"/>
      <c r="K601" s="3"/>
      <c r="L601" s="3"/>
      <c r="M601" s="3"/>
      <c r="N601" s="3"/>
      <c r="O601" s="3"/>
      <c r="P601" s="3"/>
      <c r="Q601" s="3"/>
      <c r="R601" s="3"/>
      <c r="S601" s="252"/>
      <c r="T601" s="252"/>
      <c r="U601" s="252"/>
      <c r="V601" s="252"/>
      <c r="W601" s="252"/>
      <c r="X601" s="12"/>
    </row>
    <row r="602" spans="2:24" x14ac:dyDescent="0.25">
      <c r="B602" s="11"/>
      <c r="C602" s="3"/>
      <c r="D602" s="2"/>
      <c r="E602" s="2"/>
      <c r="F602" s="3"/>
      <c r="G602" s="3"/>
      <c r="H602" s="3"/>
      <c r="I602" s="3"/>
      <c r="J602" s="3"/>
      <c r="K602" s="3"/>
      <c r="L602" s="3"/>
      <c r="M602" s="3"/>
      <c r="N602" s="3"/>
      <c r="O602" s="3"/>
      <c r="P602" s="3"/>
      <c r="Q602" s="3"/>
      <c r="R602" s="3"/>
      <c r="S602" s="252"/>
      <c r="T602" s="252"/>
      <c r="U602" s="252"/>
      <c r="V602" s="252"/>
      <c r="W602" s="252"/>
      <c r="X602" s="12"/>
    </row>
    <row r="603" spans="2:24" x14ac:dyDescent="0.25">
      <c r="B603" s="11"/>
      <c r="C603" s="3"/>
      <c r="D603" s="2"/>
      <c r="E603" s="2"/>
      <c r="F603" s="3"/>
      <c r="G603" s="3"/>
      <c r="H603" s="3"/>
      <c r="I603" s="3"/>
      <c r="J603" s="3"/>
      <c r="K603" s="3"/>
      <c r="L603" s="3"/>
      <c r="M603" s="3"/>
      <c r="N603" s="3"/>
      <c r="O603" s="3"/>
      <c r="P603" s="3"/>
      <c r="Q603" s="3"/>
      <c r="R603" s="3"/>
      <c r="S603" s="252"/>
      <c r="T603" s="252"/>
      <c r="U603" s="252"/>
      <c r="V603" s="252"/>
      <c r="W603" s="252"/>
      <c r="X603" s="12"/>
    </row>
    <row r="604" spans="2:24" x14ac:dyDescent="0.25">
      <c r="B604" s="11"/>
      <c r="C604" s="3"/>
      <c r="D604" s="2"/>
      <c r="E604" s="2"/>
      <c r="F604" s="3"/>
      <c r="G604" s="3"/>
      <c r="H604" s="3"/>
      <c r="I604" s="3"/>
      <c r="J604" s="3"/>
      <c r="K604" s="3"/>
      <c r="L604" s="3"/>
      <c r="M604" s="3"/>
      <c r="N604" s="3"/>
      <c r="O604" s="3"/>
      <c r="P604" s="3"/>
      <c r="Q604" s="3"/>
      <c r="R604" s="3"/>
      <c r="S604" s="252"/>
      <c r="T604" s="252"/>
      <c r="U604" s="252"/>
      <c r="V604" s="252"/>
      <c r="W604" s="252"/>
      <c r="X604" s="12"/>
    </row>
    <row r="605" spans="2:24" x14ac:dyDescent="0.25">
      <c r="B605" s="11"/>
      <c r="C605" s="3"/>
      <c r="D605" s="2"/>
      <c r="E605" s="2"/>
      <c r="F605" s="3"/>
      <c r="G605" s="3"/>
      <c r="H605" s="3"/>
      <c r="I605" s="3"/>
      <c r="J605" s="3"/>
      <c r="K605" s="3"/>
      <c r="L605" s="3"/>
      <c r="M605" s="3"/>
      <c r="N605" s="3"/>
      <c r="O605" s="3"/>
      <c r="P605" s="3"/>
      <c r="Q605" s="3"/>
      <c r="R605" s="3"/>
      <c r="S605" s="252"/>
      <c r="T605" s="252"/>
      <c r="U605" s="252"/>
      <c r="V605" s="252"/>
      <c r="W605" s="252"/>
      <c r="X605" s="12"/>
    </row>
    <row r="606" spans="2:24" x14ac:dyDescent="0.25">
      <c r="B606" s="11"/>
      <c r="C606" s="3"/>
      <c r="D606" s="2"/>
      <c r="E606" s="2"/>
      <c r="F606" s="3"/>
      <c r="G606" s="3"/>
      <c r="H606" s="3"/>
      <c r="I606" s="3"/>
      <c r="J606" s="3"/>
      <c r="K606" s="3"/>
      <c r="L606" s="3"/>
      <c r="M606" s="3"/>
      <c r="N606" s="3"/>
      <c r="O606" s="3"/>
      <c r="P606" s="3"/>
      <c r="Q606" s="3"/>
      <c r="R606" s="3"/>
      <c r="S606" s="252"/>
      <c r="T606" s="252"/>
      <c r="U606" s="252"/>
      <c r="V606" s="252"/>
      <c r="W606" s="252"/>
      <c r="X606" s="12"/>
    </row>
    <row r="607" spans="2:24" x14ac:dyDescent="0.25">
      <c r="B607" s="11"/>
      <c r="C607" s="3"/>
      <c r="D607" s="2"/>
      <c r="E607" s="2"/>
      <c r="F607" s="3"/>
      <c r="G607" s="3"/>
      <c r="H607" s="3"/>
      <c r="I607" s="3"/>
      <c r="J607" s="3"/>
      <c r="K607" s="3"/>
      <c r="L607" s="3"/>
      <c r="M607" s="3"/>
      <c r="N607" s="3"/>
      <c r="O607" s="3"/>
      <c r="P607" s="3"/>
      <c r="Q607" s="3"/>
      <c r="R607" s="3"/>
      <c r="S607" s="252"/>
      <c r="T607" s="252"/>
      <c r="U607" s="252"/>
      <c r="V607" s="252"/>
      <c r="W607" s="252"/>
      <c r="X607" s="12"/>
    </row>
    <row r="608" spans="2:24" x14ac:dyDescent="0.25">
      <c r="B608" s="11"/>
      <c r="C608" s="3"/>
      <c r="D608" s="2"/>
      <c r="E608" s="2"/>
      <c r="F608" s="3"/>
      <c r="G608" s="3"/>
      <c r="H608" s="3"/>
      <c r="I608" s="3"/>
      <c r="J608" s="3"/>
      <c r="K608" s="3"/>
      <c r="L608" s="3"/>
      <c r="M608" s="3"/>
      <c r="N608" s="3"/>
      <c r="O608" s="3"/>
      <c r="P608" s="3"/>
      <c r="Q608" s="3"/>
      <c r="R608" s="3"/>
      <c r="S608" s="252"/>
      <c r="T608" s="252"/>
      <c r="U608" s="252"/>
      <c r="V608" s="252"/>
      <c r="W608" s="252"/>
      <c r="X608" s="12"/>
    </row>
    <row r="609" spans="2:24" x14ac:dyDescent="0.25">
      <c r="B609" s="11"/>
      <c r="C609" s="3"/>
      <c r="D609" s="2"/>
      <c r="E609" s="2"/>
      <c r="F609" s="3"/>
      <c r="G609" s="3"/>
      <c r="H609" s="3"/>
      <c r="I609" s="3"/>
      <c r="J609" s="3"/>
      <c r="K609" s="3"/>
      <c r="L609" s="3"/>
      <c r="M609" s="3"/>
      <c r="N609" s="3"/>
      <c r="O609" s="3"/>
      <c r="P609" s="3"/>
      <c r="Q609" s="3"/>
      <c r="R609" s="3"/>
      <c r="S609" s="252"/>
      <c r="T609" s="252"/>
      <c r="U609" s="252"/>
      <c r="V609" s="252"/>
      <c r="W609" s="252"/>
      <c r="X609" s="12"/>
    </row>
    <row r="610" spans="2:24" x14ac:dyDescent="0.25">
      <c r="B610" s="11"/>
      <c r="C610" s="3"/>
      <c r="D610" s="2"/>
      <c r="E610" s="2"/>
      <c r="F610" s="3"/>
      <c r="G610" s="3"/>
      <c r="H610" s="3"/>
      <c r="I610" s="3"/>
      <c r="J610" s="3"/>
      <c r="K610" s="3"/>
      <c r="L610" s="3"/>
      <c r="M610" s="3"/>
      <c r="N610" s="3"/>
      <c r="O610" s="3"/>
      <c r="P610" s="3"/>
      <c r="Q610" s="3"/>
      <c r="R610" s="3"/>
      <c r="S610" s="252"/>
      <c r="T610" s="252"/>
      <c r="U610" s="252"/>
      <c r="V610" s="252"/>
      <c r="W610" s="252"/>
      <c r="X610" s="12"/>
    </row>
    <row r="611" spans="2:24" x14ac:dyDescent="0.25">
      <c r="B611" s="11"/>
      <c r="C611" s="3"/>
      <c r="D611" s="2"/>
      <c r="E611" s="2"/>
      <c r="F611" s="3"/>
      <c r="G611" s="3"/>
      <c r="H611" s="3"/>
      <c r="I611" s="3"/>
      <c r="J611" s="3"/>
      <c r="K611" s="3"/>
      <c r="L611" s="3"/>
      <c r="M611" s="3"/>
      <c r="N611" s="3"/>
      <c r="O611" s="3"/>
      <c r="P611" s="3"/>
      <c r="Q611" s="3"/>
      <c r="R611" s="3"/>
      <c r="S611" s="252"/>
      <c r="T611" s="252"/>
      <c r="U611" s="252"/>
      <c r="V611" s="252"/>
      <c r="W611" s="252"/>
      <c r="X611" s="12"/>
    </row>
    <row r="612" spans="2:24" x14ac:dyDescent="0.25">
      <c r="B612" s="11"/>
      <c r="C612" s="3"/>
      <c r="D612" s="2"/>
      <c r="E612" s="2"/>
      <c r="F612" s="3"/>
      <c r="G612" s="3"/>
      <c r="H612" s="3"/>
      <c r="I612" s="3"/>
      <c r="J612" s="3"/>
      <c r="K612" s="3"/>
      <c r="L612" s="3"/>
      <c r="M612" s="3"/>
      <c r="N612" s="3"/>
      <c r="O612" s="3"/>
      <c r="P612" s="3"/>
      <c r="Q612" s="3"/>
      <c r="R612" s="3"/>
      <c r="S612" s="252"/>
      <c r="T612" s="252"/>
      <c r="U612" s="252"/>
      <c r="V612" s="252"/>
      <c r="W612" s="252"/>
      <c r="X612" s="12"/>
    </row>
    <row r="613" spans="2:24" x14ac:dyDescent="0.25">
      <c r="B613" s="11"/>
      <c r="C613" s="3"/>
      <c r="D613" s="2"/>
      <c r="E613" s="2"/>
      <c r="F613" s="3"/>
      <c r="G613" s="3"/>
      <c r="H613" s="3"/>
      <c r="I613" s="3"/>
      <c r="J613" s="3"/>
      <c r="K613" s="3"/>
      <c r="L613" s="3"/>
      <c r="M613" s="3"/>
      <c r="N613" s="3"/>
      <c r="O613" s="3"/>
      <c r="P613" s="3"/>
      <c r="Q613" s="3"/>
      <c r="R613" s="3"/>
      <c r="S613" s="252"/>
      <c r="T613" s="252"/>
      <c r="U613" s="252"/>
      <c r="V613" s="252"/>
      <c r="W613" s="252"/>
      <c r="X613" s="12"/>
    </row>
    <row r="614" spans="2:24" x14ac:dyDescent="0.25">
      <c r="B614" s="11"/>
      <c r="C614" s="3"/>
      <c r="D614" s="2"/>
      <c r="E614" s="2"/>
      <c r="F614" s="3"/>
      <c r="G614" s="3"/>
      <c r="H614" s="3"/>
      <c r="I614" s="3"/>
      <c r="J614" s="3"/>
      <c r="K614" s="3"/>
      <c r="L614" s="3"/>
      <c r="M614" s="3"/>
      <c r="N614" s="3"/>
      <c r="O614" s="3"/>
      <c r="P614" s="3"/>
      <c r="Q614" s="3"/>
      <c r="R614" s="3"/>
      <c r="S614" s="252"/>
      <c r="T614" s="252"/>
      <c r="U614" s="252"/>
      <c r="V614" s="252"/>
      <c r="W614" s="252"/>
      <c r="X614" s="12"/>
    </row>
    <row r="615" spans="2:24" x14ac:dyDescent="0.25">
      <c r="B615" s="11"/>
      <c r="C615" s="3"/>
      <c r="D615" s="2"/>
      <c r="E615" s="2"/>
      <c r="F615" s="3"/>
      <c r="G615" s="3"/>
      <c r="H615" s="3"/>
      <c r="I615" s="3"/>
      <c r="J615" s="3"/>
      <c r="K615" s="3"/>
      <c r="L615" s="3"/>
      <c r="M615" s="3"/>
      <c r="N615" s="3"/>
      <c r="O615" s="3"/>
      <c r="P615" s="3"/>
      <c r="Q615" s="3"/>
      <c r="R615" s="3"/>
      <c r="S615" s="252"/>
      <c r="T615" s="252"/>
      <c r="U615" s="252"/>
      <c r="V615" s="252"/>
      <c r="W615" s="252"/>
      <c r="X615" s="12"/>
    </row>
    <row r="616" spans="2:24" x14ac:dyDescent="0.25">
      <c r="B616" s="11"/>
      <c r="C616" s="3"/>
      <c r="D616" s="2"/>
      <c r="E616" s="2"/>
      <c r="F616" s="3"/>
      <c r="G616" s="3"/>
      <c r="H616" s="3"/>
      <c r="I616" s="3"/>
      <c r="J616" s="3"/>
      <c r="K616" s="3"/>
      <c r="L616" s="3"/>
      <c r="M616" s="3"/>
      <c r="N616" s="3"/>
      <c r="O616" s="3"/>
      <c r="P616" s="3"/>
      <c r="Q616" s="3"/>
      <c r="R616" s="3"/>
      <c r="S616" s="252"/>
      <c r="T616" s="252"/>
      <c r="U616" s="252"/>
      <c r="V616" s="252"/>
      <c r="W616" s="252"/>
      <c r="X616" s="12"/>
    </row>
    <row r="617" spans="2:24" x14ac:dyDescent="0.25">
      <c r="B617" s="11"/>
      <c r="C617" s="3"/>
      <c r="D617" s="2"/>
      <c r="E617" s="2"/>
      <c r="F617" s="3"/>
      <c r="G617" s="3"/>
      <c r="H617" s="3"/>
      <c r="I617" s="3"/>
      <c r="J617" s="3"/>
      <c r="K617" s="3"/>
      <c r="L617" s="3"/>
      <c r="M617" s="3"/>
      <c r="N617" s="3"/>
      <c r="O617" s="3"/>
      <c r="P617" s="3"/>
      <c r="Q617" s="3"/>
      <c r="R617" s="3"/>
      <c r="S617" s="252"/>
      <c r="T617" s="252"/>
      <c r="U617" s="252"/>
      <c r="V617" s="252"/>
      <c r="W617" s="252"/>
      <c r="X617" s="12"/>
    </row>
    <row r="618" spans="2:24" x14ac:dyDescent="0.25">
      <c r="B618" s="11"/>
      <c r="C618" s="3"/>
      <c r="D618" s="2"/>
      <c r="E618" s="2"/>
      <c r="F618" s="3"/>
      <c r="G618" s="3"/>
      <c r="H618" s="3"/>
      <c r="I618" s="3"/>
      <c r="J618" s="3"/>
      <c r="K618" s="3"/>
      <c r="L618" s="3"/>
      <c r="M618" s="3"/>
      <c r="N618" s="3"/>
      <c r="O618" s="3"/>
      <c r="P618" s="3"/>
      <c r="Q618" s="3"/>
      <c r="R618" s="3"/>
      <c r="S618" s="252"/>
      <c r="T618" s="252"/>
      <c r="U618" s="252"/>
      <c r="V618" s="252"/>
      <c r="W618" s="252"/>
      <c r="X618" s="12"/>
    </row>
    <row r="619" spans="2:24" x14ac:dyDescent="0.25">
      <c r="B619" s="11"/>
      <c r="C619" s="3"/>
      <c r="D619" s="2"/>
      <c r="E619" s="2"/>
      <c r="F619" s="3"/>
      <c r="G619" s="3"/>
      <c r="H619" s="3"/>
      <c r="I619" s="3"/>
      <c r="J619" s="3"/>
      <c r="K619" s="3"/>
      <c r="L619" s="3"/>
      <c r="M619" s="3"/>
      <c r="N619" s="3"/>
      <c r="O619" s="3"/>
      <c r="P619" s="3"/>
      <c r="Q619" s="3"/>
      <c r="R619" s="3"/>
      <c r="S619" s="252"/>
      <c r="T619" s="252"/>
      <c r="U619" s="252"/>
      <c r="V619" s="252"/>
      <c r="W619" s="252"/>
      <c r="X619" s="12"/>
    </row>
    <row r="620" spans="2:24" x14ac:dyDescent="0.25">
      <c r="B620" s="11"/>
      <c r="C620" s="3"/>
      <c r="D620" s="2"/>
      <c r="E620" s="2"/>
      <c r="F620" s="3"/>
      <c r="G620" s="3"/>
      <c r="H620" s="3"/>
      <c r="I620" s="3"/>
      <c r="J620" s="3"/>
      <c r="K620" s="3"/>
      <c r="L620" s="3"/>
      <c r="M620" s="3"/>
      <c r="N620" s="3"/>
      <c r="O620" s="3"/>
      <c r="P620" s="3"/>
      <c r="Q620" s="3"/>
      <c r="R620" s="3"/>
      <c r="S620" s="252"/>
      <c r="T620" s="252"/>
      <c r="U620" s="252"/>
      <c r="V620" s="252"/>
      <c r="W620" s="252"/>
      <c r="X620" s="12"/>
    </row>
    <row r="621" spans="2:24" x14ac:dyDescent="0.25">
      <c r="B621" s="11"/>
      <c r="C621" s="3"/>
      <c r="D621" s="2"/>
      <c r="E621" s="2"/>
      <c r="F621" s="3"/>
      <c r="G621" s="3"/>
      <c r="H621" s="3"/>
      <c r="I621" s="3"/>
      <c r="J621" s="3"/>
      <c r="K621" s="3"/>
      <c r="L621" s="3"/>
      <c r="M621" s="3"/>
      <c r="N621" s="3"/>
      <c r="O621" s="3"/>
      <c r="P621" s="3"/>
      <c r="Q621" s="3"/>
      <c r="R621" s="3"/>
      <c r="S621" s="252"/>
      <c r="T621" s="252"/>
      <c r="U621" s="252"/>
      <c r="V621" s="252"/>
      <c r="W621" s="252"/>
      <c r="X621" s="12"/>
    </row>
    <row r="622" spans="2:24" x14ac:dyDescent="0.25">
      <c r="B622" s="11"/>
      <c r="C622" s="3"/>
      <c r="D622" s="2"/>
      <c r="E622" s="2"/>
      <c r="F622" s="3"/>
      <c r="G622" s="3"/>
      <c r="H622" s="3"/>
      <c r="I622" s="3"/>
      <c r="J622" s="3"/>
      <c r="K622" s="3"/>
      <c r="L622" s="3"/>
      <c r="M622" s="3"/>
      <c r="N622" s="3"/>
      <c r="O622" s="3"/>
      <c r="P622" s="3"/>
      <c r="Q622" s="3"/>
      <c r="R622" s="3"/>
      <c r="S622" s="252"/>
      <c r="T622" s="252"/>
      <c r="U622" s="252"/>
      <c r="V622" s="252"/>
      <c r="W622" s="252"/>
      <c r="X622" s="12"/>
    </row>
    <row r="623" spans="2:24" x14ac:dyDescent="0.25">
      <c r="B623" s="11"/>
      <c r="C623" s="3"/>
      <c r="D623" s="2"/>
      <c r="E623" s="2"/>
      <c r="F623" s="3"/>
      <c r="G623" s="3"/>
      <c r="H623" s="3"/>
      <c r="I623" s="3"/>
      <c r="J623" s="3"/>
      <c r="K623" s="3"/>
      <c r="L623" s="3"/>
      <c r="M623" s="3"/>
      <c r="N623" s="3"/>
      <c r="O623" s="3"/>
      <c r="P623" s="3"/>
      <c r="Q623" s="3"/>
      <c r="R623" s="3"/>
      <c r="S623" s="252"/>
      <c r="T623" s="252"/>
      <c r="U623" s="252"/>
      <c r="V623" s="252"/>
      <c r="W623" s="252"/>
      <c r="X623" s="12"/>
    </row>
    <row r="624" spans="2:24" x14ac:dyDescent="0.25">
      <c r="B624" s="11"/>
      <c r="C624" s="3"/>
      <c r="D624" s="2"/>
      <c r="E624" s="2"/>
      <c r="F624" s="3"/>
      <c r="G624" s="3"/>
      <c r="H624" s="3"/>
      <c r="I624" s="3"/>
      <c r="J624" s="3"/>
      <c r="K624" s="3"/>
      <c r="L624" s="3"/>
      <c r="M624" s="3"/>
      <c r="N624" s="3"/>
      <c r="O624" s="3"/>
      <c r="P624" s="3"/>
      <c r="Q624" s="3"/>
      <c r="R624" s="3"/>
      <c r="S624" s="252"/>
      <c r="T624" s="252"/>
      <c r="U624" s="252"/>
      <c r="V624" s="252"/>
      <c r="W624" s="252"/>
      <c r="X624" s="12"/>
    </row>
    <row r="625" spans="2:24" x14ac:dyDescent="0.25">
      <c r="B625" s="11"/>
      <c r="C625" s="3"/>
      <c r="D625" s="2"/>
      <c r="E625" s="2"/>
      <c r="F625" s="3"/>
      <c r="G625" s="3"/>
      <c r="H625" s="3"/>
      <c r="I625" s="3"/>
      <c r="J625" s="3"/>
      <c r="K625" s="3"/>
      <c r="L625" s="3"/>
      <c r="M625" s="3"/>
      <c r="N625" s="3"/>
      <c r="O625" s="3"/>
      <c r="P625" s="3"/>
      <c r="Q625" s="3"/>
      <c r="R625" s="3"/>
      <c r="S625" s="252"/>
      <c r="T625" s="252"/>
      <c r="U625" s="252"/>
      <c r="V625" s="252"/>
      <c r="W625" s="252"/>
      <c r="X625" s="12"/>
    </row>
    <row r="626" spans="2:24" x14ac:dyDescent="0.25">
      <c r="B626" s="11"/>
      <c r="C626" s="3"/>
      <c r="D626" s="2"/>
      <c r="E626" s="2"/>
      <c r="F626" s="3"/>
      <c r="G626" s="3"/>
      <c r="H626" s="3"/>
      <c r="I626" s="3"/>
      <c r="J626" s="3"/>
      <c r="K626" s="3"/>
      <c r="L626" s="3"/>
      <c r="M626" s="3"/>
      <c r="N626" s="3"/>
      <c r="O626" s="3"/>
      <c r="P626" s="3"/>
      <c r="Q626" s="3"/>
      <c r="R626" s="3"/>
      <c r="S626" s="252"/>
      <c r="T626" s="252"/>
      <c r="U626" s="252"/>
      <c r="V626" s="252"/>
      <c r="W626" s="252"/>
      <c r="X626" s="12"/>
    </row>
    <row r="627" spans="2:24" x14ac:dyDescent="0.25">
      <c r="B627" s="11"/>
      <c r="C627" s="3"/>
      <c r="D627" s="2"/>
      <c r="E627" s="2"/>
      <c r="F627" s="3"/>
      <c r="G627" s="3"/>
      <c r="H627" s="3"/>
      <c r="I627" s="3"/>
      <c r="J627" s="3"/>
      <c r="K627" s="3"/>
      <c r="L627" s="3"/>
      <c r="M627" s="3"/>
      <c r="N627" s="3"/>
      <c r="O627" s="3"/>
      <c r="P627" s="3"/>
      <c r="Q627" s="3"/>
      <c r="R627" s="3"/>
      <c r="S627" s="252"/>
      <c r="T627" s="252"/>
      <c r="U627" s="252"/>
      <c r="V627" s="252"/>
      <c r="W627" s="252"/>
      <c r="X627" s="12"/>
    </row>
    <row r="628" spans="2:24" x14ac:dyDescent="0.25">
      <c r="B628" s="11"/>
      <c r="C628" s="3"/>
      <c r="D628" s="2"/>
      <c r="E628" s="2"/>
      <c r="F628" s="3"/>
      <c r="G628" s="3"/>
      <c r="H628" s="3"/>
      <c r="I628" s="3"/>
      <c r="J628" s="3"/>
      <c r="K628" s="3"/>
      <c r="L628" s="3"/>
      <c r="M628" s="3"/>
      <c r="N628" s="3"/>
      <c r="O628" s="3"/>
      <c r="P628" s="3"/>
      <c r="Q628" s="3"/>
      <c r="R628" s="3"/>
      <c r="S628" s="252"/>
      <c r="T628" s="252"/>
      <c r="U628" s="252"/>
      <c r="V628" s="252"/>
      <c r="W628" s="252"/>
      <c r="X628" s="12"/>
    </row>
    <row r="629" spans="2:24" x14ac:dyDescent="0.25">
      <c r="B629" s="11"/>
      <c r="C629" s="3"/>
      <c r="D629" s="2"/>
      <c r="E629" s="2"/>
      <c r="F629" s="3"/>
      <c r="G629" s="3"/>
      <c r="H629" s="3"/>
      <c r="I629" s="3"/>
      <c r="J629" s="3"/>
      <c r="K629" s="3"/>
      <c r="L629" s="3"/>
      <c r="M629" s="3"/>
      <c r="N629" s="3"/>
      <c r="O629" s="3"/>
      <c r="P629" s="3"/>
      <c r="Q629" s="3"/>
      <c r="R629" s="3"/>
      <c r="S629" s="252"/>
      <c r="T629" s="252"/>
      <c r="U629" s="252"/>
      <c r="V629" s="252"/>
      <c r="W629" s="252"/>
      <c r="X629" s="12"/>
    </row>
    <row r="630" spans="2:24" x14ac:dyDescent="0.25">
      <c r="B630" s="11"/>
      <c r="C630" s="3"/>
      <c r="D630" s="2"/>
      <c r="E630" s="2"/>
      <c r="F630" s="3"/>
      <c r="G630" s="3"/>
      <c r="H630" s="3"/>
      <c r="I630" s="3"/>
      <c r="J630" s="3"/>
      <c r="K630" s="3"/>
      <c r="L630" s="3"/>
      <c r="M630" s="3"/>
      <c r="N630" s="3"/>
      <c r="O630" s="3"/>
      <c r="P630" s="3"/>
      <c r="Q630" s="3"/>
      <c r="R630" s="3"/>
      <c r="S630" s="252"/>
      <c r="T630" s="252"/>
      <c r="U630" s="252"/>
      <c r="V630" s="252"/>
      <c r="W630" s="252"/>
      <c r="X630" s="12"/>
    </row>
    <row r="631" spans="2:24" x14ac:dyDescent="0.25">
      <c r="B631" s="11"/>
      <c r="C631" s="3"/>
      <c r="D631" s="2"/>
      <c r="E631" s="2"/>
      <c r="F631" s="3"/>
      <c r="G631" s="3"/>
      <c r="H631" s="3"/>
      <c r="I631" s="3"/>
      <c r="J631" s="3"/>
      <c r="K631" s="3"/>
      <c r="L631" s="3"/>
      <c r="M631" s="3"/>
      <c r="N631" s="3"/>
      <c r="O631" s="3"/>
      <c r="P631" s="3"/>
      <c r="Q631" s="3"/>
      <c r="R631" s="3"/>
      <c r="S631" s="252"/>
      <c r="T631" s="252"/>
      <c r="U631" s="252"/>
      <c r="V631" s="252"/>
      <c r="W631" s="252"/>
      <c r="X631" s="12"/>
    </row>
    <row r="632" spans="2:24" x14ac:dyDescent="0.25">
      <c r="B632" s="11"/>
      <c r="C632" s="3"/>
      <c r="D632" s="2"/>
      <c r="E632" s="2"/>
      <c r="F632" s="3"/>
      <c r="G632" s="3"/>
      <c r="H632" s="3"/>
      <c r="I632" s="3"/>
      <c r="J632" s="3"/>
      <c r="K632" s="3"/>
      <c r="L632" s="3"/>
      <c r="M632" s="3"/>
      <c r="N632" s="3"/>
      <c r="O632" s="3"/>
      <c r="P632" s="3"/>
      <c r="Q632" s="3"/>
      <c r="R632" s="3"/>
      <c r="S632" s="252"/>
      <c r="T632" s="252"/>
      <c r="U632" s="252"/>
      <c r="V632" s="252"/>
      <c r="W632" s="252"/>
      <c r="X632" s="12"/>
    </row>
    <row r="633" spans="2:24" x14ac:dyDescent="0.25">
      <c r="B633" s="11"/>
      <c r="C633" s="3"/>
      <c r="D633" s="2"/>
      <c r="E633" s="2"/>
      <c r="F633" s="3"/>
      <c r="G633" s="3"/>
      <c r="H633" s="3"/>
      <c r="I633" s="3"/>
      <c r="J633" s="3"/>
      <c r="K633" s="3"/>
      <c r="L633" s="3"/>
      <c r="M633" s="3"/>
      <c r="N633" s="3"/>
      <c r="O633" s="3"/>
      <c r="P633" s="3"/>
      <c r="Q633" s="3"/>
      <c r="R633" s="3"/>
      <c r="S633" s="252"/>
      <c r="T633" s="252"/>
      <c r="U633" s="252"/>
      <c r="V633" s="252"/>
      <c r="W633" s="252"/>
      <c r="X633" s="12"/>
    </row>
    <row r="634" spans="2:24" x14ac:dyDescent="0.25">
      <c r="B634" s="11"/>
      <c r="C634" s="3"/>
      <c r="D634" s="2"/>
      <c r="E634" s="2"/>
      <c r="F634" s="3"/>
      <c r="G634" s="3"/>
      <c r="H634" s="3"/>
      <c r="I634" s="3"/>
      <c r="J634" s="3"/>
      <c r="K634" s="3"/>
      <c r="L634" s="3"/>
      <c r="M634" s="3"/>
      <c r="N634" s="3"/>
      <c r="O634" s="3"/>
      <c r="P634" s="3"/>
      <c r="Q634" s="3"/>
      <c r="R634" s="3"/>
      <c r="S634" s="252"/>
      <c r="T634" s="252"/>
      <c r="U634" s="252"/>
      <c r="V634" s="252"/>
      <c r="W634" s="252"/>
      <c r="X634" s="12"/>
    </row>
    <row r="635" spans="2:24" x14ac:dyDescent="0.25">
      <c r="B635" s="11"/>
      <c r="C635" s="3"/>
      <c r="D635" s="2"/>
      <c r="E635" s="2"/>
      <c r="F635" s="3"/>
      <c r="G635" s="3"/>
      <c r="H635" s="3"/>
      <c r="I635" s="3"/>
      <c r="J635" s="3"/>
      <c r="K635" s="3"/>
      <c r="L635" s="3"/>
      <c r="M635" s="3"/>
      <c r="N635" s="3"/>
      <c r="O635" s="3"/>
      <c r="P635" s="3"/>
      <c r="Q635" s="3"/>
      <c r="R635" s="3"/>
      <c r="S635" s="252"/>
      <c r="T635" s="252"/>
      <c r="U635" s="252"/>
      <c r="V635" s="252"/>
      <c r="W635" s="252"/>
      <c r="X635" s="12"/>
    </row>
    <row r="636" spans="2:24" x14ac:dyDescent="0.25">
      <c r="B636" s="11"/>
      <c r="C636" s="3"/>
      <c r="D636" s="2"/>
      <c r="E636" s="2"/>
      <c r="F636" s="3"/>
      <c r="G636" s="3"/>
      <c r="H636" s="3"/>
      <c r="I636" s="3"/>
      <c r="J636" s="3"/>
      <c r="K636" s="3"/>
      <c r="L636" s="3"/>
      <c r="M636" s="3"/>
      <c r="N636" s="3"/>
      <c r="O636" s="3"/>
      <c r="P636" s="3"/>
      <c r="Q636" s="3"/>
      <c r="R636" s="3"/>
      <c r="S636" s="252"/>
      <c r="T636" s="252"/>
      <c r="U636" s="252"/>
      <c r="V636" s="252"/>
      <c r="W636" s="252"/>
      <c r="X636" s="12"/>
    </row>
    <row r="637" spans="2:24" x14ac:dyDescent="0.25">
      <c r="B637" s="11"/>
      <c r="C637" s="3"/>
      <c r="D637" s="2"/>
      <c r="E637" s="2"/>
      <c r="F637" s="3"/>
      <c r="G637" s="3"/>
      <c r="H637" s="3"/>
      <c r="I637" s="3"/>
      <c r="J637" s="3"/>
      <c r="K637" s="3"/>
      <c r="L637" s="3"/>
      <c r="M637" s="3"/>
      <c r="N637" s="3"/>
      <c r="O637" s="3"/>
      <c r="P637" s="3"/>
      <c r="Q637" s="3"/>
      <c r="R637" s="3"/>
      <c r="S637" s="252"/>
      <c r="T637" s="252"/>
      <c r="U637" s="252"/>
      <c r="V637" s="252"/>
      <c r="W637" s="252"/>
      <c r="X637" s="12"/>
    </row>
    <row r="638" spans="2:24" x14ac:dyDescent="0.25">
      <c r="B638" s="11"/>
      <c r="C638" s="3"/>
      <c r="D638" s="2"/>
      <c r="E638" s="2"/>
      <c r="F638" s="3"/>
      <c r="G638" s="3"/>
      <c r="H638" s="3"/>
      <c r="I638" s="3"/>
      <c r="J638" s="3"/>
      <c r="K638" s="3"/>
      <c r="L638" s="3"/>
      <c r="M638" s="3"/>
      <c r="N638" s="3"/>
      <c r="O638" s="3"/>
      <c r="P638" s="3"/>
      <c r="Q638" s="3"/>
      <c r="R638" s="3"/>
      <c r="S638" s="252"/>
      <c r="T638" s="252"/>
      <c r="U638" s="252"/>
      <c r="V638" s="252"/>
      <c r="W638" s="252"/>
      <c r="X638" s="12"/>
    </row>
    <row r="639" spans="2:24" x14ac:dyDescent="0.25">
      <c r="B639" s="11"/>
      <c r="C639" s="3"/>
      <c r="D639" s="2"/>
      <c r="E639" s="2"/>
      <c r="F639" s="3"/>
      <c r="G639" s="3"/>
      <c r="H639" s="3"/>
      <c r="I639" s="3"/>
      <c r="J639" s="3"/>
      <c r="K639" s="3"/>
      <c r="L639" s="3"/>
      <c r="M639" s="3"/>
      <c r="N639" s="3"/>
      <c r="O639" s="3"/>
      <c r="P639" s="3"/>
      <c r="Q639" s="3"/>
      <c r="R639" s="3"/>
      <c r="S639" s="252"/>
      <c r="T639" s="252"/>
      <c r="U639" s="252"/>
      <c r="V639" s="252"/>
      <c r="W639" s="252"/>
      <c r="X639" s="12"/>
    </row>
    <row r="640" spans="2:24" x14ac:dyDescent="0.25">
      <c r="B640" s="11"/>
      <c r="C640" s="3"/>
      <c r="D640" s="2"/>
      <c r="E640" s="2"/>
      <c r="F640" s="3"/>
      <c r="G640" s="3"/>
      <c r="H640" s="3"/>
      <c r="I640" s="3"/>
      <c r="J640" s="3"/>
      <c r="K640" s="3"/>
      <c r="L640" s="3"/>
      <c r="M640" s="3"/>
      <c r="N640" s="3"/>
      <c r="O640" s="3"/>
      <c r="P640" s="3"/>
      <c r="Q640" s="3"/>
      <c r="R640" s="3"/>
      <c r="S640" s="252"/>
      <c r="T640" s="252"/>
      <c r="U640" s="252"/>
      <c r="V640" s="252"/>
      <c r="W640" s="252"/>
      <c r="X640" s="12"/>
    </row>
    <row r="641" spans="2:24" x14ac:dyDescent="0.25">
      <c r="B641" s="11"/>
      <c r="C641" s="3"/>
      <c r="D641" s="2"/>
      <c r="E641" s="2"/>
      <c r="F641" s="3"/>
      <c r="G641" s="3"/>
      <c r="H641" s="3"/>
      <c r="I641" s="3"/>
      <c r="J641" s="3"/>
      <c r="K641" s="3"/>
      <c r="L641" s="3"/>
      <c r="M641" s="3"/>
      <c r="N641" s="3"/>
      <c r="O641" s="3"/>
      <c r="P641" s="3"/>
      <c r="Q641" s="3"/>
      <c r="R641" s="3"/>
      <c r="S641" s="252"/>
      <c r="T641" s="252"/>
      <c r="U641" s="252"/>
      <c r="V641" s="252"/>
      <c r="W641" s="252"/>
      <c r="X641" s="12"/>
    </row>
    <row r="642" spans="2:24" x14ac:dyDescent="0.25">
      <c r="B642" s="11"/>
      <c r="C642" s="3"/>
      <c r="D642" s="2"/>
      <c r="E642" s="2"/>
      <c r="F642" s="3"/>
      <c r="G642" s="3"/>
      <c r="H642" s="3"/>
      <c r="I642" s="3"/>
      <c r="J642" s="3"/>
      <c r="K642" s="3"/>
      <c r="L642" s="3"/>
      <c r="M642" s="3"/>
      <c r="N642" s="3"/>
      <c r="O642" s="3"/>
      <c r="P642" s="3"/>
      <c r="Q642" s="3"/>
      <c r="R642" s="3"/>
      <c r="S642" s="252"/>
      <c r="T642" s="252"/>
      <c r="U642" s="252"/>
      <c r="V642" s="252"/>
      <c r="W642" s="252"/>
      <c r="X642" s="12"/>
    </row>
    <row r="643" spans="2:24" x14ac:dyDescent="0.25">
      <c r="B643" s="11"/>
      <c r="C643" s="3"/>
      <c r="D643" s="2"/>
      <c r="E643" s="2"/>
      <c r="F643" s="3"/>
      <c r="G643" s="3"/>
      <c r="H643" s="3"/>
      <c r="I643" s="3"/>
      <c r="J643" s="3"/>
      <c r="K643" s="3"/>
      <c r="L643" s="3"/>
      <c r="M643" s="3"/>
      <c r="N643" s="3"/>
      <c r="O643" s="3"/>
      <c r="P643" s="3"/>
      <c r="Q643" s="3"/>
      <c r="R643" s="3"/>
      <c r="S643" s="252"/>
      <c r="T643" s="252"/>
      <c r="U643" s="252"/>
      <c r="V643" s="252"/>
      <c r="W643" s="252"/>
      <c r="X643" s="12"/>
    </row>
    <row r="644" spans="2:24" x14ac:dyDescent="0.25">
      <c r="B644" s="11"/>
      <c r="C644" s="3"/>
      <c r="D644" s="2"/>
      <c r="E644" s="2"/>
      <c r="F644" s="3"/>
      <c r="G644" s="3"/>
      <c r="H644" s="3"/>
      <c r="I644" s="3"/>
      <c r="J644" s="3"/>
      <c r="K644" s="3"/>
      <c r="L644" s="3"/>
      <c r="M644" s="3"/>
      <c r="N644" s="3"/>
      <c r="O644" s="3"/>
      <c r="P644" s="3"/>
      <c r="Q644" s="3"/>
      <c r="R644" s="3"/>
      <c r="S644" s="252"/>
      <c r="T644" s="252"/>
      <c r="U644" s="252"/>
      <c r="V644" s="252"/>
      <c r="W644" s="252"/>
      <c r="X644" s="12"/>
    </row>
    <row r="645" spans="2:24" x14ac:dyDescent="0.25">
      <c r="B645" s="11"/>
      <c r="C645" s="3"/>
      <c r="D645" s="2"/>
      <c r="E645" s="2"/>
      <c r="F645" s="3"/>
      <c r="G645" s="3"/>
      <c r="H645" s="3"/>
      <c r="I645" s="3"/>
      <c r="J645" s="3"/>
      <c r="K645" s="3"/>
      <c r="L645" s="3"/>
      <c r="M645" s="3"/>
      <c r="N645" s="3"/>
      <c r="O645" s="3"/>
      <c r="P645" s="3"/>
      <c r="Q645" s="3"/>
      <c r="R645" s="3"/>
      <c r="S645" s="252"/>
      <c r="T645" s="252"/>
      <c r="U645" s="252"/>
      <c r="V645" s="252"/>
      <c r="W645" s="252"/>
      <c r="X645" s="12"/>
    </row>
    <row r="646" spans="2:24" x14ac:dyDescent="0.25">
      <c r="B646" s="11"/>
      <c r="C646" s="3"/>
      <c r="D646" s="2"/>
      <c r="E646" s="2"/>
      <c r="F646" s="3"/>
      <c r="G646" s="3"/>
      <c r="H646" s="3"/>
      <c r="I646" s="3"/>
      <c r="J646" s="3"/>
      <c r="K646" s="3"/>
      <c r="L646" s="3"/>
      <c r="M646" s="3"/>
      <c r="N646" s="3"/>
      <c r="O646" s="3"/>
      <c r="P646" s="3"/>
      <c r="Q646" s="3"/>
      <c r="R646" s="3"/>
      <c r="S646" s="252"/>
      <c r="T646" s="252"/>
      <c r="U646" s="252"/>
      <c r="V646" s="252"/>
      <c r="W646" s="252"/>
      <c r="X646" s="12"/>
    </row>
    <row r="647" spans="2:24" x14ac:dyDescent="0.25">
      <c r="B647" s="11"/>
      <c r="C647" s="3"/>
      <c r="D647" s="2"/>
      <c r="E647" s="2"/>
      <c r="F647" s="3"/>
      <c r="G647" s="3"/>
      <c r="H647" s="3"/>
      <c r="I647" s="3"/>
      <c r="J647" s="3"/>
      <c r="K647" s="3"/>
      <c r="L647" s="3"/>
      <c r="M647" s="3"/>
      <c r="N647" s="3"/>
      <c r="O647" s="3"/>
      <c r="P647" s="3"/>
      <c r="Q647" s="3"/>
      <c r="R647" s="3"/>
      <c r="S647" s="252"/>
      <c r="T647" s="252"/>
      <c r="U647" s="252"/>
      <c r="V647" s="252"/>
      <c r="W647" s="252"/>
      <c r="X647" s="12"/>
    </row>
    <row r="648" spans="2:24" x14ac:dyDescent="0.25">
      <c r="B648" s="11"/>
      <c r="C648" s="3"/>
      <c r="D648" s="2"/>
      <c r="E648" s="2"/>
      <c r="F648" s="3"/>
      <c r="G648" s="3"/>
      <c r="H648" s="3"/>
      <c r="I648" s="3"/>
      <c r="J648" s="3"/>
      <c r="K648" s="3"/>
      <c r="L648" s="3"/>
      <c r="M648" s="3"/>
      <c r="N648" s="3"/>
      <c r="O648" s="3"/>
      <c r="P648" s="3"/>
      <c r="Q648" s="3"/>
      <c r="R648" s="3"/>
      <c r="S648" s="252"/>
      <c r="T648" s="252"/>
      <c r="U648" s="252"/>
      <c r="V648" s="252"/>
      <c r="W648" s="252"/>
      <c r="X648" s="12"/>
    </row>
    <row r="649" spans="2:24" x14ac:dyDescent="0.25">
      <c r="B649" s="11"/>
      <c r="C649" s="3"/>
      <c r="D649" s="2"/>
      <c r="E649" s="2"/>
      <c r="F649" s="3"/>
      <c r="G649" s="3"/>
      <c r="H649" s="3"/>
      <c r="I649" s="3"/>
      <c r="J649" s="3"/>
      <c r="K649" s="3"/>
      <c r="L649" s="3"/>
      <c r="M649" s="3"/>
      <c r="N649" s="3"/>
      <c r="O649" s="3"/>
      <c r="P649" s="3"/>
      <c r="Q649" s="3"/>
      <c r="R649" s="3"/>
      <c r="S649" s="252"/>
      <c r="T649" s="252"/>
      <c r="U649" s="252"/>
      <c r="V649" s="252"/>
      <c r="W649" s="252"/>
      <c r="X649" s="12"/>
    </row>
    <row r="650" spans="2:24" x14ac:dyDescent="0.25">
      <c r="B650" s="11"/>
      <c r="C650" s="3"/>
      <c r="D650" s="2"/>
      <c r="E650" s="2"/>
      <c r="F650" s="3"/>
      <c r="G650" s="3"/>
      <c r="H650" s="3"/>
      <c r="I650" s="3"/>
      <c r="J650" s="3"/>
      <c r="K650" s="3"/>
      <c r="L650" s="3"/>
      <c r="M650" s="3"/>
      <c r="N650" s="3"/>
      <c r="O650" s="3"/>
      <c r="P650" s="3"/>
      <c r="Q650" s="3"/>
      <c r="R650" s="3"/>
      <c r="S650" s="252"/>
      <c r="T650" s="252"/>
      <c r="U650" s="252"/>
      <c r="V650" s="252"/>
      <c r="W650" s="252"/>
      <c r="X650" s="12"/>
    </row>
    <row r="651" spans="2:24" x14ac:dyDescent="0.25">
      <c r="B651" s="11"/>
      <c r="C651" s="3"/>
      <c r="D651" s="2"/>
      <c r="E651" s="2"/>
      <c r="F651" s="3"/>
      <c r="G651" s="3"/>
      <c r="H651" s="3"/>
      <c r="I651" s="3"/>
      <c r="J651" s="3"/>
      <c r="K651" s="3"/>
      <c r="L651" s="3"/>
      <c r="M651" s="3"/>
      <c r="N651" s="3"/>
      <c r="O651" s="3"/>
      <c r="P651" s="3"/>
      <c r="Q651" s="3"/>
      <c r="R651" s="3"/>
      <c r="S651" s="252"/>
      <c r="T651" s="252"/>
      <c r="U651" s="252"/>
      <c r="V651" s="252"/>
      <c r="W651" s="252"/>
      <c r="X651" s="12"/>
    </row>
    <row r="652" spans="2:24" x14ac:dyDescent="0.25">
      <c r="B652" s="11"/>
      <c r="C652" s="3"/>
      <c r="D652" s="2"/>
      <c r="E652" s="2"/>
      <c r="F652" s="3"/>
      <c r="G652" s="3"/>
      <c r="H652" s="3"/>
      <c r="I652" s="3"/>
      <c r="J652" s="3"/>
      <c r="K652" s="3"/>
      <c r="L652" s="3"/>
      <c r="M652" s="3"/>
      <c r="N652" s="3"/>
      <c r="O652" s="3"/>
      <c r="P652" s="3"/>
      <c r="Q652" s="3"/>
      <c r="R652" s="3"/>
      <c r="S652" s="252"/>
      <c r="T652" s="252"/>
      <c r="U652" s="252"/>
      <c r="V652" s="252"/>
      <c r="W652" s="252"/>
      <c r="X652" s="12"/>
    </row>
    <row r="653" spans="2:24" x14ac:dyDescent="0.25">
      <c r="B653" s="11"/>
      <c r="C653" s="3"/>
      <c r="D653" s="2"/>
      <c r="E653" s="2"/>
      <c r="F653" s="3"/>
      <c r="G653" s="3"/>
      <c r="H653" s="3"/>
      <c r="I653" s="3"/>
      <c r="J653" s="3"/>
      <c r="K653" s="3"/>
      <c r="L653" s="3"/>
      <c r="M653" s="3"/>
      <c r="N653" s="3"/>
      <c r="O653" s="3"/>
      <c r="P653" s="3"/>
      <c r="Q653" s="3"/>
      <c r="R653" s="3"/>
      <c r="S653" s="252"/>
      <c r="T653" s="252"/>
      <c r="U653" s="252"/>
      <c r="V653" s="252"/>
      <c r="W653" s="252"/>
      <c r="X653" s="12"/>
    </row>
    <row r="654" spans="2:24" x14ac:dyDescent="0.25">
      <c r="B654" s="11"/>
      <c r="C654" s="3"/>
      <c r="D654" s="2"/>
      <c r="E654" s="2"/>
      <c r="F654" s="3"/>
      <c r="G654" s="3"/>
      <c r="H654" s="3"/>
      <c r="I654" s="3"/>
      <c r="J654" s="3"/>
      <c r="K654" s="3"/>
      <c r="L654" s="3"/>
      <c r="M654" s="3"/>
      <c r="N654" s="3"/>
      <c r="O654" s="3"/>
      <c r="P654" s="3"/>
      <c r="Q654" s="3"/>
      <c r="R654" s="3"/>
      <c r="S654" s="252"/>
      <c r="T654" s="252"/>
      <c r="U654" s="252"/>
      <c r="V654" s="252"/>
      <c r="W654" s="252"/>
      <c r="X654" s="12"/>
    </row>
    <row r="655" spans="2:24" x14ac:dyDescent="0.25">
      <c r="B655" s="11"/>
      <c r="C655" s="3"/>
      <c r="D655" s="2"/>
      <c r="E655" s="2"/>
      <c r="F655" s="3"/>
      <c r="G655" s="3"/>
      <c r="H655" s="3"/>
      <c r="I655" s="3"/>
      <c r="J655" s="3"/>
      <c r="K655" s="3"/>
      <c r="L655" s="3"/>
      <c r="M655" s="3"/>
      <c r="N655" s="3"/>
      <c r="O655" s="3"/>
      <c r="P655" s="3"/>
      <c r="Q655" s="3"/>
      <c r="R655" s="3"/>
      <c r="S655" s="252"/>
      <c r="T655" s="252"/>
      <c r="U655" s="252"/>
      <c r="V655" s="252"/>
      <c r="W655" s="252"/>
      <c r="X655" s="12"/>
    </row>
    <row r="656" spans="2:24" x14ac:dyDescent="0.25">
      <c r="B656" s="11"/>
      <c r="C656" s="3"/>
      <c r="D656" s="2"/>
      <c r="E656" s="2"/>
      <c r="F656" s="3"/>
      <c r="G656" s="3"/>
      <c r="H656" s="3"/>
      <c r="I656" s="3"/>
      <c r="J656" s="3"/>
      <c r="K656" s="3"/>
      <c r="L656" s="3"/>
      <c r="M656" s="3"/>
      <c r="N656" s="3"/>
      <c r="O656" s="3"/>
      <c r="P656" s="3"/>
      <c r="Q656" s="3"/>
      <c r="R656" s="3"/>
      <c r="S656" s="252"/>
      <c r="T656" s="252"/>
      <c r="U656" s="252"/>
      <c r="V656" s="252"/>
      <c r="W656" s="252"/>
      <c r="X656" s="12"/>
    </row>
    <row r="657" spans="2:24" x14ac:dyDescent="0.25">
      <c r="B657" s="11"/>
      <c r="C657" s="3"/>
      <c r="D657" s="2"/>
      <c r="E657" s="2"/>
      <c r="F657" s="3"/>
      <c r="G657" s="3"/>
      <c r="H657" s="3"/>
      <c r="I657" s="3"/>
      <c r="J657" s="3"/>
      <c r="K657" s="3"/>
      <c r="L657" s="3"/>
      <c r="M657" s="3"/>
      <c r="N657" s="3"/>
      <c r="O657" s="3"/>
      <c r="P657" s="3"/>
      <c r="Q657" s="3"/>
      <c r="R657" s="3"/>
      <c r="S657" s="252"/>
      <c r="T657" s="252"/>
      <c r="U657" s="252"/>
      <c r="V657" s="252"/>
      <c r="W657" s="252"/>
      <c r="X657" s="12"/>
    </row>
    <row r="658" spans="2:24" x14ac:dyDescent="0.25">
      <c r="B658" s="11"/>
      <c r="C658" s="3"/>
      <c r="D658" s="2"/>
      <c r="E658" s="2"/>
      <c r="F658" s="3"/>
      <c r="G658" s="3"/>
      <c r="H658" s="3"/>
      <c r="I658" s="3"/>
      <c r="J658" s="3"/>
      <c r="K658" s="3"/>
      <c r="L658" s="3"/>
      <c r="M658" s="3"/>
      <c r="N658" s="3"/>
      <c r="O658" s="3"/>
      <c r="P658" s="3"/>
      <c r="Q658" s="3"/>
      <c r="R658" s="3"/>
      <c r="S658" s="252"/>
      <c r="T658" s="252"/>
      <c r="U658" s="252"/>
      <c r="V658" s="252"/>
      <c r="W658" s="252"/>
      <c r="X658" s="12"/>
    </row>
    <row r="659" spans="2:24" x14ac:dyDescent="0.25">
      <c r="B659" s="11"/>
      <c r="C659" s="3"/>
      <c r="D659" s="2"/>
      <c r="E659" s="2"/>
      <c r="F659" s="3"/>
      <c r="G659" s="3"/>
      <c r="H659" s="3"/>
      <c r="I659" s="3"/>
      <c r="J659" s="3"/>
      <c r="K659" s="3"/>
      <c r="L659" s="3"/>
      <c r="M659" s="3"/>
      <c r="N659" s="3"/>
      <c r="O659" s="3"/>
      <c r="P659" s="3"/>
      <c r="Q659" s="3"/>
      <c r="R659" s="3"/>
      <c r="S659" s="252"/>
      <c r="T659" s="252"/>
      <c r="U659" s="252"/>
      <c r="V659" s="252"/>
      <c r="W659" s="252"/>
      <c r="X659" s="12"/>
    </row>
    <row r="660" spans="2:24" x14ac:dyDescent="0.25">
      <c r="B660" s="11"/>
      <c r="C660" s="3"/>
      <c r="D660" s="2"/>
      <c r="E660" s="2"/>
      <c r="F660" s="3"/>
      <c r="G660" s="3"/>
      <c r="H660" s="3"/>
      <c r="I660" s="3"/>
      <c r="J660" s="3"/>
      <c r="K660" s="3"/>
      <c r="L660" s="3"/>
      <c r="M660" s="3"/>
      <c r="N660" s="3"/>
      <c r="O660" s="3"/>
      <c r="P660" s="3"/>
      <c r="Q660" s="3"/>
      <c r="R660" s="3"/>
      <c r="S660" s="252"/>
      <c r="T660" s="252"/>
      <c r="U660" s="252"/>
      <c r="V660" s="252"/>
      <c r="W660" s="252"/>
      <c r="X660" s="12"/>
    </row>
    <row r="661" spans="2:24" x14ac:dyDescent="0.25">
      <c r="B661" s="11"/>
      <c r="C661" s="3"/>
      <c r="D661" s="2"/>
      <c r="E661" s="2"/>
      <c r="F661" s="3"/>
      <c r="G661" s="3"/>
      <c r="H661" s="3"/>
      <c r="I661" s="3"/>
      <c r="J661" s="3"/>
      <c r="K661" s="3"/>
      <c r="L661" s="3"/>
      <c r="M661" s="3"/>
      <c r="N661" s="3"/>
      <c r="O661" s="3"/>
      <c r="P661" s="3"/>
      <c r="Q661" s="3"/>
      <c r="R661" s="3"/>
      <c r="S661" s="252"/>
      <c r="T661" s="252"/>
      <c r="U661" s="252"/>
      <c r="V661" s="252"/>
      <c r="W661" s="252"/>
      <c r="X661" s="12"/>
    </row>
    <row r="662" spans="2:24" x14ac:dyDescent="0.25">
      <c r="B662" s="11"/>
      <c r="C662" s="3"/>
      <c r="D662" s="2"/>
      <c r="E662" s="2"/>
      <c r="F662" s="3"/>
      <c r="G662" s="3"/>
      <c r="H662" s="3"/>
      <c r="I662" s="3"/>
      <c r="J662" s="3"/>
      <c r="K662" s="3"/>
      <c r="L662" s="3"/>
      <c r="M662" s="3"/>
      <c r="N662" s="3"/>
      <c r="O662" s="3"/>
      <c r="P662" s="3"/>
      <c r="Q662" s="3"/>
      <c r="R662" s="3"/>
      <c r="S662" s="252"/>
      <c r="T662" s="252"/>
      <c r="U662" s="252"/>
      <c r="V662" s="252"/>
      <c r="W662" s="252"/>
      <c r="X662" s="12"/>
    </row>
    <row r="663" spans="2:24" x14ac:dyDescent="0.25">
      <c r="B663" s="11"/>
      <c r="C663" s="3"/>
      <c r="D663" s="2"/>
      <c r="E663" s="2"/>
      <c r="F663" s="3"/>
      <c r="G663" s="3"/>
      <c r="H663" s="3"/>
      <c r="I663" s="3"/>
      <c r="J663" s="3"/>
      <c r="K663" s="3"/>
      <c r="L663" s="3"/>
      <c r="M663" s="3"/>
      <c r="N663" s="3"/>
      <c r="O663" s="3"/>
      <c r="P663" s="3"/>
      <c r="Q663" s="3"/>
      <c r="R663" s="3"/>
      <c r="S663" s="252"/>
      <c r="T663" s="252"/>
      <c r="U663" s="252"/>
      <c r="V663" s="252"/>
      <c r="W663" s="252"/>
      <c r="X663" s="12"/>
    </row>
    <row r="664" spans="2:24" x14ac:dyDescent="0.25">
      <c r="B664" s="11"/>
      <c r="C664" s="3"/>
      <c r="D664" s="2"/>
      <c r="E664" s="2"/>
      <c r="F664" s="3"/>
      <c r="G664" s="3"/>
      <c r="H664" s="3"/>
      <c r="I664" s="3"/>
      <c r="J664" s="3"/>
      <c r="K664" s="3"/>
      <c r="L664" s="3"/>
      <c r="M664" s="3"/>
      <c r="N664" s="3"/>
      <c r="O664" s="3"/>
      <c r="P664" s="3"/>
      <c r="Q664" s="3"/>
      <c r="R664" s="3"/>
      <c r="S664" s="252"/>
      <c r="T664" s="252"/>
      <c r="U664" s="252"/>
      <c r="V664" s="252"/>
      <c r="W664" s="252"/>
      <c r="X664" s="12"/>
    </row>
    <row r="665" spans="2:24" x14ac:dyDescent="0.25">
      <c r="B665" s="11"/>
      <c r="C665" s="3"/>
      <c r="D665" s="2"/>
      <c r="E665" s="2"/>
      <c r="F665" s="3"/>
      <c r="G665" s="3"/>
      <c r="H665" s="3"/>
      <c r="I665" s="3"/>
      <c r="J665" s="3"/>
      <c r="K665" s="3"/>
      <c r="L665" s="3"/>
      <c r="M665" s="3"/>
      <c r="N665" s="3"/>
      <c r="O665" s="3"/>
      <c r="P665" s="3"/>
      <c r="Q665" s="3"/>
      <c r="R665" s="3"/>
      <c r="S665" s="252"/>
      <c r="T665" s="252"/>
      <c r="U665" s="252"/>
      <c r="V665" s="252"/>
      <c r="W665" s="252"/>
      <c r="X665" s="12"/>
    </row>
    <row r="666" spans="2:24" x14ac:dyDescent="0.25">
      <c r="B666" s="11"/>
      <c r="C666" s="3"/>
      <c r="D666" s="2"/>
      <c r="E666" s="2"/>
      <c r="F666" s="3"/>
      <c r="G666" s="3"/>
      <c r="H666" s="3"/>
      <c r="I666" s="3"/>
      <c r="J666" s="3"/>
      <c r="K666" s="3"/>
      <c r="L666" s="3"/>
      <c r="M666" s="3"/>
      <c r="N666" s="3"/>
      <c r="O666" s="3"/>
      <c r="P666" s="3"/>
      <c r="Q666" s="3"/>
      <c r="R666" s="3"/>
      <c r="S666" s="252"/>
      <c r="T666" s="252"/>
      <c r="U666" s="252"/>
      <c r="V666" s="252"/>
      <c r="W666" s="252"/>
      <c r="X666" s="12"/>
    </row>
    <row r="667" spans="2:24" x14ac:dyDescent="0.25">
      <c r="B667" s="11"/>
      <c r="C667" s="3"/>
      <c r="D667" s="2"/>
      <c r="E667" s="2"/>
      <c r="F667" s="3"/>
      <c r="G667" s="3"/>
      <c r="H667" s="3"/>
      <c r="I667" s="3"/>
      <c r="J667" s="3"/>
      <c r="K667" s="3"/>
      <c r="L667" s="3"/>
      <c r="M667" s="3"/>
      <c r="N667" s="3"/>
      <c r="O667" s="3"/>
      <c r="P667" s="3"/>
      <c r="Q667" s="3"/>
      <c r="R667" s="3"/>
      <c r="S667" s="252"/>
      <c r="T667" s="252"/>
      <c r="U667" s="252"/>
      <c r="V667" s="252"/>
      <c r="W667" s="252"/>
      <c r="X667" s="12"/>
    </row>
    <row r="668" spans="2:24" x14ac:dyDescent="0.25">
      <c r="B668" s="11"/>
      <c r="C668" s="3"/>
      <c r="D668" s="2"/>
      <c r="E668" s="2"/>
      <c r="F668" s="3"/>
      <c r="G668" s="3"/>
      <c r="H668" s="3"/>
      <c r="I668" s="3"/>
      <c r="J668" s="3"/>
      <c r="K668" s="3"/>
      <c r="L668" s="3"/>
      <c r="M668" s="3"/>
      <c r="N668" s="3"/>
      <c r="O668" s="3"/>
      <c r="P668" s="3"/>
      <c r="Q668" s="3"/>
      <c r="R668" s="3"/>
      <c r="S668" s="252"/>
      <c r="T668" s="252"/>
      <c r="U668" s="252"/>
      <c r="V668" s="252"/>
      <c r="W668" s="252"/>
      <c r="X668" s="12"/>
    </row>
    <row r="669" spans="2:24" x14ac:dyDescent="0.25">
      <c r="B669" s="11"/>
      <c r="C669" s="3"/>
      <c r="D669" s="2"/>
      <c r="E669" s="2"/>
      <c r="F669" s="3"/>
      <c r="G669" s="3"/>
      <c r="H669" s="3"/>
      <c r="I669" s="3"/>
      <c r="J669" s="3"/>
      <c r="K669" s="3"/>
      <c r="L669" s="3"/>
      <c r="M669" s="3"/>
      <c r="N669" s="3"/>
      <c r="O669" s="3"/>
      <c r="P669" s="3"/>
      <c r="Q669" s="3"/>
      <c r="R669" s="3"/>
      <c r="S669" s="252"/>
      <c r="T669" s="252"/>
      <c r="U669" s="252"/>
      <c r="V669" s="252"/>
      <c r="W669" s="252"/>
      <c r="X669" s="12"/>
    </row>
    <row r="670" spans="2:24" x14ac:dyDescent="0.25">
      <c r="B670" s="11"/>
      <c r="C670" s="3"/>
      <c r="D670" s="2"/>
      <c r="E670" s="2"/>
      <c r="F670" s="3"/>
      <c r="G670" s="3"/>
      <c r="H670" s="3"/>
      <c r="I670" s="3"/>
      <c r="J670" s="3"/>
      <c r="K670" s="3"/>
      <c r="L670" s="3"/>
      <c r="M670" s="3"/>
      <c r="N670" s="3"/>
      <c r="O670" s="3"/>
      <c r="P670" s="3"/>
      <c r="Q670" s="3"/>
      <c r="R670" s="3"/>
      <c r="S670" s="252"/>
      <c r="T670" s="252"/>
      <c r="U670" s="252"/>
      <c r="V670" s="252"/>
      <c r="W670" s="252"/>
      <c r="X670" s="12"/>
    </row>
    <row r="671" spans="2:24" x14ac:dyDescent="0.25">
      <c r="B671" s="11"/>
      <c r="C671" s="3"/>
      <c r="D671" s="2"/>
      <c r="E671" s="2"/>
      <c r="F671" s="3"/>
      <c r="G671" s="3"/>
      <c r="H671" s="3"/>
      <c r="I671" s="3"/>
      <c r="J671" s="3"/>
      <c r="K671" s="3"/>
      <c r="L671" s="3"/>
      <c r="M671" s="3"/>
      <c r="N671" s="3"/>
      <c r="O671" s="3"/>
      <c r="P671" s="3"/>
      <c r="Q671" s="3"/>
      <c r="R671" s="3"/>
      <c r="S671" s="252"/>
      <c r="T671" s="252"/>
      <c r="U671" s="252"/>
      <c r="V671" s="252"/>
      <c r="W671" s="252"/>
      <c r="X671" s="12"/>
    </row>
    <row r="672" spans="2:24" x14ac:dyDescent="0.25">
      <c r="B672" s="11"/>
      <c r="C672" s="3"/>
      <c r="D672" s="2"/>
      <c r="E672" s="2"/>
      <c r="F672" s="3"/>
      <c r="G672" s="3"/>
      <c r="H672" s="3"/>
      <c r="I672" s="3"/>
      <c r="J672" s="3"/>
      <c r="K672" s="3"/>
      <c r="L672" s="3"/>
      <c r="M672" s="3"/>
      <c r="N672" s="3"/>
      <c r="O672" s="3"/>
      <c r="P672" s="3"/>
      <c r="Q672" s="3"/>
      <c r="R672" s="3"/>
      <c r="S672" s="252"/>
      <c r="T672" s="252"/>
      <c r="U672" s="252"/>
      <c r="V672" s="252"/>
      <c r="W672" s="252"/>
      <c r="X672" s="12"/>
    </row>
    <row r="673" spans="2:24" x14ac:dyDescent="0.25">
      <c r="B673" s="11"/>
      <c r="C673" s="3"/>
      <c r="D673" s="2"/>
      <c r="E673" s="2"/>
      <c r="F673" s="3"/>
      <c r="G673" s="3"/>
      <c r="H673" s="3"/>
      <c r="I673" s="3"/>
      <c r="J673" s="3"/>
      <c r="K673" s="3"/>
      <c r="L673" s="3"/>
      <c r="M673" s="3"/>
      <c r="N673" s="3"/>
      <c r="O673" s="3"/>
      <c r="P673" s="3"/>
      <c r="Q673" s="3"/>
      <c r="R673" s="3"/>
      <c r="S673" s="252"/>
      <c r="T673" s="252"/>
      <c r="U673" s="252"/>
      <c r="V673" s="252"/>
      <c r="W673" s="252"/>
      <c r="X673" s="12"/>
    </row>
    <row r="674" spans="2:24" x14ac:dyDescent="0.25">
      <c r="B674" s="11"/>
      <c r="C674" s="3"/>
      <c r="D674" s="2"/>
      <c r="E674" s="2"/>
      <c r="F674" s="3"/>
      <c r="G674" s="3"/>
      <c r="H674" s="3"/>
      <c r="I674" s="3"/>
      <c r="J674" s="3"/>
      <c r="K674" s="3"/>
      <c r="L674" s="3"/>
      <c r="M674" s="3"/>
      <c r="N674" s="3"/>
      <c r="O674" s="3"/>
      <c r="P674" s="3"/>
      <c r="Q674" s="3"/>
      <c r="R674" s="3"/>
      <c r="S674" s="252"/>
      <c r="T674" s="252"/>
      <c r="U674" s="252"/>
      <c r="V674" s="252"/>
      <c r="W674" s="252"/>
      <c r="X674" s="12"/>
    </row>
    <row r="675" spans="2:24" x14ac:dyDescent="0.25">
      <c r="B675" s="11"/>
      <c r="C675" s="3"/>
      <c r="D675" s="2"/>
      <c r="E675" s="2"/>
      <c r="F675" s="3"/>
      <c r="G675" s="3"/>
      <c r="H675" s="3"/>
      <c r="I675" s="3"/>
      <c r="J675" s="3"/>
      <c r="K675" s="3"/>
      <c r="L675" s="3"/>
      <c r="M675" s="3"/>
      <c r="N675" s="3"/>
      <c r="O675" s="3"/>
      <c r="P675" s="3"/>
      <c r="Q675" s="3"/>
      <c r="R675" s="3"/>
      <c r="S675" s="252"/>
      <c r="T675" s="252"/>
      <c r="U675" s="252"/>
      <c r="V675" s="252"/>
      <c r="W675" s="252"/>
      <c r="X675" s="12"/>
    </row>
    <row r="676" spans="2:24" x14ac:dyDescent="0.25">
      <c r="B676" s="11"/>
      <c r="C676" s="3"/>
      <c r="D676" s="2"/>
      <c r="E676" s="2"/>
      <c r="F676" s="3"/>
      <c r="G676" s="3"/>
      <c r="H676" s="3"/>
      <c r="I676" s="3"/>
      <c r="J676" s="3"/>
      <c r="K676" s="3"/>
      <c r="L676" s="3"/>
      <c r="M676" s="3"/>
      <c r="N676" s="3"/>
      <c r="O676" s="3"/>
      <c r="P676" s="3"/>
      <c r="Q676" s="3"/>
      <c r="R676" s="3"/>
      <c r="S676" s="252"/>
      <c r="T676" s="252"/>
      <c r="U676" s="252"/>
      <c r="V676" s="252"/>
      <c r="W676" s="252"/>
      <c r="X676" s="12"/>
    </row>
    <row r="677" spans="2:24" x14ac:dyDescent="0.25">
      <c r="B677" s="11"/>
      <c r="C677" s="3"/>
      <c r="D677" s="2"/>
      <c r="E677" s="2"/>
      <c r="F677" s="3"/>
      <c r="G677" s="3"/>
      <c r="H677" s="3"/>
      <c r="I677" s="3"/>
      <c r="J677" s="3"/>
      <c r="K677" s="3"/>
      <c r="L677" s="3"/>
      <c r="M677" s="3"/>
      <c r="N677" s="3"/>
      <c r="O677" s="3"/>
      <c r="P677" s="3"/>
      <c r="Q677" s="3"/>
      <c r="R677" s="3"/>
      <c r="S677" s="252"/>
      <c r="T677" s="252"/>
      <c r="U677" s="252"/>
      <c r="V677" s="252"/>
      <c r="W677" s="252"/>
      <c r="X677" s="12"/>
    </row>
    <row r="678" spans="2:24" x14ac:dyDescent="0.25">
      <c r="B678" s="11"/>
      <c r="C678" s="3"/>
      <c r="D678" s="2"/>
      <c r="E678" s="2"/>
      <c r="F678" s="3"/>
      <c r="G678" s="3"/>
      <c r="H678" s="3"/>
      <c r="I678" s="3"/>
      <c r="J678" s="3"/>
      <c r="K678" s="3"/>
      <c r="L678" s="3"/>
      <c r="M678" s="3"/>
      <c r="N678" s="3"/>
      <c r="O678" s="3"/>
      <c r="P678" s="3"/>
      <c r="Q678" s="3"/>
      <c r="R678" s="3"/>
      <c r="S678" s="252"/>
      <c r="T678" s="252"/>
      <c r="U678" s="252"/>
      <c r="V678" s="252"/>
      <c r="W678" s="252"/>
      <c r="X678" s="12"/>
    </row>
    <row r="679" spans="2:24" x14ac:dyDescent="0.25">
      <c r="B679" s="11"/>
      <c r="C679" s="3"/>
      <c r="D679" s="2"/>
      <c r="E679" s="2"/>
      <c r="F679" s="3"/>
      <c r="G679" s="3"/>
      <c r="H679" s="3"/>
      <c r="I679" s="3"/>
      <c r="J679" s="3"/>
      <c r="K679" s="3"/>
      <c r="L679" s="3"/>
      <c r="M679" s="3"/>
      <c r="N679" s="3"/>
      <c r="O679" s="3"/>
      <c r="P679" s="3"/>
      <c r="Q679" s="3"/>
      <c r="R679" s="3"/>
      <c r="S679" s="252"/>
      <c r="T679" s="252"/>
      <c r="U679" s="252"/>
      <c r="V679" s="252"/>
      <c r="W679" s="252"/>
      <c r="X679" s="12"/>
    </row>
    <row r="680" spans="2:24" x14ac:dyDescent="0.25">
      <c r="B680" s="11"/>
      <c r="C680" s="3"/>
      <c r="D680" s="2"/>
      <c r="E680" s="2"/>
      <c r="F680" s="3"/>
      <c r="G680" s="3"/>
      <c r="H680" s="3"/>
      <c r="I680" s="3"/>
      <c r="J680" s="3"/>
      <c r="K680" s="3"/>
      <c r="L680" s="3"/>
      <c r="M680" s="3"/>
      <c r="N680" s="3"/>
      <c r="O680" s="3"/>
      <c r="P680" s="3"/>
      <c r="Q680" s="3"/>
      <c r="R680" s="3"/>
      <c r="S680" s="252"/>
      <c r="T680" s="252"/>
      <c r="U680" s="252"/>
      <c r="V680" s="252"/>
      <c r="W680" s="252"/>
      <c r="X680" s="12"/>
    </row>
    <row r="681" spans="2:24" x14ac:dyDescent="0.25">
      <c r="B681" s="11"/>
      <c r="C681" s="3"/>
      <c r="D681" s="2"/>
      <c r="E681" s="2"/>
      <c r="F681" s="3"/>
      <c r="G681" s="3"/>
      <c r="H681" s="3"/>
      <c r="I681" s="3"/>
      <c r="J681" s="3"/>
      <c r="K681" s="3"/>
      <c r="L681" s="3"/>
      <c r="M681" s="3"/>
      <c r="N681" s="3"/>
      <c r="O681" s="3"/>
      <c r="P681" s="3"/>
      <c r="Q681" s="3"/>
      <c r="R681" s="3"/>
      <c r="S681" s="252"/>
      <c r="T681" s="252"/>
      <c r="U681" s="252"/>
      <c r="V681" s="252"/>
      <c r="W681" s="252"/>
      <c r="X681" s="12"/>
    </row>
    <row r="682" spans="2:24" x14ac:dyDescent="0.25">
      <c r="B682" s="11"/>
      <c r="C682" s="3"/>
      <c r="D682" s="2"/>
      <c r="E682" s="2"/>
      <c r="F682" s="3"/>
      <c r="G682" s="3"/>
      <c r="H682" s="3"/>
      <c r="I682" s="3"/>
      <c r="J682" s="3"/>
      <c r="K682" s="3"/>
      <c r="L682" s="3"/>
      <c r="M682" s="3"/>
      <c r="N682" s="3"/>
      <c r="O682" s="3"/>
      <c r="P682" s="3"/>
      <c r="Q682" s="3"/>
      <c r="R682" s="3"/>
      <c r="S682" s="252"/>
      <c r="T682" s="252"/>
      <c r="U682" s="252"/>
      <c r="V682" s="252"/>
      <c r="W682" s="252"/>
      <c r="X682" s="12"/>
    </row>
    <row r="683" spans="2:24" x14ac:dyDescent="0.25">
      <c r="B683" s="11"/>
      <c r="C683" s="3"/>
      <c r="D683" s="2"/>
      <c r="E683" s="2"/>
      <c r="F683" s="3"/>
      <c r="G683" s="3"/>
      <c r="H683" s="3"/>
      <c r="I683" s="3"/>
      <c r="J683" s="3"/>
      <c r="K683" s="3"/>
      <c r="L683" s="3"/>
      <c r="M683" s="3"/>
      <c r="N683" s="3"/>
      <c r="O683" s="3"/>
      <c r="P683" s="3"/>
      <c r="Q683" s="3"/>
      <c r="R683" s="3"/>
      <c r="S683" s="252"/>
      <c r="T683" s="252"/>
      <c r="U683" s="252"/>
      <c r="V683" s="252"/>
      <c r="W683" s="252"/>
      <c r="X683" s="12"/>
    </row>
    <row r="684" spans="2:24" x14ac:dyDescent="0.25">
      <c r="B684" s="11"/>
      <c r="C684" s="3"/>
      <c r="D684" s="2"/>
      <c r="E684" s="2"/>
      <c r="F684" s="3"/>
      <c r="G684" s="3"/>
      <c r="H684" s="3"/>
      <c r="I684" s="3"/>
      <c r="J684" s="3"/>
      <c r="K684" s="3"/>
      <c r="L684" s="3"/>
      <c r="M684" s="3"/>
      <c r="N684" s="3"/>
      <c r="O684" s="3"/>
      <c r="P684" s="3"/>
      <c r="Q684" s="3"/>
      <c r="R684" s="3"/>
      <c r="S684" s="252"/>
      <c r="T684" s="252"/>
      <c r="U684" s="252"/>
      <c r="V684" s="252"/>
      <c r="W684" s="252"/>
      <c r="X684" s="12"/>
    </row>
    <row r="685" spans="2:24" x14ac:dyDescent="0.25">
      <c r="B685" s="11"/>
      <c r="C685" s="3"/>
      <c r="D685" s="2"/>
      <c r="E685" s="2"/>
      <c r="F685" s="3"/>
      <c r="G685" s="3"/>
      <c r="H685" s="3"/>
      <c r="I685" s="3"/>
      <c r="J685" s="3"/>
      <c r="K685" s="3"/>
      <c r="L685" s="3"/>
      <c r="M685" s="3"/>
      <c r="N685" s="3"/>
      <c r="O685" s="3"/>
      <c r="P685" s="3"/>
      <c r="Q685" s="3"/>
      <c r="R685" s="3"/>
      <c r="S685" s="252"/>
      <c r="T685" s="252"/>
      <c r="U685" s="252"/>
      <c r="V685" s="252"/>
      <c r="W685" s="252"/>
      <c r="X685" s="12"/>
    </row>
    <row r="686" spans="2:24" x14ac:dyDescent="0.25">
      <c r="B686" s="11"/>
      <c r="C686" s="3"/>
      <c r="D686" s="2"/>
      <c r="E686" s="2"/>
      <c r="F686" s="3"/>
      <c r="G686" s="3"/>
      <c r="H686" s="3"/>
      <c r="I686" s="3"/>
      <c r="J686" s="3"/>
      <c r="K686" s="3"/>
      <c r="L686" s="3"/>
      <c r="M686" s="3"/>
      <c r="N686" s="3"/>
      <c r="O686" s="3"/>
      <c r="P686" s="3"/>
      <c r="Q686" s="3"/>
      <c r="R686" s="3"/>
      <c r="S686" s="252"/>
      <c r="T686" s="252"/>
      <c r="U686" s="252"/>
      <c r="V686" s="252"/>
      <c r="W686" s="252"/>
      <c r="X686" s="12"/>
    </row>
    <row r="687" spans="2:24" x14ac:dyDescent="0.25">
      <c r="B687" s="11"/>
      <c r="C687" s="3"/>
      <c r="D687" s="2"/>
      <c r="E687" s="2"/>
      <c r="F687" s="3"/>
      <c r="G687" s="3"/>
      <c r="H687" s="3"/>
      <c r="I687" s="3"/>
      <c r="J687" s="3"/>
      <c r="K687" s="3"/>
      <c r="L687" s="3"/>
      <c r="M687" s="3"/>
      <c r="N687" s="3"/>
      <c r="O687" s="3"/>
      <c r="P687" s="3"/>
      <c r="Q687" s="3"/>
      <c r="R687" s="3"/>
      <c r="S687" s="252"/>
      <c r="T687" s="252"/>
      <c r="U687" s="252"/>
      <c r="V687" s="252"/>
      <c r="W687" s="252"/>
      <c r="X687" s="12"/>
    </row>
    <row r="688" spans="2:24" x14ac:dyDescent="0.25">
      <c r="B688" s="11"/>
      <c r="C688" s="3"/>
      <c r="D688" s="2"/>
      <c r="E688" s="2"/>
      <c r="F688" s="3"/>
      <c r="G688" s="3"/>
      <c r="H688" s="3"/>
      <c r="I688" s="3"/>
      <c r="J688" s="3"/>
      <c r="K688" s="3"/>
      <c r="L688" s="3"/>
      <c r="M688" s="3"/>
      <c r="N688" s="3"/>
      <c r="O688" s="3"/>
      <c r="P688" s="3"/>
      <c r="Q688" s="3"/>
      <c r="R688" s="3"/>
      <c r="S688" s="252"/>
      <c r="T688" s="252"/>
      <c r="U688" s="252"/>
      <c r="V688" s="252"/>
      <c r="W688" s="252"/>
      <c r="X688" s="12"/>
    </row>
    <row r="689" spans="2:24" x14ac:dyDescent="0.25">
      <c r="B689" s="11"/>
      <c r="C689" s="3"/>
      <c r="D689" s="2"/>
      <c r="E689" s="2"/>
      <c r="F689" s="3"/>
      <c r="G689" s="3"/>
      <c r="H689" s="3"/>
      <c r="I689" s="3"/>
      <c r="J689" s="3"/>
      <c r="K689" s="3"/>
      <c r="L689" s="3"/>
      <c r="M689" s="3"/>
      <c r="N689" s="3"/>
      <c r="O689" s="3"/>
      <c r="P689" s="3"/>
      <c r="Q689" s="3"/>
      <c r="R689" s="3"/>
      <c r="S689" s="252"/>
      <c r="T689" s="252"/>
      <c r="U689" s="252"/>
      <c r="V689" s="252"/>
      <c r="W689" s="252"/>
      <c r="X689" s="12"/>
    </row>
    <row r="690" spans="2:24" x14ac:dyDescent="0.25">
      <c r="B690" s="11"/>
      <c r="C690" s="3"/>
      <c r="D690" s="2"/>
      <c r="E690" s="2"/>
      <c r="F690" s="3"/>
      <c r="G690" s="3"/>
      <c r="H690" s="3"/>
      <c r="I690" s="3"/>
      <c r="J690" s="3"/>
      <c r="K690" s="3"/>
      <c r="L690" s="3"/>
      <c r="M690" s="3"/>
      <c r="N690" s="3"/>
      <c r="O690" s="3"/>
      <c r="P690" s="3"/>
      <c r="Q690" s="3"/>
      <c r="R690" s="3"/>
      <c r="S690" s="252"/>
      <c r="T690" s="252"/>
      <c r="U690" s="252"/>
      <c r="V690" s="252"/>
      <c r="W690" s="252"/>
      <c r="X690" s="12"/>
    </row>
    <row r="691" spans="2:24" x14ac:dyDescent="0.25">
      <c r="B691" s="11"/>
      <c r="C691" s="3"/>
      <c r="D691" s="2"/>
      <c r="E691" s="2"/>
      <c r="F691" s="3"/>
      <c r="G691" s="3"/>
      <c r="H691" s="3"/>
      <c r="I691" s="3"/>
      <c r="J691" s="3"/>
      <c r="K691" s="3"/>
      <c r="L691" s="3"/>
      <c r="M691" s="3"/>
      <c r="N691" s="3"/>
      <c r="O691" s="3"/>
      <c r="P691" s="3"/>
      <c r="Q691" s="3"/>
      <c r="R691" s="3"/>
      <c r="S691" s="252"/>
      <c r="T691" s="252"/>
      <c r="U691" s="252"/>
      <c r="V691" s="252"/>
      <c r="W691" s="252"/>
      <c r="X691" s="12"/>
    </row>
    <row r="692" spans="2:24" x14ac:dyDescent="0.25">
      <c r="B692" s="11"/>
      <c r="C692" s="3"/>
      <c r="D692" s="2"/>
      <c r="E692" s="2"/>
      <c r="F692" s="3"/>
      <c r="G692" s="3"/>
      <c r="H692" s="3"/>
      <c r="I692" s="3"/>
      <c r="J692" s="3"/>
      <c r="K692" s="3"/>
      <c r="L692" s="3"/>
      <c r="M692" s="3"/>
      <c r="N692" s="3"/>
      <c r="O692" s="3"/>
      <c r="P692" s="3"/>
      <c r="Q692" s="3"/>
      <c r="R692" s="3"/>
      <c r="S692" s="252"/>
      <c r="T692" s="252"/>
      <c r="U692" s="252"/>
      <c r="V692" s="252"/>
      <c r="W692" s="252"/>
      <c r="X692" s="12"/>
    </row>
    <row r="693" spans="2:24" x14ac:dyDescent="0.25">
      <c r="B693" s="11"/>
      <c r="C693" s="3"/>
      <c r="D693" s="2"/>
      <c r="E693" s="2"/>
      <c r="F693" s="3"/>
      <c r="G693" s="3"/>
      <c r="H693" s="3"/>
      <c r="I693" s="3"/>
      <c r="J693" s="3"/>
      <c r="K693" s="3"/>
      <c r="L693" s="3"/>
      <c r="M693" s="3"/>
      <c r="N693" s="3"/>
      <c r="O693" s="3"/>
      <c r="P693" s="3"/>
      <c r="Q693" s="3"/>
      <c r="R693" s="3"/>
      <c r="S693" s="252"/>
      <c r="T693" s="252"/>
      <c r="U693" s="252"/>
      <c r="V693" s="252"/>
      <c r="W693" s="252"/>
      <c r="X693" s="12"/>
    </row>
    <row r="694" spans="2:24" x14ac:dyDescent="0.25">
      <c r="B694" s="11"/>
      <c r="C694" s="3"/>
      <c r="D694" s="2"/>
      <c r="E694" s="2"/>
      <c r="F694" s="3"/>
      <c r="G694" s="3"/>
      <c r="H694" s="3"/>
      <c r="I694" s="3"/>
      <c r="J694" s="3"/>
      <c r="K694" s="3"/>
      <c r="L694" s="3"/>
      <c r="M694" s="3"/>
      <c r="N694" s="3"/>
      <c r="O694" s="3"/>
      <c r="P694" s="3"/>
      <c r="Q694" s="3"/>
      <c r="R694" s="3"/>
      <c r="S694" s="252"/>
      <c r="T694" s="252"/>
      <c r="U694" s="252"/>
      <c r="V694" s="252"/>
      <c r="W694" s="252"/>
      <c r="X694" s="12"/>
    </row>
    <row r="695" spans="2:24" x14ac:dyDescent="0.25">
      <c r="B695" s="11"/>
      <c r="C695" s="3"/>
      <c r="D695" s="2"/>
      <c r="E695" s="2"/>
      <c r="F695" s="3"/>
      <c r="G695" s="3"/>
      <c r="H695" s="3"/>
      <c r="I695" s="3"/>
      <c r="J695" s="3"/>
      <c r="K695" s="3"/>
      <c r="L695" s="3"/>
      <c r="M695" s="3"/>
      <c r="N695" s="3"/>
      <c r="O695" s="3"/>
      <c r="P695" s="3"/>
      <c r="Q695" s="3"/>
      <c r="R695" s="3"/>
      <c r="S695" s="252"/>
      <c r="T695" s="252"/>
      <c r="U695" s="252"/>
      <c r="V695" s="252"/>
      <c r="W695" s="252"/>
      <c r="X695" s="12"/>
    </row>
    <row r="696" spans="2:24" x14ac:dyDescent="0.25">
      <c r="B696" s="11"/>
      <c r="C696" s="3"/>
      <c r="D696" s="2"/>
      <c r="E696" s="2"/>
      <c r="F696" s="3"/>
      <c r="G696" s="3"/>
      <c r="H696" s="3"/>
      <c r="I696" s="3"/>
      <c r="J696" s="3"/>
      <c r="K696" s="3"/>
      <c r="L696" s="3"/>
      <c r="M696" s="3"/>
      <c r="N696" s="3"/>
      <c r="O696" s="3"/>
      <c r="P696" s="3"/>
      <c r="Q696" s="3"/>
      <c r="R696" s="3"/>
      <c r="S696" s="252"/>
      <c r="T696" s="252"/>
      <c r="U696" s="252"/>
      <c r="V696" s="252"/>
      <c r="W696" s="252"/>
      <c r="X696" s="12"/>
    </row>
    <row r="697" spans="2:24" x14ac:dyDescent="0.25">
      <c r="B697" s="11"/>
      <c r="C697" s="3"/>
      <c r="D697" s="2"/>
      <c r="E697" s="2"/>
      <c r="F697" s="3"/>
      <c r="G697" s="3"/>
      <c r="H697" s="3"/>
      <c r="I697" s="3"/>
      <c r="J697" s="3"/>
      <c r="K697" s="3"/>
      <c r="L697" s="3"/>
      <c r="M697" s="3"/>
      <c r="N697" s="3"/>
      <c r="O697" s="3"/>
      <c r="P697" s="3"/>
      <c r="Q697" s="3"/>
      <c r="R697" s="3"/>
      <c r="S697" s="252"/>
      <c r="T697" s="252"/>
      <c r="U697" s="252"/>
      <c r="V697" s="252"/>
      <c r="W697" s="252"/>
      <c r="X697" s="12"/>
    </row>
    <row r="698" spans="2:24" x14ac:dyDescent="0.25">
      <c r="B698" s="11"/>
      <c r="C698" s="3"/>
      <c r="D698" s="2"/>
      <c r="E698" s="2"/>
      <c r="F698" s="3"/>
      <c r="G698" s="3"/>
      <c r="H698" s="3"/>
      <c r="I698" s="3"/>
      <c r="J698" s="3"/>
      <c r="K698" s="3"/>
      <c r="L698" s="3"/>
      <c r="M698" s="3"/>
      <c r="N698" s="3"/>
      <c r="O698" s="3"/>
      <c r="P698" s="3"/>
      <c r="Q698" s="3"/>
      <c r="R698" s="3"/>
      <c r="S698" s="252"/>
      <c r="T698" s="252"/>
      <c r="U698" s="252"/>
      <c r="V698" s="252"/>
      <c r="W698" s="252"/>
      <c r="X698" s="12"/>
    </row>
    <row r="699" spans="2:24" x14ac:dyDescent="0.25">
      <c r="B699" s="11"/>
      <c r="C699" s="3"/>
      <c r="D699" s="2"/>
      <c r="E699" s="2"/>
      <c r="F699" s="3"/>
      <c r="G699" s="3"/>
      <c r="H699" s="3"/>
      <c r="I699" s="3"/>
      <c r="J699" s="3"/>
      <c r="K699" s="3"/>
      <c r="L699" s="3"/>
      <c r="M699" s="3"/>
      <c r="N699" s="3"/>
      <c r="O699" s="3"/>
      <c r="P699" s="3"/>
      <c r="Q699" s="3"/>
      <c r="R699" s="3"/>
      <c r="S699" s="252"/>
      <c r="T699" s="252"/>
      <c r="U699" s="252"/>
      <c r="V699" s="252"/>
      <c r="W699" s="252"/>
      <c r="X699" s="12"/>
    </row>
    <row r="700" spans="2:24" x14ac:dyDescent="0.25">
      <c r="B700" s="11"/>
      <c r="C700" s="3"/>
      <c r="D700" s="2"/>
      <c r="E700" s="2"/>
      <c r="F700" s="3"/>
      <c r="G700" s="3"/>
      <c r="H700" s="3"/>
      <c r="I700" s="3"/>
      <c r="J700" s="3"/>
      <c r="K700" s="3"/>
      <c r="L700" s="3"/>
      <c r="M700" s="3"/>
      <c r="N700" s="3"/>
      <c r="O700" s="3"/>
      <c r="P700" s="3"/>
      <c r="Q700" s="3"/>
      <c r="R700" s="3"/>
      <c r="S700" s="252"/>
      <c r="T700" s="252"/>
      <c r="U700" s="252"/>
      <c r="V700" s="252"/>
      <c r="W700" s="252"/>
      <c r="X700" s="12"/>
    </row>
    <row r="701" spans="2:24" x14ac:dyDescent="0.25">
      <c r="B701" s="11"/>
      <c r="C701" s="3"/>
      <c r="D701" s="2"/>
      <c r="E701" s="2"/>
      <c r="F701" s="3"/>
      <c r="G701" s="3"/>
      <c r="H701" s="3"/>
      <c r="I701" s="3"/>
      <c r="J701" s="3"/>
      <c r="K701" s="3"/>
      <c r="L701" s="3"/>
      <c r="M701" s="3"/>
      <c r="N701" s="3"/>
      <c r="O701" s="3"/>
      <c r="P701" s="3"/>
      <c r="Q701" s="3"/>
      <c r="R701" s="3"/>
      <c r="S701" s="252"/>
      <c r="T701" s="252"/>
      <c r="U701" s="252"/>
      <c r="V701" s="252"/>
      <c r="W701" s="252"/>
      <c r="X701" s="12"/>
    </row>
    <row r="702" spans="2:24" x14ac:dyDescent="0.25">
      <c r="B702" s="11"/>
      <c r="C702" s="3"/>
      <c r="D702" s="2"/>
      <c r="E702" s="2"/>
      <c r="F702" s="3"/>
      <c r="G702" s="3"/>
      <c r="H702" s="3"/>
      <c r="I702" s="3"/>
      <c r="J702" s="3"/>
      <c r="K702" s="3"/>
      <c r="L702" s="3"/>
      <c r="M702" s="3"/>
      <c r="N702" s="3"/>
      <c r="O702" s="3"/>
      <c r="P702" s="3"/>
      <c r="Q702" s="3"/>
      <c r="R702" s="3"/>
      <c r="S702" s="252"/>
      <c r="T702" s="252"/>
      <c r="U702" s="252"/>
      <c r="V702" s="252"/>
      <c r="W702" s="252"/>
      <c r="X702" s="12"/>
    </row>
    <row r="703" spans="2:24" x14ac:dyDescent="0.25">
      <c r="B703" s="11"/>
      <c r="C703" s="3"/>
      <c r="D703" s="2"/>
      <c r="E703" s="2"/>
      <c r="F703" s="3"/>
      <c r="G703" s="3"/>
      <c r="H703" s="3"/>
      <c r="I703" s="3"/>
      <c r="J703" s="3"/>
      <c r="K703" s="3"/>
      <c r="L703" s="3"/>
      <c r="M703" s="3"/>
      <c r="N703" s="3"/>
      <c r="O703" s="3"/>
      <c r="P703" s="3"/>
      <c r="Q703" s="3"/>
      <c r="R703" s="3"/>
      <c r="S703" s="252"/>
      <c r="T703" s="252"/>
      <c r="U703" s="252"/>
      <c r="V703" s="252"/>
      <c r="W703" s="252"/>
      <c r="X703" s="12"/>
    </row>
    <row r="704" spans="2:24" x14ac:dyDescent="0.25">
      <c r="B704" s="11"/>
      <c r="C704" s="3"/>
      <c r="D704" s="2"/>
      <c r="E704" s="2"/>
      <c r="F704" s="3"/>
      <c r="G704" s="3"/>
      <c r="H704" s="3"/>
      <c r="I704" s="3"/>
      <c r="J704" s="3"/>
      <c r="K704" s="3"/>
      <c r="L704" s="3"/>
      <c r="M704" s="3"/>
      <c r="N704" s="3"/>
      <c r="O704" s="3"/>
      <c r="P704" s="3"/>
      <c r="Q704" s="3"/>
      <c r="R704" s="3"/>
      <c r="S704" s="252"/>
      <c r="T704" s="252"/>
      <c r="U704" s="252"/>
      <c r="V704" s="252"/>
      <c r="W704" s="252"/>
      <c r="X704" s="12"/>
    </row>
    <row r="705" spans="2:24" x14ac:dyDescent="0.25">
      <c r="B705" s="11"/>
      <c r="C705" s="3"/>
      <c r="D705" s="2"/>
      <c r="E705" s="2"/>
      <c r="F705" s="3"/>
      <c r="G705" s="3"/>
      <c r="H705" s="3"/>
      <c r="I705" s="3"/>
      <c r="J705" s="3"/>
      <c r="K705" s="3"/>
      <c r="L705" s="3"/>
      <c r="M705" s="3"/>
      <c r="N705" s="3"/>
      <c r="O705" s="3"/>
      <c r="P705" s="3"/>
      <c r="Q705" s="3"/>
      <c r="R705" s="3"/>
      <c r="S705" s="252"/>
      <c r="T705" s="252"/>
      <c r="U705" s="252"/>
      <c r="V705" s="252"/>
      <c r="W705" s="252"/>
      <c r="X705" s="12"/>
    </row>
    <row r="706" spans="2:24" x14ac:dyDescent="0.25">
      <c r="B706" s="11"/>
      <c r="C706" s="3"/>
      <c r="D706" s="2"/>
      <c r="E706" s="2"/>
      <c r="F706" s="3"/>
      <c r="G706" s="3"/>
      <c r="H706" s="3"/>
      <c r="I706" s="3"/>
      <c r="J706" s="3"/>
      <c r="K706" s="3"/>
      <c r="L706" s="3"/>
      <c r="M706" s="3"/>
      <c r="N706" s="3"/>
      <c r="O706" s="3"/>
      <c r="P706" s="3"/>
      <c r="Q706" s="3"/>
      <c r="R706" s="3"/>
      <c r="S706" s="252"/>
      <c r="T706" s="252"/>
      <c r="U706" s="252"/>
      <c r="V706" s="252"/>
      <c r="W706" s="252"/>
      <c r="X706" s="12"/>
    </row>
    <row r="707" spans="2:24" x14ac:dyDescent="0.25">
      <c r="B707" s="11"/>
      <c r="C707" s="3"/>
      <c r="D707" s="2"/>
      <c r="E707" s="2"/>
      <c r="F707" s="3"/>
      <c r="G707" s="3"/>
      <c r="H707" s="3"/>
      <c r="I707" s="3"/>
      <c r="J707" s="3"/>
      <c r="K707" s="3"/>
      <c r="L707" s="3"/>
      <c r="M707" s="3"/>
      <c r="N707" s="3"/>
      <c r="O707" s="3"/>
      <c r="P707" s="3"/>
      <c r="Q707" s="3"/>
      <c r="R707" s="3"/>
      <c r="S707" s="252"/>
      <c r="T707" s="252"/>
      <c r="U707" s="252"/>
      <c r="V707" s="252"/>
      <c r="W707" s="252"/>
      <c r="X707" s="12"/>
    </row>
    <row r="708" spans="2:24" x14ac:dyDescent="0.25">
      <c r="B708" s="11"/>
      <c r="C708" s="3"/>
      <c r="D708" s="2"/>
      <c r="E708" s="2"/>
      <c r="F708" s="3"/>
      <c r="G708" s="3"/>
      <c r="H708" s="3"/>
      <c r="I708" s="3"/>
      <c r="J708" s="3"/>
      <c r="K708" s="3"/>
      <c r="L708" s="3"/>
      <c r="M708" s="3"/>
      <c r="N708" s="3"/>
      <c r="O708" s="3"/>
      <c r="P708" s="3"/>
      <c r="Q708" s="3"/>
      <c r="R708" s="3"/>
      <c r="S708" s="252"/>
      <c r="T708" s="252"/>
      <c r="U708" s="252"/>
      <c r="V708" s="252"/>
      <c r="W708" s="252"/>
      <c r="X708" s="12"/>
    </row>
    <row r="709" spans="2:24" x14ac:dyDescent="0.25">
      <c r="B709" s="11"/>
      <c r="C709" s="3"/>
      <c r="D709" s="2"/>
      <c r="E709" s="2"/>
      <c r="F709" s="3"/>
      <c r="G709" s="3"/>
      <c r="H709" s="3"/>
      <c r="I709" s="3"/>
      <c r="J709" s="3"/>
      <c r="K709" s="3"/>
      <c r="L709" s="3"/>
      <c r="M709" s="3"/>
      <c r="N709" s="3"/>
      <c r="O709" s="3"/>
      <c r="P709" s="3"/>
      <c r="Q709" s="3"/>
      <c r="R709" s="3"/>
      <c r="S709" s="252"/>
      <c r="T709" s="252"/>
      <c r="U709" s="252"/>
      <c r="V709" s="252"/>
      <c r="W709" s="252"/>
      <c r="X709" s="12"/>
    </row>
    <row r="710" spans="2:24" x14ac:dyDescent="0.25">
      <c r="B710" s="11"/>
      <c r="C710" s="3"/>
      <c r="D710" s="2"/>
      <c r="E710" s="2"/>
      <c r="F710" s="3"/>
      <c r="G710" s="3"/>
      <c r="H710" s="3"/>
      <c r="I710" s="3"/>
      <c r="J710" s="3"/>
      <c r="K710" s="3"/>
      <c r="L710" s="3"/>
      <c r="M710" s="3"/>
      <c r="N710" s="3"/>
      <c r="O710" s="3"/>
      <c r="P710" s="3"/>
      <c r="Q710" s="3"/>
      <c r="R710" s="3"/>
      <c r="S710" s="252"/>
      <c r="T710" s="252"/>
      <c r="U710" s="252"/>
      <c r="V710" s="252"/>
      <c r="W710" s="252"/>
      <c r="X710" s="12"/>
    </row>
    <row r="711" spans="2:24" x14ac:dyDescent="0.25">
      <c r="B711" s="11"/>
      <c r="C711" s="3"/>
      <c r="D711" s="2"/>
      <c r="E711" s="2"/>
      <c r="F711" s="3"/>
      <c r="G711" s="3"/>
      <c r="H711" s="3"/>
      <c r="I711" s="3"/>
      <c r="J711" s="3"/>
      <c r="K711" s="3"/>
      <c r="L711" s="3"/>
      <c r="M711" s="3"/>
      <c r="N711" s="3"/>
      <c r="O711" s="3"/>
      <c r="P711" s="3"/>
      <c r="Q711" s="3"/>
      <c r="R711" s="3"/>
      <c r="S711" s="252"/>
      <c r="T711" s="252"/>
      <c r="U711" s="252"/>
      <c r="V711" s="252"/>
      <c r="W711" s="252"/>
      <c r="X711" s="12"/>
    </row>
    <row r="712" spans="2:24" x14ac:dyDescent="0.25">
      <c r="B712" s="11"/>
      <c r="C712" s="3"/>
      <c r="D712" s="2"/>
      <c r="E712" s="2"/>
      <c r="F712" s="3"/>
      <c r="G712" s="3"/>
      <c r="H712" s="3"/>
      <c r="I712" s="3"/>
      <c r="J712" s="3"/>
      <c r="K712" s="3"/>
      <c r="L712" s="3"/>
      <c r="M712" s="3"/>
      <c r="N712" s="3"/>
      <c r="O712" s="3"/>
      <c r="P712" s="3"/>
      <c r="Q712" s="3"/>
      <c r="R712" s="3"/>
      <c r="S712" s="252"/>
      <c r="T712" s="252"/>
      <c r="U712" s="252"/>
      <c r="V712" s="252"/>
      <c r="W712" s="252"/>
      <c r="X712" s="12"/>
    </row>
    <row r="713" spans="2:24" x14ac:dyDescent="0.25">
      <c r="B713" s="11"/>
      <c r="C713" s="3"/>
      <c r="D713" s="2"/>
      <c r="E713" s="2"/>
      <c r="F713" s="3"/>
      <c r="G713" s="3"/>
      <c r="H713" s="3"/>
      <c r="I713" s="3"/>
      <c r="J713" s="3"/>
      <c r="K713" s="3"/>
      <c r="L713" s="3"/>
      <c r="M713" s="3"/>
      <c r="N713" s="3"/>
      <c r="O713" s="3"/>
      <c r="P713" s="3"/>
      <c r="Q713" s="3"/>
      <c r="R713" s="3"/>
      <c r="S713" s="252"/>
      <c r="T713" s="252"/>
      <c r="U713" s="252"/>
      <c r="V713" s="252"/>
      <c r="W713" s="252"/>
      <c r="X713" s="12"/>
    </row>
    <row r="714" spans="2:24" x14ac:dyDescent="0.25">
      <c r="B714" s="11"/>
      <c r="C714" s="3"/>
      <c r="D714" s="2"/>
      <c r="E714" s="2"/>
      <c r="F714" s="3"/>
      <c r="G714" s="3"/>
      <c r="H714" s="3"/>
      <c r="I714" s="3"/>
      <c r="J714" s="3"/>
      <c r="K714" s="3"/>
      <c r="L714" s="3"/>
      <c r="M714" s="3"/>
      <c r="N714" s="3"/>
      <c r="O714" s="3"/>
      <c r="P714" s="3"/>
      <c r="Q714" s="3"/>
      <c r="R714" s="3"/>
      <c r="S714" s="252"/>
      <c r="T714" s="252"/>
      <c r="U714" s="252"/>
      <c r="V714" s="252"/>
      <c r="W714" s="252"/>
      <c r="X714" s="12"/>
    </row>
    <row r="715" spans="2:24" x14ac:dyDescent="0.25">
      <c r="B715" s="11"/>
      <c r="C715" s="3"/>
      <c r="D715" s="2"/>
      <c r="E715" s="2"/>
      <c r="F715" s="3"/>
      <c r="G715" s="3"/>
      <c r="H715" s="3"/>
      <c r="I715" s="3"/>
      <c r="J715" s="3"/>
      <c r="K715" s="3"/>
      <c r="L715" s="3"/>
      <c r="M715" s="3"/>
      <c r="N715" s="3"/>
      <c r="O715" s="3"/>
      <c r="P715" s="3"/>
      <c r="Q715" s="3"/>
      <c r="R715" s="3"/>
      <c r="S715" s="252"/>
      <c r="T715" s="252"/>
      <c r="U715" s="252"/>
      <c r="V715" s="252"/>
      <c r="W715" s="252"/>
      <c r="X715" s="12"/>
    </row>
    <row r="716" spans="2:24" x14ac:dyDescent="0.25">
      <c r="B716" s="11"/>
      <c r="C716" s="3"/>
      <c r="D716" s="2"/>
      <c r="E716" s="2"/>
      <c r="F716" s="3"/>
      <c r="G716" s="3"/>
      <c r="H716" s="3"/>
      <c r="I716" s="3"/>
      <c r="J716" s="3"/>
      <c r="K716" s="3"/>
      <c r="L716" s="3"/>
      <c r="M716" s="3"/>
      <c r="N716" s="3"/>
      <c r="O716" s="3"/>
      <c r="P716" s="3"/>
      <c r="Q716" s="3"/>
      <c r="R716" s="3"/>
      <c r="S716" s="252"/>
      <c r="T716" s="252"/>
      <c r="U716" s="252"/>
      <c r="V716" s="252"/>
      <c r="W716" s="252"/>
      <c r="X716" s="12"/>
    </row>
    <row r="717" spans="2:24" x14ac:dyDescent="0.25">
      <c r="B717" s="11"/>
      <c r="C717" s="3"/>
      <c r="D717" s="2"/>
      <c r="E717" s="2"/>
      <c r="F717" s="3"/>
      <c r="G717" s="3"/>
      <c r="H717" s="3"/>
      <c r="I717" s="3"/>
      <c r="J717" s="3"/>
      <c r="K717" s="3"/>
      <c r="L717" s="3"/>
      <c r="M717" s="3"/>
      <c r="N717" s="3"/>
      <c r="O717" s="3"/>
      <c r="P717" s="3"/>
      <c r="Q717" s="3"/>
      <c r="R717" s="3"/>
      <c r="S717" s="252"/>
      <c r="T717" s="252"/>
      <c r="U717" s="252"/>
      <c r="V717" s="252"/>
      <c r="W717" s="252"/>
      <c r="X717" s="12"/>
    </row>
    <row r="718" spans="2:24" x14ac:dyDescent="0.25">
      <c r="B718" s="11"/>
      <c r="C718" s="3"/>
      <c r="D718" s="2"/>
      <c r="E718" s="2"/>
      <c r="F718" s="3"/>
      <c r="G718" s="3"/>
      <c r="H718" s="3"/>
      <c r="I718" s="3"/>
      <c r="J718" s="3"/>
      <c r="K718" s="3"/>
      <c r="L718" s="3"/>
      <c r="M718" s="3"/>
      <c r="N718" s="3"/>
      <c r="O718" s="3"/>
      <c r="P718" s="3"/>
      <c r="Q718" s="3"/>
      <c r="R718" s="3"/>
      <c r="S718" s="252"/>
      <c r="T718" s="252"/>
      <c r="U718" s="252"/>
      <c r="V718" s="252"/>
      <c r="W718" s="252"/>
      <c r="X718" s="12"/>
    </row>
    <row r="719" spans="2:24" x14ac:dyDescent="0.25">
      <c r="B719" s="11"/>
      <c r="C719" s="3"/>
      <c r="D719" s="2"/>
      <c r="E719" s="2"/>
      <c r="F719" s="3"/>
      <c r="G719" s="3"/>
      <c r="H719" s="3"/>
      <c r="I719" s="3"/>
      <c r="J719" s="3"/>
      <c r="K719" s="3"/>
      <c r="L719" s="3"/>
      <c r="M719" s="3"/>
      <c r="N719" s="3"/>
      <c r="O719" s="3"/>
      <c r="P719" s="3"/>
      <c r="Q719" s="3"/>
      <c r="R719" s="3"/>
      <c r="S719" s="252"/>
      <c r="T719" s="252"/>
      <c r="U719" s="252"/>
      <c r="V719" s="252"/>
      <c r="W719" s="252"/>
      <c r="X719" s="12"/>
    </row>
    <row r="720" spans="2:24" x14ac:dyDescent="0.25">
      <c r="B720" s="11"/>
      <c r="C720" s="3"/>
      <c r="D720" s="2"/>
      <c r="E720" s="2"/>
      <c r="F720" s="3"/>
      <c r="G720" s="3"/>
      <c r="H720" s="3"/>
      <c r="I720" s="3"/>
      <c r="J720" s="3"/>
      <c r="K720" s="3"/>
      <c r="L720" s="3"/>
      <c r="M720" s="3"/>
      <c r="N720" s="3"/>
      <c r="O720" s="3"/>
      <c r="P720" s="3"/>
      <c r="Q720" s="3"/>
      <c r="R720" s="3"/>
      <c r="S720" s="252"/>
      <c r="T720" s="252"/>
      <c r="U720" s="252"/>
      <c r="V720" s="252"/>
      <c r="W720" s="252"/>
      <c r="X720" s="12"/>
    </row>
    <row r="721" spans="2:24" x14ac:dyDescent="0.25">
      <c r="B721" s="11"/>
      <c r="C721" s="3"/>
      <c r="D721" s="2"/>
      <c r="E721" s="2"/>
      <c r="F721" s="3"/>
      <c r="G721" s="3"/>
      <c r="H721" s="3"/>
      <c r="I721" s="3"/>
      <c r="J721" s="3"/>
      <c r="K721" s="3"/>
      <c r="L721" s="3"/>
      <c r="M721" s="3"/>
      <c r="N721" s="3"/>
      <c r="O721" s="3"/>
      <c r="P721" s="3"/>
      <c r="Q721" s="3"/>
      <c r="R721" s="3"/>
      <c r="S721" s="252"/>
      <c r="T721" s="252"/>
      <c r="U721" s="252"/>
      <c r="V721" s="252"/>
      <c r="W721" s="252"/>
      <c r="X721" s="12"/>
    </row>
    <row r="722" spans="2:24" x14ac:dyDescent="0.25">
      <c r="B722" s="11"/>
      <c r="C722" s="3"/>
      <c r="D722" s="2"/>
      <c r="E722" s="2"/>
      <c r="F722" s="3"/>
      <c r="G722" s="3"/>
      <c r="H722" s="3"/>
      <c r="I722" s="3"/>
      <c r="J722" s="3"/>
      <c r="K722" s="3"/>
      <c r="L722" s="3"/>
      <c r="M722" s="3"/>
      <c r="N722" s="3"/>
      <c r="O722" s="3"/>
      <c r="P722" s="3"/>
      <c r="Q722" s="3"/>
      <c r="R722" s="3"/>
      <c r="S722" s="252"/>
      <c r="T722" s="252"/>
      <c r="U722" s="252"/>
      <c r="V722" s="252"/>
      <c r="W722" s="252"/>
      <c r="X722" s="12"/>
    </row>
    <row r="723" spans="2:24" x14ac:dyDescent="0.25">
      <c r="B723" s="11"/>
      <c r="C723" s="3"/>
      <c r="D723" s="2"/>
      <c r="E723" s="2"/>
      <c r="F723" s="3"/>
      <c r="G723" s="3"/>
      <c r="H723" s="3"/>
      <c r="I723" s="3"/>
      <c r="J723" s="3"/>
      <c r="K723" s="3"/>
      <c r="L723" s="3"/>
      <c r="M723" s="3"/>
      <c r="N723" s="3"/>
      <c r="O723" s="3"/>
      <c r="P723" s="3"/>
      <c r="Q723" s="3"/>
      <c r="R723" s="3"/>
      <c r="S723" s="252"/>
      <c r="T723" s="252"/>
      <c r="U723" s="252"/>
      <c r="V723" s="252"/>
      <c r="W723" s="252"/>
      <c r="X723" s="12"/>
    </row>
    <row r="724" spans="2:24" x14ac:dyDescent="0.25">
      <c r="B724" s="11"/>
      <c r="C724" s="3"/>
      <c r="D724" s="2"/>
      <c r="E724" s="2"/>
      <c r="F724" s="3"/>
      <c r="G724" s="3"/>
      <c r="H724" s="3"/>
      <c r="I724" s="3"/>
      <c r="J724" s="3"/>
      <c r="K724" s="3"/>
      <c r="L724" s="3"/>
      <c r="M724" s="3"/>
      <c r="N724" s="3"/>
      <c r="O724" s="3"/>
      <c r="P724" s="3"/>
      <c r="Q724" s="3"/>
      <c r="R724" s="3"/>
      <c r="S724" s="252"/>
      <c r="T724" s="252"/>
      <c r="U724" s="252"/>
      <c r="V724" s="252"/>
      <c r="W724" s="252"/>
      <c r="X724" s="12"/>
    </row>
    <row r="725" spans="2:24" x14ac:dyDescent="0.25">
      <c r="B725" s="11"/>
      <c r="C725" s="3"/>
      <c r="D725" s="2"/>
      <c r="E725" s="2"/>
      <c r="F725" s="3"/>
      <c r="G725" s="3"/>
      <c r="H725" s="3"/>
      <c r="I725" s="3"/>
      <c r="J725" s="3"/>
      <c r="K725" s="3"/>
      <c r="L725" s="3"/>
      <c r="M725" s="3"/>
      <c r="N725" s="3"/>
      <c r="O725" s="3"/>
      <c r="P725" s="3"/>
      <c r="Q725" s="3"/>
      <c r="R725" s="3"/>
      <c r="S725" s="252"/>
      <c r="T725" s="252"/>
      <c r="U725" s="252"/>
      <c r="V725" s="252"/>
      <c r="W725" s="252"/>
      <c r="X725" s="12"/>
    </row>
    <row r="726" spans="2:24" x14ac:dyDescent="0.25">
      <c r="B726" s="11"/>
      <c r="C726" s="3"/>
      <c r="D726" s="2"/>
      <c r="E726" s="2"/>
      <c r="F726" s="3"/>
      <c r="G726" s="3"/>
      <c r="H726" s="3"/>
      <c r="I726" s="3"/>
      <c r="J726" s="3"/>
      <c r="K726" s="3"/>
      <c r="L726" s="3"/>
      <c r="M726" s="3"/>
      <c r="N726" s="3"/>
      <c r="O726" s="3"/>
      <c r="P726" s="3"/>
      <c r="Q726" s="3"/>
      <c r="R726" s="3"/>
      <c r="S726" s="252"/>
      <c r="T726" s="252"/>
      <c r="U726" s="252"/>
      <c r="V726" s="252"/>
      <c r="W726" s="252"/>
      <c r="X726" s="12"/>
    </row>
    <row r="727" spans="2:24" x14ac:dyDescent="0.25">
      <c r="B727" s="11"/>
      <c r="C727" s="3"/>
      <c r="D727" s="2"/>
      <c r="E727" s="2"/>
      <c r="F727" s="3"/>
      <c r="G727" s="3"/>
      <c r="H727" s="3"/>
      <c r="I727" s="3"/>
      <c r="J727" s="3"/>
      <c r="K727" s="3"/>
      <c r="L727" s="3"/>
      <c r="M727" s="3"/>
      <c r="N727" s="3"/>
      <c r="O727" s="3"/>
      <c r="P727" s="3"/>
      <c r="Q727" s="3"/>
      <c r="R727" s="3"/>
      <c r="S727" s="252"/>
      <c r="T727" s="252"/>
      <c r="U727" s="252"/>
      <c r="V727" s="252"/>
      <c r="W727" s="252"/>
      <c r="X727" s="12"/>
    </row>
    <row r="728" spans="2:24" x14ac:dyDescent="0.25">
      <c r="B728" s="11"/>
      <c r="C728" s="3"/>
      <c r="D728" s="2"/>
      <c r="E728" s="2"/>
      <c r="F728" s="3"/>
      <c r="G728" s="3"/>
      <c r="H728" s="3"/>
      <c r="I728" s="3"/>
      <c r="J728" s="3"/>
      <c r="K728" s="3"/>
      <c r="L728" s="3"/>
      <c r="M728" s="3"/>
      <c r="N728" s="3"/>
      <c r="O728" s="3"/>
      <c r="P728" s="3"/>
      <c r="Q728" s="3"/>
      <c r="R728" s="3"/>
      <c r="S728" s="252"/>
      <c r="T728" s="252"/>
      <c r="U728" s="252"/>
      <c r="V728" s="252"/>
      <c r="W728" s="252"/>
      <c r="X728" s="12"/>
    </row>
    <row r="729" spans="2:24" x14ac:dyDescent="0.25">
      <c r="B729" s="11"/>
      <c r="C729" s="3"/>
      <c r="D729" s="2"/>
      <c r="E729" s="2"/>
      <c r="F729" s="3"/>
      <c r="G729" s="3"/>
      <c r="H729" s="3"/>
      <c r="I729" s="3"/>
      <c r="J729" s="3"/>
      <c r="K729" s="3"/>
      <c r="L729" s="3"/>
      <c r="M729" s="3"/>
      <c r="N729" s="3"/>
      <c r="O729" s="3"/>
      <c r="P729" s="3"/>
      <c r="Q729" s="3"/>
      <c r="R729" s="3"/>
      <c r="S729" s="252"/>
      <c r="T729" s="252"/>
      <c r="U729" s="252"/>
      <c r="V729" s="252"/>
      <c r="W729" s="252"/>
      <c r="X729" s="12"/>
    </row>
    <row r="730" spans="2:24" x14ac:dyDescent="0.25">
      <c r="B730" s="11"/>
      <c r="C730" s="3"/>
      <c r="D730" s="2"/>
      <c r="E730" s="2"/>
      <c r="F730" s="3"/>
      <c r="G730" s="3"/>
      <c r="H730" s="3"/>
      <c r="I730" s="3"/>
      <c r="J730" s="3"/>
      <c r="K730" s="3"/>
      <c r="L730" s="3"/>
      <c r="M730" s="3"/>
      <c r="N730" s="3"/>
      <c r="O730" s="3"/>
      <c r="P730" s="3"/>
      <c r="Q730" s="3"/>
      <c r="R730" s="3"/>
      <c r="S730" s="252"/>
      <c r="T730" s="252"/>
      <c r="U730" s="252"/>
      <c r="V730" s="252"/>
      <c r="W730" s="252"/>
      <c r="X730" s="12"/>
    </row>
    <row r="731" spans="2:24" x14ac:dyDescent="0.25">
      <c r="B731" s="11"/>
      <c r="C731" s="3"/>
      <c r="D731" s="2"/>
      <c r="E731" s="2"/>
      <c r="F731" s="3"/>
      <c r="G731" s="3"/>
      <c r="H731" s="3"/>
      <c r="I731" s="3"/>
      <c r="J731" s="3"/>
      <c r="K731" s="3"/>
      <c r="L731" s="3"/>
      <c r="M731" s="3"/>
      <c r="N731" s="3"/>
      <c r="O731" s="3"/>
      <c r="P731" s="3"/>
      <c r="Q731" s="3"/>
      <c r="R731" s="3"/>
      <c r="S731" s="252"/>
      <c r="T731" s="252"/>
      <c r="U731" s="252"/>
      <c r="V731" s="252"/>
      <c r="W731" s="252"/>
      <c r="X731" s="12"/>
    </row>
    <row r="732" spans="2:24" x14ac:dyDescent="0.25">
      <c r="B732" s="11"/>
      <c r="C732" s="3"/>
      <c r="D732" s="2"/>
      <c r="E732" s="2"/>
      <c r="F732" s="3"/>
      <c r="G732" s="3"/>
      <c r="H732" s="3"/>
      <c r="I732" s="3"/>
      <c r="J732" s="3"/>
      <c r="K732" s="3"/>
      <c r="L732" s="3"/>
      <c r="M732" s="3"/>
      <c r="N732" s="3"/>
      <c r="O732" s="3"/>
      <c r="P732" s="3"/>
      <c r="Q732" s="3"/>
      <c r="R732" s="3"/>
      <c r="S732" s="252"/>
      <c r="T732" s="252"/>
      <c r="U732" s="252"/>
      <c r="V732" s="252"/>
      <c r="W732" s="252"/>
      <c r="X732" s="12"/>
    </row>
    <row r="733" spans="2:24" x14ac:dyDescent="0.25">
      <c r="B733" s="11"/>
      <c r="C733" s="3"/>
      <c r="D733" s="2"/>
      <c r="E733" s="2"/>
      <c r="F733" s="3"/>
      <c r="G733" s="3"/>
      <c r="H733" s="3"/>
      <c r="I733" s="3"/>
      <c r="J733" s="3"/>
      <c r="K733" s="3"/>
      <c r="L733" s="3"/>
      <c r="M733" s="3"/>
      <c r="N733" s="3"/>
      <c r="O733" s="3"/>
      <c r="P733" s="3"/>
      <c r="Q733" s="3"/>
      <c r="R733" s="3"/>
      <c r="S733" s="252"/>
      <c r="T733" s="252"/>
      <c r="U733" s="252"/>
      <c r="V733" s="252"/>
      <c r="W733" s="252"/>
      <c r="X733" s="12"/>
    </row>
    <row r="734" spans="2:24" x14ac:dyDescent="0.25">
      <c r="B734" s="11"/>
      <c r="C734" s="3"/>
      <c r="D734" s="2"/>
      <c r="E734" s="2"/>
      <c r="F734" s="3"/>
      <c r="G734" s="3"/>
      <c r="H734" s="3"/>
      <c r="I734" s="3"/>
      <c r="J734" s="3"/>
      <c r="K734" s="3"/>
      <c r="L734" s="3"/>
      <c r="M734" s="3"/>
      <c r="N734" s="3"/>
      <c r="O734" s="3"/>
      <c r="P734" s="3"/>
      <c r="Q734" s="3"/>
      <c r="R734" s="3"/>
      <c r="S734" s="252"/>
      <c r="T734" s="252"/>
      <c r="U734" s="252"/>
      <c r="V734" s="252"/>
      <c r="W734" s="252"/>
      <c r="X734" s="12"/>
    </row>
    <row r="735" spans="2:24" x14ac:dyDescent="0.25">
      <c r="B735" s="11"/>
      <c r="C735" s="3"/>
      <c r="D735" s="2"/>
      <c r="E735" s="2"/>
      <c r="F735" s="3"/>
      <c r="G735" s="3"/>
      <c r="H735" s="3"/>
      <c r="I735" s="3"/>
      <c r="J735" s="3"/>
      <c r="K735" s="3"/>
      <c r="L735" s="3"/>
      <c r="M735" s="3"/>
      <c r="N735" s="3"/>
      <c r="O735" s="3"/>
      <c r="P735" s="3"/>
      <c r="Q735" s="3"/>
      <c r="R735" s="3"/>
      <c r="S735" s="252"/>
      <c r="T735" s="252"/>
      <c r="U735" s="252"/>
      <c r="V735" s="252"/>
      <c r="W735" s="252"/>
      <c r="X735" s="12"/>
    </row>
    <row r="736" spans="2:24" x14ac:dyDescent="0.25">
      <c r="B736" s="11"/>
      <c r="C736" s="3"/>
      <c r="D736" s="2"/>
      <c r="E736" s="2"/>
      <c r="F736" s="3"/>
      <c r="G736" s="3"/>
      <c r="H736" s="3"/>
      <c r="I736" s="3"/>
      <c r="J736" s="3"/>
      <c r="K736" s="3"/>
      <c r="L736" s="3"/>
      <c r="M736" s="3"/>
      <c r="N736" s="3"/>
      <c r="O736" s="3"/>
      <c r="P736" s="3"/>
      <c r="Q736" s="3"/>
      <c r="R736" s="3"/>
      <c r="S736" s="252"/>
      <c r="T736" s="252"/>
      <c r="U736" s="252"/>
      <c r="V736" s="252"/>
      <c r="W736" s="252"/>
      <c r="X736" s="12"/>
    </row>
    <row r="737" spans="2:24" x14ac:dyDescent="0.25">
      <c r="B737" s="11"/>
      <c r="C737" s="3"/>
      <c r="D737" s="2"/>
      <c r="E737" s="2"/>
      <c r="F737" s="3"/>
      <c r="G737" s="3"/>
      <c r="H737" s="3"/>
      <c r="I737" s="3"/>
      <c r="J737" s="3"/>
      <c r="K737" s="3"/>
      <c r="L737" s="3"/>
      <c r="M737" s="3"/>
      <c r="N737" s="3"/>
      <c r="O737" s="3"/>
      <c r="P737" s="3"/>
      <c r="Q737" s="3"/>
      <c r="R737" s="3"/>
      <c r="S737" s="252"/>
      <c r="T737" s="252"/>
      <c r="U737" s="252"/>
      <c r="V737" s="252"/>
      <c r="W737" s="252"/>
      <c r="X737" s="12"/>
    </row>
    <row r="738" spans="2:24" x14ac:dyDescent="0.25">
      <c r="B738" s="11"/>
      <c r="C738" s="3"/>
      <c r="D738" s="2"/>
      <c r="E738" s="2"/>
      <c r="F738" s="3"/>
      <c r="G738" s="3"/>
      <c r="H738" s="3"/>
      <c r="I738" s="3"/>
      <c r="J738" s="3"/>
      <c r="K738" s="3"/>
      <c r="L738" s="3"/>
      <c r="M738" s="3"/>
      <c r="N738" s="3"/>
      <c r="O738" s="3"/>
      <c r="P738" s="3"/>
      <c r="Q738" s="3"/>
      <c r="R738" s="3"/>
      <c r="S738" s="252"/>
      <c r="T738" s="252"/>
      <c r="U738" s="252"/>
      <c r="V738" s="252"/>
      <c r="W738" s="252"/>
      <c r="X738" s="12"/>
    </row>
    <row r="739" spans="2:24" x14ac:dyDescent="0.25">
      <c r="B739" s="11"/>
      <c r="C739" s="3"/>
      <c r="D739" s="2"/>
      <c r="E739" s="2"/>
      <c r="F739" s="3"/>
      <c r="G739" s="3"/>
      <c r="H739" s="3"/>
      <c r="I739" s="3"/>
      <c r="J739" s="3"/>
      <c r="K739" s="3"/>
      <c r="L739" s="3"/>
      <c r="M739" s="3"/>
      <c r="N739" s="3"/>
      <c r="O739" s="3"/>
      <c r="P739" s="3"/>
      <c r="Q739" s="3"/>
      <c r="R739" s="3"/>
      <c r="S739" s="252"/>
      <c r="T739" s="252"/>
      <c r="U739" s="252"/>
      <c r="V739" s="252"/>
      <c r="W739" s="252"/>
      <c r="X739" s="12"/>
    </row>
    <row r="740" spans="2:24" x14ac:dyDescent="0.25">
      <c r="B740" s="11"/>
      <c r="C740" s="3"/>
      <c r="D740" s="2"/>
      <c r="E740" s="2"/>
      <c r="F740" s="3"/>
      <c r="G740" s="3"/>
      <c r="H740" s="3"/>
      <c r="I740" s="3"/>
      <c r="J740" s="3"/>
      <c r="K740" s="3"/>
      <c r="L740" s="3"/>
      <c r="M740" s="3"/>
      <c r="N740" s="3"/>
      <c r="O740" s="3"/>
      <c r="P740" s="3"/>
      <c r="Q740" s="3"/>
      <c r="R740" s="3"/>
      <c r="S740" s="252"/>
      <c r="T740" s="252"/>
      <c r="U740" s="252"/>
      <c r="V740" s="252"/>
      <c r="W740" s="252"/>
      <c r="X740" s="12"/>
    </row>
    <row r="741" spans="2:24" x14ac:dyDescent="0.25">
      <c r="B741" s="11"/>
      <c r="C741" s="3"/>
      <c r="D741" s="2"/>
      <c r="E741" s="2"/>
      <c r="F741" s="3"/>
      <c r="G741" s="3"/>
      <c r="H741" s="3"/>
      <c r="I741" s="3"/>
      <c r="J741" s="3"/>
      <c r="K741" s="3"/>
      <c r="L741" s="3"/>
      <c r="M741" s="3"/>
      <c r="N741" s="3"/>
      <c r="O741" s="3"/>
      <c r="P741" s="3"/>
      <c r="Q741" s="3"/>
      <c r="R741" s="3"/>
      <c r="S741" s="252"/>
      <c r="T741" s="252"/>
      <c r="U741" s="252"/>
      <c r="V741" s="252"/>
      <c r="W741" s="252"/>
      <c r="X741" s="12"/>
    </row>
    <row r="742" spans="2:24" x14ac:dyDescent="0.25">
      <c r="B742" s="11"/>
      <c r="C742" s="3"/>
      <c r="D742" s="2"/>
      <c r="E742" s="2"/>
      <c r="F742" s="3"/>
      <c r="G742" s="3"/>
      <c r="H742" s="3"/>
      <c r="I742" s="3"/>
      <c r="J742" s="3"/>
      <c r="K742" s="3"/>
      <c r="L742" s="3"/>
      <c r="M742" s="3"/>
      <c r="N742" s="3"/>
      <c r="O742" s="3"/>
      <c r="P742" s="3"/>
      <c r="Q742" s="3"/>
      <c r="R742" s="3"/>
      <c r="S742" s="252"/>
      <c r="T742" s="252"/>
      <c r="U742" s="252"/>
      <c r="V742" s="252"/>
      <c r="W742" s="252"/>
      <c r="X742" s="12"/>
    </row>
    <row r="743" spans="2:24" x14ac:dyDescent="0.25">
      <c r="B743" s="11"/>
      <c r="C743" s="3"/>
      <c r="D743" s="2"/>
      <c r="E743" s="2"/>
      <c r="F743" s="3"/>
      <c r="G743" s="3"/>
      <c r="H743" s="3"/>
      <c r="I743" s="3"/>
      <c r="J743" s="3"/>
      <c r="K743" s="3"/>
      <c r="L743" s="3"/>
      <c r="M743" s="3"/>
      <c r="N743" s="3"/>
      <c r="O743" s="3"/>
      <c r="P743" s="3"/>
      <c r="Q743" s="3"/>
      <c r="R743" s="3"/>
      <c r="S743" s="252"/>
      <c r="T743" s="252"/>
      <c r="U743" s="252"/>
      <c r="V743" s="252"/>
      <c r="W743" s="252"/>
      <c r="X743" s="12"/>
    </row>
    <row r="744" spans="2:24" x14ac:dyDescent="0.25">
      <c r="B744" s="11"/>
      <c r="C744" s="3"/>
      <c r="D744" s="2"/>
      <c r="E744" s="2"/>
      <c r="F744" s="3"/>
      <c r="G744" s="3"/>
      <c r="H744" s="3"/>
      <c r="I744" s="3"/>
      <c r="J744" s="3"/>
      <c r="K744" s="3"/>
      <c r="L744" s="3"/>
      <c r="M744" s="3"/>
      <c r="N744" s="3"/>
      <c r="O744" s="3"/>
      <c r="P744" s="3"/>
      <c r="Q744" s="3"/>
      <c r="R744" s="3"/>
      <c r="S744" s="252"/>
      <c r="T744" s="252"/>
      <c r="U744" s="252"/>
      <c r="V744" s="252"/>
      <c r="W744" s="252"/>
      <c r="X744" s="12"/>
    </row>
    <row r="745" spans="2:24" x14ac:dyDescent="0.25">
      <c r="B745" s="11"/>
      <c r="C745" s="3"/>
      <c r="D745" s="2"/>
      <c r="E745" s="2"/>
      <c r="F745" s="3"/>
      <c r="G745" s="3"/>
      <c r="H745" s="3"/>
      <c r="I745" s="3"/>
      <c r="J745" s="3"/>
      <c r="K745" s="3"/>
      <c r="L745" s="3"/>
      <c r="M745" s="3"/>
      <c r="N745" s="3"/>
      <c r="O745" s="3"/>
      <c r="P745" s="3"/>
      <c r="Q745" s="3"/>
      <c r="R745" s="3"/>
      <c r="S745" s="252"/>
      <c r="T745" s="252"/>
      <c r="U745" s="252"/>
      <c r="V745" s="252"/>
      <c r="W745" s="252"/>
      <c r="X745" s="12"/>
    </row>
    <row r="746" spans="2:24" x14ac:dyDescent="0.25">
      <c r="B746" s="11"/>
      <c r="C746" s="3"/>
      <c r="D746" s="2"/>
      <c r="E746" s="2"/>
      <c r="F746" s="3"/>
      <c r="G746" s="3"/>
      <c r="H746" s="3"/>
      <c r="I746" s="3"/>
      <c r="J746" s="3"/>
      <c r="K746" s="3"/>
      <c r="L746" s="3"/>
      <c r="M746" s="3"/>
      <c r="N746" s="3"/>
      <c r="O746" s="3"/>
      <c r="P746" s="3"/>
      <c r="Q746" s="3"/>
      <c r="R746" s="3"/>
      <c r="S746" s="252"/>
      <c r="T746" s="252"/>
      <c r="U746" s="252"/>
      <c r="V746" s="252"/>
      <c r="W746" s="252"/>
      <c r="X746" s="12"/>
    </row>
    <row r="747" spans="2:24" x14ac:dyDescent="0.25">
      <c r="B747" s="11"/>
      <c r="C747" s="3"/>
      <c r="D747" s="2"/>
      <c r="E747" s="2"/>
      <c r="F747" s="3"/>
      <c r="G747" s="3"/>
      <c r="H747" s="3"/>
      <c r="I747" s="3"/>
      <c r="J747" s="3"/>
      <c r="K747" s="3"/>
      <c r="L747" s="3"/>
      <c r="M747" s="3"/>
      <c r="N747" s="3"/>
      <c r="O747" s="3"/>
      <c r="P747" s="3"/>
      <c r="Q747" s="3"/>
      <c r="R747" s="3"/>
      <c r="S747" s="252"/>
      <c r="T747" s="252"/>
      <c r="U747" s="252"/>
      <c r="V747" s="252"/>
      <c r="W747" s="252"/>
      <c r="X747" s="12"/>
    </row>
    <row r="748" spans="2:24" x14ac:dyDescent="0.25">
      <c r="B748" s="11"/>
      <c r="C748" s="3"/>
      <c r="D748" s="2"/>
      <c r="E748" s="2"/>
      <c r="F748" s="3"/>
      <c r="G748" s="3"/>
      <c r="H748" s="3"/>
      <c r="I748" s="3"/>
      <c r="J748" s="3"/>
      <c r="K748" s="3"/>
      <c r="L748" s="3"/>
      <c r="M748" s="3"/>
      <c r="N748" s="3"/>
      <c r="O748" s="3"/>
      <c r="P748" s="3"/>
      <c r="Q748" s="3"/>
      <c r="R748" s="3"/>
      <c r="S748" s="252"/>
      <c r="T748" s="252"/>
      <c r="U748" s="252"/>
      <c r="V748" s="252"/>
      <c r="W748" s="252"/>
      <c r="X748" s="12"/>
    </row>
    <row r="749" spans="2:24" x14ac:dyDescent="0.25">
      <c r="B749" s="11"/>
      <c r="C749" s="3"/>
      <c r="D749" s="2"/>
      <c r="E749" s="2"/>
      <c r="F749" s="3"/>
      <c r="G749" s="3"/>
      <c r="H749" s="3"/>
      <c r="I749" s="3"/>
      <c r="J749" s="3"/>
      <c r="K749" s="3"/>
      <c r="L749" s="3"/>
      <c r="M749" s="3"/>
      <c r="N749" s="3"/>
      <c r="O749" s="3"/>
      <c r="P749" s="3"/>
      <c r="Q749" s="3"/>
      <c r="R749" s="3"/>
      <c r="S749" s="252"/>
      <c r="T749" s="252"/>
      <c r="U749" s="252"/>
      <c r="V749" s="252"/>
      <c r="W749" s="252"/>
      <c r="X749" s="12"/>
    </row>
    <row r="750" spans="2:24" x14ac:dyDescent="0.25">
      <c r="B750" s="11"/>
      <c r="C750" s="3"/>
      <c r="D750" s="2"/>
      <c r="E750" s="2"/>
      <c r="F750" s="3"/>
      <c r="G750" s="3"/>
      <c r="H750" s="3"/>
      <c r="I750" s="3"/>
      <c r="J750" s="3"/>
      <c r="K750" s="3"/>
      <c r="L750" s="3"/>
      <c r="M750" s="3"/>
      <c r="N750" s="3"/>
      <c r="O750" s="3"/>
      <c r="P750" s="3"/>
      <c r="Q750" s="3"/>
      <c r="R750" s="3"/>
      <c r="S750" s="252"/>
      <c r="T750" s="252"/>
      <c r="U750" s="252"/>
      <c r="V750" s="252"/>
      <c r="W750" s="252"/>
      <c r="X750" s="12"/>
    </row>
    <row r="751" spans="2:24" x14ac:dyDescent="0.25">
      <c r="B751" s="11"/>
      <c r="C751" s="3"/>
      <c r="D751" s="2"/>
      <c r="E751" s="2"/>
      <c r="F751" s="3"/>
      <c r="G751" s="3"/>
      <c r="H751" s="3"/>
      <c r="I751" s="3"/>
      <c r="J751" s="3"/>
      <c r="K751" s="3"/>
      <c r="L751" s="3"/>
      <c r="M751" s="3"/>
      <c r="N751" s="3"/>
      <c r="O751" s="3"/>
      <c r="P751" s="3"/>
      <c r="Q751" s="3"/>
      <c r="R751" s="3"/>
      <c r="S751" s="252"/>
      <c r="T751" s="252"/>
      <c r="U751" s="252"/>
      <c r="V751" s="252"/>
      <c r="W751" s="252"/>
      <c r="X751" s="12"/>
    </row>
    <row r="752" spans="2:24" x14ac:dyDescent="0.25">
      <c r="B752" s="11"/>
      <c r="C752" s="3"/>
      <c r="D752" s="2"/>
      <c r="E752" s="2"/>
      <c r="F752" s="3"/>
      <c r="G752" s="3"/>
      <c r="H752" s="3"/>
      <c r="I752" s="3"/>
      <c r="J752" s="3"/>
      <c r="K752" s="3"/>
      <c r="L752" s="3"/>
      <c r="M752" s="3"/>
      <c r="N752" s="3"/>
      <c r="O752" s="3"/>
      <c r="P752" s="3"/>
      <c r="Q752" s="3"/>
      <c r="R752" s="3"/>
      <c r="S752" s="252"/>
      <c r="T752" s="252"/>
      <c r="U752" s="252"/>
      <c r="V752" s="252"/>
      <c r="W752" s="252"/>
      <c r="X752" s="12"/>
    </row>
    <row r="753" spans="2:24" x14ac:dyDescent="0.25">
      <c r="B753" s="11"/>
      <c r="C753" s="3"/>
      <c r="D753" s="2"/>
      <c r="E753" s="2"/>
      <c r="F753" s="3"/>
      <c r="G753" s="3"/>
      <c r="H753" s="3"/>
      <c r="I753" s="3"/>
      <c r="J753" s="3"/>
      <c r="K753" s="3"/>
      <c r="L753" s="3"/>
      <c r="M753" s="3"/>
      <c r="N753" s="3"/>
      <c r="O753" s="3"/>
      <c r="P753" s="3"/>
      <c r="Q753" s="3"/>
      <c r="R753" s="3"/>
      <c r="S753" s="252"/>
      <c r="T753" s="252"/>
      <c r="U753" s="252"/>
      <c r="V753" s="252"/>
      <c r="W753" s="252"/>
      <c r="X753" s="12"/>
    </row>
    <row r="754" spans="2:24" x14ac:dyDescent="0.25">
      <c r="B754" s="11"/>
      <c r="C754" s="3"/>
      <c r="D754" s="2"/>
      <c r="E754" s="2"/>
      <c r="F754" s="3"/>
      <c r="G754" s="3"/>
      <c r="H754" s="3"/>
      <c r="I754" s="3"/>
      <c r="J754" s="3"/>
      <c r="K754" s="3"/>
      <c r="L754" s="3"/>
      <c r="M754" s="3"/>
      <c r="N754" s="3"/>
      <c r="O754" s="3"/>
      <c r="P754" s="3"/>
      <c r="Q754" s="3"/>
      <c r="R754" s="3"/>
      <c r="S754" s="252"/>
      <c r="T754" s="252"/>
      <c r="U754" s="252"/>
      <c r="V754" s="252"/>
      <c r="W754" s="252"/>
      <c r="X754" s="12"/>
    </row>
    <row r="755" spans="2:24" x14ac:dyDescent="0.25">
      <c r="B755" s="11"/>
      <c r="C755" s="3"/>
      <c r="D755" s="2"/>
      <c r="E755" s="2"/>
      <c r="F755" s="3"/>
      <c r="G755" s="3"/>
      <c r="H755" s="3"/>
      <c r="I755" s="3"/>
      <c r="J755" s="3"/>
      <c r="K755" s="3"/>
      <c r="L755" s="3"/>
      <c r="M755" s="3"/>
      <c r="N755" s="3"/>
      <c r="O755" s="3"/>
      <c r="P755" s="3"/>
      <c r="Q755" s="3"/>
      <c r="R755" s="3"/>
      <c r="S755" s="252"/>
      <c r="T755" s="252"/>
      <c r="U755" s="252"/>
      <c r="V755" s="252"/>
      <c r="W755" s="252"/>
      <c r="X755" s="12"/>
    </row>
    <row r="756" spans="2:24" x14ac:dyDescent="0.25">
      <c r="B756" s="11"/>
      <c r="C756" s="3"/>
      <c r="D756" s="2"/>
      <c r="E756" s="2"/>
      <c r="F756" s="3"/>
      <c r="G756" s="3"/>
      <c r="H756" s="3"/>
      <c r="I756" s="3"/>
      <c r="J756" s="3"/>
      <c r="K756" s="3"/>
      <c r="L756" s="3"/>
      <c r="M756" s="3"/>
      <c r="N756" s="3"/>
      <c r="O756" s="3"/>
      <c r="P756" s="3"/>
      <c r="Q756" s="3"/>
      <c r="R756" s="3"/>
      <c r="S756" s="252"/>
      <c r="T756" s="252"/>
      <c r="U756" s="252"/>
      <c r="V756" s="252"/>
      <c r="W756" s="252"/>
      <c r="X756" s="12"/>
    </row>
    <row r="757" spans="2:24" x14ac:dyDescent="0.25">
      <c r="B757" s="11"/>
      <c r="C757" s="3"/>
      <c r="D757" s="2"/>
      <c r="E757" s="2"/>
      <c r="F757" s="3"/>
      <c r="G757" s="3"/>
      <c r="H757" s="3"/>
      <c r="I757" s="3"/>
      <c r="J757" s="3"/>
      <c r="K757" s="3"/>
      <c r="L757" s="3"/>
      <c r="M757" s="3"/>
      <c r="N757" s="3"/>
      <c r="O757" s="3"/>
      <c r="P757" s="3"/>
      <c r="Q757" s="3"/>
      <c r="R757" s="3"/>
      <c r="S757" s="252"/>
      <c r="T757" s="252"/>
      <c r="U757" s="252"/>
      <c r="V757" s="252"/>
      <c r="W757" s="252"/>
      <c r="X757" s="12"/>
    </row>
    <row r="758" spans="2:24" x14ac:dyDescent="0.25">
      <c r="B758" s="11"/>
      <c r="C758" s="3"/>
      <c r="D758" s="2"/>
      <c r="E758" s="2"/>
      <c r="F758" s="3"/>
      <c r="G758" s="3"/>
      <c r="H758" s="3"/>
      <c r="I758" s="3"/>
      <c r="J758" s="3"/>
      <c r="K758" s="3"/>
      <c r="L758" s="3"/>
      <c r="M758" s="3"/>
      <c r="N758" s="3"/>
      <c r="O758" s="3"/>
      <c r="P758" s="3"/>
      <c r="Q758" s="3"/>
      <c r="R758" s="3"/>
      <c r="S758" s="252"/>
      <c r="T758" s="252"/>
      <c r="U758" s="252"/>
      <c r="V758" s="252"/>
      <c r="W758" s="252"/>
      <c r="X758" s="12"/>
    </row>
    <row r="759" spans="2:24" x14ac:dyDescent="0.25">
      <c r="B759" s="11"/>
      <c r="C759" s="3"/>
      <c r="D759" s="2"/>
      <c r="E759" s="2"/>
      <c r="F759" s="3"/>
      <c r="G759" s="3"/>
      <c r="H759" s="3"/>
      <c r="I759" s="3"/>
      <c r="J759" s="3"/>
      <c r="K759" s="3"/>
      <c r="L759" s="3"/>
      <c r="M759" s="3"/>
      <c r="N759" s="3"/>
      <c r="O759" s="3"/>
      <c r="P759" s="3"/>
      <c r="Q759" s="3"/>
      <c r="R759" s="3"/>
      <c r="S759" s="252"/>
      <c r="T759" s="252"/>
      <c r="U759" s="252"/>
      <c r="V759" s="252"/>
      <c r="W759" s="252"/>
      <c r="X759" s="12"/>
    </row>
    <row r="760" spans="2:24" x14ac:dyDescent="0.25">
      <c r="B760" s="11"/>
      <c r="C760" s="3"/>
      <c r="D760" s="2"/>
      <c r="E760" s="2"/>
      <c r="F760" s="3"/>
      <c r="G760" s="3"/>
      <c r="H760" s="3"/>
      <c r="I760" s="3"/>
      <c r="J760" s="3"/>
      <c r="K760" s="3"/>
      <c r="L760" s="3"/>
      <c r="M760" s="3"/>
      <c r="N760" s="3"/>
      <c r="O760" s="3"/>
      <c r="P760" s="3"/>
      <c r="Q760" s="3"/>
      <c r="R760" s="3"/>
      <c r="S760" s="252"/>
      <c r="T760" s="252"/>
      <c r="U760" s="252"/>
      <c r="V760" s="252"/>
      <c r="W760" s="252"/>
      <c r="X760" s="12"/>
    </row>
    <row r="761" spans="2:24" x14ac:dyDescent="0.25">
      <c r="B761" s="11"/>
      <c r="C761" s="3"/>
      <c r="D761" s="2"/>
      <c r="E761" s="2"/>
      <c r="F761" s="3"/>
      <c r="G761" s="3"/>
      <c r="H761" s="3"/>
      <c r="I761" s="3"/>
      <c r="J761" s="3"/>
      <c r="K761" s="3"/>
      <c r="L761" s="3"/>
      <c r="M761" s="3"/>
      <c r="N761" s="3"/>
      <c r="O761" s="3"/>
      <c r="P761" s="3"/>
      <c r="Q761" s="3"/>
      <c r="R761" s="3"/>
      <c r="S761" s="252"/>
      <c r="T761" s="252"/>
      <c r="U761" s="252"/>
      <c r="V761" s="252"/>
      <c r="W761" s="252"/>
      <c r="X761" s="12"/>
    </row>
    <row r="762" spans="2:24" x14ac:dyDescent="0.25">
      <c r="B762" s="11"/>
      <c r="C762" s="3"/>
      <c r="D762" s="2"/>
      <c r="E762" s="2"/>
      <c r="F762" s="3"/>
      <c r="G762" s="3"/>
      <c r="H762" s="3"/>
      <c r="I762" s="3"/>
      <c r="J762" s="3"/>
      <c r="K762" s="3"/>
      <c r="L762" s="3"/>
      <c r="M762" s="3"/>
      <c r="N762" s="3"/>
      <c r="O762" s="3"/>
      <c r="P762" s="3"/>
      <c r="Q762" s="3"/>
      <c r="R762" s="3"/>
      <c r="S762" s="252"/>
      <c r="T762" s="252"/>
      <c r="U762" s="252"/>
      <c r="V762" s="252"/>
      <c r="W762" s="252"/>
      <c r="X762" s="12"/>
    </row>
    <row r="763" spans="2:24" x14ac:dyDescent="0.25">
      <c r="B763" s="11"/>
      <c r="C763" s="3"/>
      <c r="D763" s="2"/>
      <c r="E763" s="2"/>
      <c r="F763" s="3"/>
      <c r="G763" s="3"/>
      <c r="H763" s="3"/>
      <c r="I763" s="3"/>
      <c r="J763" s="3"/>
      <c r="K763" s="3"/>
      <c r="L763" s="3"/>
      <c r="M763" s="3"/>
      <c r="N763" s="3"/>
      <c r="O763" s="3"/>
      <c r="P763" s="3"/>
      <c r="Q763" s="3"/>
      <c r="R763" s="3"/>
      <c r="S763" s="252"/>
      <c r="T763" s="252"/>
      <c r="U763" s="252"/>
      <c r="V763" s="252"/>
      <c r="W763" s="252"/>
      <c r="X763" s="12"/>
    </row>
    <row r="764" spans="2:24" x14ac:dyDescent="0.25">
      <c r="B764" s="11"/>
      <c r="C764" s="3"/>
      <c r="D764" s="2"/>
      <c r="E764" s="2"/>
      <c r="F764" s="3"/>
      <c r="G764" s="3"/>
      <c r="H764" s="3"/>
      <c r="I764" s="3"/>
      <c r="J764" s="3"/>
      <c r="K764" s="3"/>
      <c r="L764" s="3"/>
      <c r="M764" s="3"/>
      <c r="N764" s="3"/>
      <c r="O764" s="3"/>
      <c r="P764" s="3"/>
      <c r="Q764" s="3"/>
      <c r="R764" s="3"/>
      <c r="S764" s="252"/>
      <c r="T764" s="252"/>
      <c r="U764" s="252"/>
      <c r="V764" s="252"/>
      <c r="W764" s="252"/>
      <c r="X764" s="12"/>
    </row>
    <row r="765" spans="2:24" x14ac:dyDescent="0.25">
      <c r="B765" s="11"/>
      <c r="C765" s="3"/>
      <c r="D765" s="2"/>
      <c r="E765" s="2"/>
      <c r="F765" s="3"/>
      <c r="G765" s="3"/>
      <c r="H765" s="3"/>
      <c r="I765" s="3"/>
      <c r="J765" s="3"/>
      <c r="K765" s="3"/>
      <c r="L765" s="3"/>
      <c r="M765" s="3"/>
      <c r="N765" s="3"/>
      <c r="O765" s="3"/>
      <c r="P765" s="3"/>
      <c r="Q765" s="3"/>
      <c r="R765" s="3"/>
      <c r="S765" s="252"/>
      <c r="T765" s="252"/>
      <c r="U765" s="252"/>
      <c r="V765" s="252"/>
      <c r="W765" s="252"/>
      <c r="X765" s="12"/>
    </row>
    <row r="766" spans="2:24" x14ac:dyDescent="0.25">
      <c r="B766" s="11"/>
      <c r="C766" s="3"/>
      <c r="D766" s="2"/>
      <c r="E766" s="2"/>
      <c r="F766" s="3"/>
      <c r="G766" s="3"/>
      <c r="H766" s="3"/>
      <c r="I766" s="3"/>
      <c r="J766" s="3"/>
      <c r="K766" s="3"/>
      <c r="L766" s="3"/>
      <c r="M766" s="3"/>
      <c r="N766" s="3"/>
      <c r="O766" s="3"/>
      <c r="P766" s="3"/>
      <c r="Q766" s="3"/>
      <c r="R766" s="3"/>
      <c r="S766" s="252"/>
      <c r="T766" s="252"/>
      <c r="U766" s="252"/>
      <c r="V766" s="252"/>
      <c r="W766" s="252"/>
      <c r="X766" s="12"/>
    </row>
    <row r="767" spans="2:24" x14ac:dyDescent="0.25">
      <c r="B767" s="11"/>
      <c r="C767" s="3"/>
      <c r="D767" s="2"/>
      <c r="E767" s="2"/>
      <c r="F767" s="3"/>
      <c r="G767" s="3"/>
      <c r="H767" s="3"/>
      <c r="I767" s="3"/>
      <c r="J767" s="3"/>
      <c r="K767" s="3"/>
      <c r="L767" s="3"/>
      <c r="M767" s="3"/>
      <c r="N767" s="3"/>
      <c r="O767" s="3"/>
      <c r="P767" s="3"/>
      <c r="Q767" s="3"/>
      <c r="R767" s="3"/>
      <c r="S767" s="252"/>
      <c r="T767" s="252"/>
      <c r="U767" s="252"/>
      <c r="V767" s="252"/>
      <c r="W767" s="252"/>
      <c r="X767" s="12"/>
    </row>
    <row r="768" spans="2:24" x14ac:dyDescent="0.25">
      <c r="B768" s="11"/>
      <c r="C768" s="3"/>
      <c r="D768" s="2"/>
      <c r="E768" s="2"/>
      <c r="F768" s="3"/>
      <c r="G768" s="3"/>
      <c r="H768" s="3"/>
      <c r="I768" s="3"/>
      <c r="J768" s="3"/>
      <c r="K768" s="3"/>
      <c r="L768" s="3"/>
      <c r="M768" s="3"/>
      <c r="N768" s="3"/>
      <c r="O768" s="3"/>
      <c r="P768" s="3"/>
      <c r="Q768" s="3"/>
      <c r="R768" s="3"/>
      <c r="S768" s="252"/>
      <c r="T768" s="252"/>
      <c r="U768" s="252"/>
      <c r="V768" s="252"/>
      <c r="W768" s="252"/>
      <c r="X768" s="12"/>
    </row>
    <row r="769" spans="2:24" x14ac:dyDescent="0.25">
      <c r="B769" s="11"/>
      <c r="C769" s="3"/>
      <c r="D769" s="2"/>
      <c r="E769" s="2"/>
      <c r="F769" s="3"/>
      <c r="G769" s="3"/>
      <c r="H769" s="3"/>
      <c r="I769" s="3"/>
      <c r="J769" s="3"/>
      <c r="K769" s="3"/>
      <c r="L769" s="3"/>
      <c r="M769" s="3"/>
      <c r="N769" s="3"/>
      <c r="O769" s="3"/>
      <c r="P769" s="3"/>
      <c r="Q769" s="3"/>
      <c r="R769" s="3"/>
      <c r="S769" s="252"/>
      <c r="T769" s="252"/>
      <c r="U769" s="252"/>
      <c r="V769" s="252"/>
      <c r="W769" s="252"/>
      <c r="X769" s="12"/>
    </row>
    <row r="770" spans="2:24" x14ac:dyDescent="0.25">
      <c r="B770" s="11"/>
      <c r="C770" s="3"/>
      <c r="D770" s="2"/>
      <c r="E770" s="2"/>
      <c r="F770" s="3"/>
      <c r="G770" s="3"/>
      <c r="H770" s="3"/>
      <c r="I770" s="3"/>
      <c r="J770" s="3"/>
      <c r="K770" s="3"/>
      <c r="L770" s="3"/>
      <c r="M770" s="3"/>
      <c r="N770" s="3"/>
      <c r="O770" s="3"/>
      <c r="P770" s="3"/>
      <c r="Q770" s="3"/>
      <c r="R770" s="3"/>
      <c r="S770" s="252"/>
      <c r="T770" s="252"/>
      <c r="U770" s="252"/>
      <c r="V770" s="252"/>
      <c r="W770" s="252"/>
      <c r="X770" s="12"/>
    </row>
    <row r="771" spans="2:24" x14ac:dyDescent="0.25">
      <c r="B771" s="11"/>
      <c r="C771" s="3"/>
      <c r="D771" s="2"/>
      <c r="E771" s="2"/>
      <c r="F771" s="3"/>
      <c r="G771" s="3"/>
      <c r="H771" s="3"/>
      <c r="I771" s="3"/>
      <c r="J771" s="3"/>
      <c r="K771" s="3"/>
      <c r="L771" s="3"/>
      <c r="M771" s="3"/>
      <c r="N771" s="3"/>
      <c r="O771" s="3"/>
      <c r="P771" s="3"/>
      <c r="Q771" s="3"/>
      <c r="R771" s="3"/>
      <c r="S771" s="252"/>
      <c r="T771" s="252"/>
      <c r="U771" s="252"/>
      <c r="V771" s="252"/>
      <c r="W771" s="252"/>
      <c r="X771" s="12"/>
    </row>
    <row r="772" spans="2:24" x14ac:dyDescent="0.25">
      <c r="B772" s="11"/>
      <c r="C772" s="3"/>
      <c r="D772" s="2"/>
      <c r="E772" s="2"/>
      <c r="F772" s="3"/>
      <c r="G772" s="3"/>
      <c r="H772" s="3"/>
      <c r="I772" s="3"/>
      <c r="J772" s="3"/>
      <c r="K772" s="3"/>
      <c r="L772" s="3"/>
      <c r="M772" s="3"/>
      <c r="N772" s="3"/>
      <c r="O772" s="3"/>
      <c r="P772" s="3"/>
      <c r="Q772" s="3"/>
      <c r="R772" s="3"/>
      <c r="S772" s="252"/>
      <c r="T772" s="252"/>
      <c r="U772" s="252"/>
      <c r="V772" s="252"/>
      <c r="W772" s="252"/>
      <c r="X772" s="12"/>
    </row>
    <row r="773" spans="2:24" x14ac:dyDescent="0.25">
      <c r="B773" s="11"/>
      <c r="C773" s="3"/>
      <c r="D773" s="2"/>
      <c r="E773" s="2"/>
      <c r="F773" s="3"/>
      <c r="G773" s="3"/>
      <c r="H773" s="3"/>
      <c r="I773" s="3"/>
      <c r="J773" s="3"/>
      <c r="K773" s="3"/>
      <c r="L773" s="3"/>
      <c r="M773" s="3"/>
      <c r="N773" s="3"/>
      <c r="O773" s="3"/>
      <c r="P773" s="3"/>
      <c r="Q773" s="3"/>
      <c r="R773" s="3"/>
      <c r="S773" s="252"/>
      <c r="T773" s="252"/>
      <c r="U773" s="252"/>
      <c r="V773" s="252"/>
      <c r="W773" s="252"/>
      <c r="X773" s="12"/>
    </row>
    <row r="774" spans="2:24" x14ac:dyDescent="0.25">
      <c r="B774" s="11"/>
      <c r="C774" s="3"/>
      <c r="D774" s="2"/>
      <c r="E774" s="2"/>
      <c r="F774" s="3"/>
      <c r="G774" s="3"/>
      <c r="H774" s="3"/>
      <c r="I774" s="3"/>
      <c r="J774" s="3"/>
      <c r="K774" s="3"/>
      <c r="L774" s="3"/>
      <c r="M774" s="3"/>
      <c r="N774" s="3"/>
      <c r="O774" s="3"/>
      <c r="P774" s="3"/>
      <c r="Q774" s="3"/>
      <c r="R774" s="3"/>
      <c r="S774" s="252"/>
      <c r="T774" s="252"/>
      <c r="U774" s="252"/>
      <c r="V774" s="252"/>
      <c r="W774" s="252"/>
      <c r="X774" s="12"/>
    </row>
    <row r="775" spans="2:24" x14ac:dyDescent="0.25">
      <c r="B775" s="11"/>
      <c r="C775" s="3"/>
      <c r="D775" s="2"/>
      <c r="E775" s="2"/>
      <c r="F775" s="3"/>
      <c r="G775" s="3"/>
      <c r="H775" s="3"/>
      <c r="I775" s="3"/>
      <c r="J775" s="3"/>
      <c r="K775" s="3"/>
      <c r="L775" s="3"/>
      <c r="M775" s="3"/>
      <c r="N775" s="3"/>
      <c r="O775" s="3"/>
      <c r="P775" s="3"/>
      <c r="Q775" s="3"/>
      <c r="R775" s="3"/>
      <c r="S775" s="252"/>
      <c r="T775" s="252"/>
      <c r="U775" s="252"/>
      <c r="V775" s="252"/>
      <c r="W775" s="252"/>
      <c r="X775" s="12"/>
    </row>
    <row r="776" spans="2:24" x14ac:dyDescent="0.25">
      <c r="B776" s="11"/>
      <c r="C776" s="3"/>
      <c r="D776" s="2"/>
      <c r="E776" s="2"/>
      <c r="F776" s="3"/>
      <c r="G776" s="3"/>
      <c r="H776" s="3"/>
      <c r="I776" s="3"/>
      <c r="J776" s="3"/>
      <c r="K776" s="3"/>
      <c r="L776" s="3"/>
      <c r="M776" s="3"/>
      <c r="N776" s="3"/>
      <c r="O776" s="3"/>
      <c r="P776" s="3"/>
      <c r="Q776" s="3"/>
      <c r="R776" s="3"/>
      <c r="S776" s="252"/>
      <c r="T776" s="252"/>
      <c r="U776" s="252"/>
      <c r="V776" s="252"/>
      <c r="W776" s="252"/>
      <c r="X776" s="12"/>
    </row>
    <row r="777" spans="2:24" x14ac:dyDescent="0.25">
      <c r="B777" s="11"/>
      <c r="C777" s="3"/>
      <c r="D777" s="2"/>
      <c r="E777" s="2"/>
      <c r="F777" s="3"/>
      <c r="G777" s="3"/>
      <c r="H777" s="3"/>
      <c r="I777" s="3"/>
      <c r="J777" s="3"/>
      <c r="K777" s="3"/>
      <c r="L777" s="3"/>
      <c r="M777" s="3"/>
      <c r="N777" s="3"/>
      <c r="O777" s="3"/>
      <c r="P777" s="3"/>
      <c r="Q777" s="3"/>
      <c r="R777" s="3"/>
      <c r="S777" s="252"/>
      <c r="T777" s="252"/>
      <c r="U777" s="252"/>
      <c r="V777" s="252"/>
      <c r="W777" s="252"/>
      <c r="X777" s="12"/>
    </row>
    <row r="778" spans="2:24" x14ac:dyDescent="0.25">
      <c r="B778" s="11"/>
      <c r="C778" s="3"/>
      <c r="D778" s="2"/>
      <c r="E778" s="2"/>
      <c r="F778" s="3"/>
      <c r="G778" s="3"/>
      <c r="H778" s="3"/>
      <c r="I778" s="3"/>
      <c r="J778" s="3"/>
      <c r="K778" s="3"/>
      <c r="L778" s="3"/>
      <c r="M778" s="3"/>
      <c r="N778" s="3"/>
      <c r="O778" s="3"/>
      <c r="P778" s="3"/>
      <c r="Q778" s="3"/>
      <c r="R778" s="3"/>
      <c r="S778" s="252"/>
      <c r="T778" s="252"/>
      <c r="U778" s="252"/>
      <c r="V778" s="252"/>
      <c r="W778" s="252"/>
      <c r="X778" s="12"/>
    </row>
    <row r="779" spans="2:24" x14ac:dyDescent="0.25">
      <c r="B779" s="11"/>
      <c r="C779" s="3"/>
      <c r="D779" s="2"/>
      <c r="E779" s="2"/>
      <c r="F779" s="3"/>
      <c r="G779" s="3"/>
      <c r="H779" s="3"/>
      <c r="I779" s="3"/>
      <c r="J779" s="3"/>
      <c r="K779" s="3"/>
      <c r="L779" s="3"/>
      <c r="M779" s="3"/>
      <c r="N779" s="3"/>
      <c r="O779" s="3"/>
      <c r="P779" s="3"/>
      <c r="Q779" s="3"/>
      <c r="R779" s="3"/>
      <c r="S779" s="252"/>
      <c r="T779" s="252"/>
      <c r="U779" s="252"/>
      <c r="V779" s="252"/>
      <c r="W779" s="252"/>
      <c r="X779" s="12"/>
    </row>
    <row r="780" spans="2:24" x14ac:dyDescent="0.25">
      <c r="B780" s="11"/>
      <c r="C780" s="3"/>
      <c r="D780" s="2"/>
      <c r="E780" s="2"/>
      <c r="F780" s="3"/>
      <c r="G780" s="3"/>
      <c r="H780" s="3"/>
      <c r="I780" s="3"/>
      <c r="J780" s="3"/>
      <c r="K780" s="3"/>
      <c r="L780" s="3"/>
      <c r="M780" s="3"/>
      <c r="N780" s="3"/>
      <c r="O780" s="3"/>
      <c r="P780" s="3"/>
      <c r="Q780" s="3"/>
      <c r="R780" s="3"/>
      <c r="S780" s="252"/>
      <c r="T780" s="252"/>
      <c r="U780" s="252"/>
      <c r="V780" s="252"/>
      <c r="W780" s="252"/>
      <c r="X780" s="12"/>
    </row>
    <row r="781" spans="2:24" x14ac:dyDescent="0.25">
      <c r="B781" s="11"/>
      <c r="C781" s="3"/>
      <c r="D781" s="2"/>
      <c r="E781" s="2"/>
      <c r="F781" s="3"/>
      <c r="G781" s="3"/>
      <c r="H781" s="3"/>
      <c r="I781" s="3"/>
      <c r="J781" s="3"/>
      <c r="K781" s="3"/>
      <c r="L781" s="3"/>
      <c r="M781" s="3"/>
      <c r="N781" s="3"/>
      <c r="O781" s="3"/>
      <c r="P781" s="3"/>
      <c r="Q781" s="3"/>
      <c r="R781" s="3"/>
      <c r="S781" s="252"/>
      <c r="T781" s="252"/>
      <c r="U781" s="252"/>
      <c r="V781" s="252"/>
      <c r="W781" s="252"/>
      <c r="X781" s="12"/>
    </row>
    <row r="782" spans="2:24" x14ac:dyDescent="0.25">
      <c r="B782" s="11"/>
      <c r="C782" s="3"/>
      <c r="D782" s="2"/>
      <c r="E782" s="2"/>
      <c r="F782" s="3"/>
      <c r="G782" s="3"/>
      <c r="H782" s="3"/>
      <c r="I782" s="3"/>
      <c r="J782" s="3"/>
      <c r="K782" s="3"/>
      <c r="L782" s="3"/>
      <c r="M782" s="3"/>
      <c r="N782" s="3"/>
      <c r="O782" s="3"/>
      <c r="P782" s="3"/>
      <c r="Q782" s="3"/>
      <c r="R782" s="3"/>
      <c r="S782" s="252"/>
      <c r="T782" s="252"/>
      <c r="U782" s="252"/>
      <c r="V782" s="252"/>
      <c r="W782" s="252"/>
      <c r="X782" s="12"/>
    </row>
    <row r="783" spans="2:24" x14ac:dyDescent="0.25">
      <c r="B783" s="11"/>
      <c r="C783" s="3"/>
      <c r="D783" s="2"/>
      <c r="E783" s="2"/>
      <c r="F783" s="3"/>
      <c r="G783" s="3"/>
      <c r="H783" s="3"/>
      <c r="I783" s="3"/>
      <c r="J783" s="3"/>
      <c r="K783" s="3"/>
      <c r="L783" s="3"/>
      <c r="M783" s="3"/>
      <c r="N783" s="3"/>
      <c r="O783" s="3"/>
      <c r="P783" s="3"/>
      <c r="Q783" s="3"/>
      <c r="R783" s="3"/>
      <c r="S783" s="252"/>
      <c r="T783" s="252"/>
      <c r="U783" s="252"/>
      <c r="V783" s="252"/>
      <c r="W783" s="252"/>
      <c r="X783" s="12"/>
    </row>
    <row r="784" spans="2:24" x14ac:dyDescent="0.25">
      <c r="B784" s="11"/>
      <c r="C784" s="3"/>
      <c r="D784" s="2"/>
      <c r="E784" s="2"/>
      <c r="F784" s="3"/>
      <c r="G784" s="3"/>
      <c r="H784" s="3"/>
      <c r="I784" s="3"/>
      <c r="J784" s="3"/>
      <c r="K784" s="3"/>
      <c r="L784" s="3"/>
      <c r="M784" s="3"/>
      <c r="N784" s="3"/>
      <c r="O784" s="3"/>
      <c r="P784" s="3"/>
      <c r="Q784" s="3"/>
      <c r="R784" s="3"/>
      <c r="S784" s="252"/>
      <c r="T784" s="252"/>
      <c r="U784" s="252"/>
      <c r="V784" s="252"/>
      <c r="W784" s="252"/>
      <c r="X784" s="12"/>
    </row>
    <row r="785" spans="2:24" x14ac:dyDescent="0.25">
      <c r="B785" s="11"/>
      <c r="C785" s="3"/>
      <c r="D785" s="2"/>
      <c r="E785" s="2"/>
      <c r="F785" s="3"/>
      <c r="G785" s="3"/>
      <c r="H785" s="3"/>
      <c r="I785" s="3"/>
      <c r="J785" s="3"/>
      <c r="K785" s="3"/>
      <c r="L785" s="3"/>
      <c r="M785" s="3"/>
      <c r="N785" s="3"/>
      <c r="O785" s="3"/>
      <c r="P785" s="3"/>
      <c r="Q785" s="3"/>
      <c r="R785" s="3"/>
      <c r="S785" s="252"/>
      <c r="T785" s="252"/>
      <c r="U785" s="252"/>
      <c r="V785" s="252"/>
      <c r="W785" s="252"/>
      <c r="X785" s="12"/>
    </row>
    <row r="786" spans="2:24" x14ac:dyDescent="0.25">
      <c r="B786" s="11"/>
      <c r="C786" s="3"/>
      <c r="D786" s="2"/>
      <c r="E786" s="2"/>
      <c r="F786" s="3"/>
      <c r="G786" s="3"/>
      <c r="H786" s="3"/>
      <c r="I786" s="3"/>
      <c r="J786" s="3"/>
      <c r="K786" s="3"/>
      <c r="L786" s="3"/>
      <c r="M786" s="3"/>
      <c r="N786" s="3"/>
      <c r="O786" s="3"/>
      <c r="P786" s="3"/>
      <c r="Q786" s="3"/>
      <c r="R786" s="3"/>
      <c r="S786" s="252"/>
      <c r="T786" s="252"/>
      <c r="U786" s="252"/>
      <c r="V786" s="252"/>
      <c r="W786" s="252"/>
      <c r="X786" s="12"/>
    </row>
    <row r="787" spans="2:24" x14ac:dyDescent="0.25">
      <c r="B787" s="11"/>
      <c r="C787" s="3"/>
      <c r="D787" s="2"/>
      <c r="E787" s="2"/>
      <c r="F787" s="3"/>
      <c r="G787" s="3"/>
      <c r="H787" s="3"/>
      <c r="I787" s="3"/>
      <c r="J787" s="3"/>
      <c r="K787" s="3"/>
      <c r="L787" s="3"/>
      <c r="M787" s="3"/>
      <c r="N787" s="3"/>
      <c r="O787" s="3"/>
      <c r="P787" s="3"/>
      <c r="Q787" s="3"/>
      <c r="R787" s="3"/>
      <c r="S787" s="252"/>
      <c r="T787" s="252"/>
      <c r="U787" s="252"/>
      <c r="V787" s="252"/>
      <c r="W787" s="252"/>
      <c r="X787" s="12"/>
    </row>
    <row r="788" spans="2:24" x14ac:dyDescent="0.25">
      <c r="B788" s="11"/>
      <c r="C788" s="3"/>
      <c r="D788" s="2"/>
      <c r="E788" s="2"/>
      <c r="F788" s="3"/>
      <c r="G788" s="3"/>
      <c r="H788" s="3"/>
      <c r="I788" s="3"/>
      <c r="J788" s="3"/>
      <c r="K788" s="3"/>
      <c r="L788" s="3"/>
      <c r="M788" s="3"/>
      <c r="N788" s="3"/>
      <c r="O788" s="3"/>
      <c r="P788" s="3"/>
      <c r="Q788" s="3"/>
      <c r="R788" s="3"/>
      <c r="S788" s="252"/>
      <c r="T788" s="252"/>
      <c r="U788" s="252"/>
      <c r="V788" s="252"/>
      <c r="W788" s="252"/>
      <c r="X788" s="12"/>
    </row>
    <row r="789" spans="2:24" x14ac:dyDescent="0.25">
      <c r="B789" s="11"/>
      <c r="C789" s="3"/>
      <c r="D789" s="2"/>
      <c r="E789" s="2"/>
      <c r="F789" s="3"/>
      <c r="G789" s="3"/>
      <c r="H789" s="3"/>
      <c r="I789" s="3"/>
      <c r="J789" s="3"/>
      <c r="K789" s="3"/>
      <c r="L789" s="3"/>
      <c r="M789" s="3"/>
      <c r="N789" s="3"/>
      <c r="O789" s="3"/>
      <c r="P789" s="3"/>
      <c r="Q789" s="3"/>
      <c r="R789" s="3"/>
      <c r="S789" s="252"/>
      <c r="T789" s="252"/>
      <c r="U789" s="252"/>
      <c r="V789" s="252"/>
      <c r="W789" s="252"/>
      <c r="X789" s="12"/>
    </row>
    <row r="790" spans="2:24" x14ac:dyDescent="0.25">
      <c r="B790" s="11"/>
      <c r="C790" s="3"/>
      <c r="D790" s="2"/>
      <c r="E790" s="2"/>
      <c r="F790" s="3"/>
      <c r="G790" s="3"/>
      <c r="H790" s="3"/>
      <c r="I790" s="3"/>
      <c r="J790" s="3"/>
      <c r="K790" s="3"/>
      <c r="L790" s="3"/>
      <c r="M790" s="3"/>
      <c r="N790" s="3"/>
      <c r="O790" s="3"/>
      <c r="P790" s="3"/>
      <c r="Q790" s="3"/>
      <c r="R790" s="3"/>
      <c r="S790" s="252"/>
      <c r="T790" s="252"/>
      <c r="U790" s="252"/>
      <c r="V790" s="252"/>
      <c r="W790" s="252"/>
      <c r="X790" s="12"/>
    </row>
    <row r="791" spans="2:24" x14ac:dyDescent="0.25">
      <c r="B791" s="11"/>
      <c r="C791" s="3"/>
      <c r="D791" s="2"/>
      <c r="E791" s="2"/>
      <c r="F791" s="3"/>
      <c r="G791" s="3"/>
      <c r="H791" s="3"/>
      <c r="I791" s="3"/>
      <c r="J791" s="3"/>
      <c r="K791" s="3"/>
      <c r="L791" s="3"/>
      <c r="M791" s="3"/>
      <c r="N791" s="3"/>
      <c r="O791" s="3"/>
      <c r="P791" s="3"/>
      <c r="Q791" s="3"/>
      <c r="R791" s="3"/>
      <c r="S791" s="252"/>
      <c r="T791" s="252"/>
      <c r="U791" s="252"/>
      <c r="V791" s="252"/>
      <c r="W791" s="252"/>
      <c r="X791" s="12"/>
    </row>
    <row r="792" spans="2:24" x14ac:dyDescent="0.25">
      <c r="B792" s="11"/>
      <c r="C792" s="3"/>
      <c r="D792" s="2"/>
      <c r="E792" s="2"/>
      <c r="F792" s="3"/>
      <c r="G792" s="3"/>
      <c r="H792" s="3"/>
      <c r="I792" s="3"/>
      <c r="J792" s="3"/>
      <c r="K792" s="3"/>
      <c r="L792" s="3"/>
      <c r="M792" s="3"/>
      <c r="N792" s="3"/>
      <c r="O792" s="3"/>
      <c r="P792" s="3"/>
      <c r="Q792" s="3"/>
      <c r="R792" s="3"/>
      <c r="S792" s="252"/>
      <c r="T792" s="252"/>
      <c r="U792" s="252"/>
      <c r="V792" s="252"/>
      <c r="W792" s="252"/>
      <c r="X792" s="12"/>
    </row>
    <row r="793" spans="2:24" x14ac:dyDescent="0.25">
      <c r="B793" s="11"/>
      <c r="C793" s="3"/>
      <c r="D793" s="2"/>
      <c r="E793" s="2"/>
      <c r="F793" s="3"/>
      <c r="G793" s="3"/>
      <c r="H793" s="3"/>
      <c r="I793" s="3"/>
      <c r="J793" s="3"/>
      <c r="K793" s="3"/>
      <c r="L793" s="3"/>
      <c r="M793" s="3"/>
      <c r="N793" s="3"/>
      <c r="O793" s="3"/>
      <c r="P793" s="3"/>
      <c r="Q793" s="3"/>
      <c r="R793" s="3"/>
      <c r="S793" s="252"/>
      <c r="T793" s="252"/>
      <c r="U793" s="252"/>
      <c r="V793" s="252"/>
      <c r="W793" s="252"/>
      <c r="X793" s="12"/>
    </row>
    <row r="794" spans="2:24" x14ac:dyDescent="0.25">
      <c r="B794" s="11"/>
      <c r="C794" s="3"/>
      <c r="D794" s="2"/>
      <c r="E794" s="2"/>
      <c r="F794" s="3"/>
      <c r="G794" s="3"/>
      <c r="H794" s="3"/>
      <c r="I794" s="3"/>
      <c r="J794" s="3"/>
      <c r="K794" s="3"/>
      <c r="L794" s="3"/>
      <c r="M794" s="3"/>
      <c r="N794" s="3"/>
      <c r="O794" s="3"/>
      <c r="P794" s="3"/>
      <c r="Q794" s="3"/>
      <c r="R794" s="3"/>
      <c r="S794" s="252"/>
      <c r="T794" s="252"/>
      <c r="U794" s="252"/>
      <c r="V794" s="252"/>
      <c r="W794" s="252"/>
      <c r="X794" s="12"/>
    </row>
    <row r="795" spans="2:24" x14ac:dyDescent="0.25">
      <c r="B795" s="11"/>
      <c r="C795" s="3"/>
      <c r="D795" s="2"/>
      <c r="E795" s="2"/>
      <c r="F795" s="3"/>
      <c r="G795" s="3"/>
      <c r="H795" s="3"/>
      <c r="I795" s="3"/>
      <c r="J795" s="3"/>
      <c r="K795" s="3"/>
      <c r="L795" s="3"/>
      <c r="M795" s="3"/>
      <c r="N795" s="3"/>
      <c r="O795" s="3"/>
      <c r="P795" s="3"/>
      <c r="Q795" s="3"/>
      <c r="R795" s="3"/>
      <c r="S795" s="252"/>
      <c r="T795" s="252"/>
      <c r="U795" s="252"/>
      <c r="V795" s="252"/>
      <c r="W795" s="252"/>
      <c r="X795" s="12"/>
    </row>
    <row r="796" spans="2:24" x14ac:dyDescent="0.25">
      <c r="B796" s="11"/>
      <c r="C796" s="3"/>
      <c r="D796" s="2"/>
      <c r="E796" s="2"/>
      <c r="F796" s="3"/>
      <c r="G796" s="3"/>
      <c r="H796" s="3"/>
      <c r="I796" s="3"/>
      <c r="J796" s="3"/>
      <c r="K796" s="3"/>
      <c r="L796" s="3"/>
      <c r="M796" s="3"/>
      <c r="N796" s="3"/>
      <c r="O796" s="3"/>
      <c r="P796" s="3"/>
      <c r="Q796" s="3"/>
      <c r="R796" s="3"/>
      <c r="S796" s="252"/>
      <c r="T796" s="252"/>
      <c r="U796" s="252"/>
      <c r="V796" s="252"/>
      <c r="W796" s="252"/>
      <c r="X796" s="12"/>
    </row>
    <row r="797" spans="2:24" x14ac:dyDescent="0.25">
      <c r="B797" s="11"/>
      <c r="C797" s="3"/>
      <c r="D797" s="2"/>
      <c r="E797" s="2"/>
      <c r="F797" s="3"/>
      <c r="G797" s="3"/>
      <c r="H797" s="3"/>
      <c r="I797" s="3"/>
      <c r="J797" s="3"/>
      <c r="K797" s="3"/>
      <c r="L797" s="3"/>
      <c r="M797" s="3"/>
      <c r="N797" s="3"/>
      <c r="O797" s="3"/>
      <c r="P797" s="3"/>
      <c r="Q797" s="3"/>
      <c r="R797" s="3"/>
      <c r="S797" s="252"/>
      <c r="T797" s="252"/>
      <c r="U797" s="252"/>
      <c r="V797" s="252"/>
      <c r="W797" s="252"/>
      <c r="X797" s="12"/>
    </row>
    <row r="798" spans="2:24" x14ac:dyDescent="0.25">
      <c r="B798" s="11"/>
      <c r="C798" s="3"/>
      <c r="D798" s="2"/>
      <c r="E798" s="2"/>
      <c r="F798" s="3"/>
      <c r="G798" s="3"/>
      <c r="H798" s="3"/>
      <c r="I798" s="3"/>
      <c r="J798" s="3"/>
      <c r="K798" s="3"/>
      <c r="L798" s="3"/>
      <c r="M798" s="3"/>
      <c r="N798" s="3"/>
      <c r="O798" s="3"/>
      <c r="P798" s="3"/>
      <c r="Q798" s="3"/>
      <c r="R798" s="3"/>
      <c r="S798" s="252"/>
      <c r="T798" s="252"/>
      <c r="U798" s="252"/>
      <c r="V798" s="252"/>
      <c r="W798" s="252"/>
      <c r="X798" s="12"/>
    </row>
    <row r="799" spans="2:24" x14ac:dyDescent="0.25">
      <c r="B799" s="11"/>
      <c r="C799" s="3"/>
      <c r="D799" s="2"/>
      <c r="E799" s="2"/>
      <c r="F799" s="3"/>
      <c r="G799" s="3"/>
      <c r="H799" s="3"/>
      <c r="I799" s="3"/>
      <c r="J799" s="3"/>
      <c r="K799" s="3"/>
      <c r="L799" s="3"/>
      <c r="M799" s="3"/>
      <c r="N799" s="3"/>
      <c r="O799" s="3"/>
      <c r="P799" s="3"/>
      <c r="Q799" s="3"/>
      <c r="R799" s="3"/>
      <c r="S799" s="252"/>
      <c r="T799" s="252"/>
      <c r="U799" s="252"/>
      <c r="V799" s="252"/>
      <c r="W799" s="252"/>
      <c r="X799" s="12"/>
    </row>
    <row r="800" spans="2:24" x14ac:dyDescent="0.25">
      <c r="B800" s="11"/>
      <c r="C800" s="3"/>
      <c r="D800" s="2"/>
      <c r="E800" s="2"/>
      <c r="F800" s="3"/>
      <c r="G800" s="3"/>
      <c r="H800" s="3"/>
      <c r="I800" s="3"/>
      <c r="J800" s="3"/>
      <c r="K800" s="3"/>
      <c r="L800" s="3"/>
      <c r="M800" s="3"/>
      <c r="N800" s="3"/>
      <c r="O800" s="3"/>
      <c r="P800" s="3"/>
      <c r="Q800" s="3"/>
      <c r="R800" s="3"/>
      <c r="S800" s="252"/>
      <c r="T800" s="252"/>
      <c r="U800" s="252"/>
      <c r="V800" s="252"/>
      <c r="W800" s="252"/>
      <c r="X800" s="12"/>
    </row>
    <row r="801" spans="2:24" x14ac:dyDescent="0.25">
      <c r="B801" s="11"/>
      <c r="C801" s="3"/>
      <c r="D801" s="2"/>
      <c r="E801" s="2"/>
      <c r="F801" s="3"/>
      <c r="G801" s="3"/>
      <c r="H801" s="3"/>
      <c r="I801" s="3"/>
      <c r="J801" s="3"/>
      <c r="K801" s="3"/>
      <c r="L801" s="3"/>
      <c r="M801" s="3"/>
      <c r="N801" s="3"/>
      <c r="O801" s="3"/>
      <c r="P801" s="3"/>
      <c r="Q801" s="3"/>
      <c r="R801" s="3"/>
      <c r="S801" s="252"/>
      <c r="T801" s="252"/>
      <c r="U801" s="252"/>
      <c r="V801" s="252"/>
      <c r="W801" s="252"/>
      <c r="X801" s="12"/>
    </row>
    <row r="802" spans="2:24" x14ac:dyDescent="0.25">
      <c r="B802" s="11"/>
      <c r="C802" s="3"/>
      <c r="D802" s="2"/>
      <c r="E802" s="2"/>
      <c r="F802" s="3"/>
      <c r="G802" s="3"/>
      <c r="H802" s="3"/>
      <c r="I802" s="3"/>
      <c r="J802" s="3"/>
      <c r="K802" s="3"/>
      <c r="L802" s="3"/>
      <c r="M802" s="3"/>
      <c r="N802" s="3"/>
      <c r="O802" s="3"/>
      <c r="P802" s="3"/>
      <c r="Q802" s="3"/>
      <c r="R802" s="3"/>
      <c r="S802" s="252"/>
      <c r="T802" s="252"/>
      <c r="U802" s="252"/>
      <c r="V802" s="252"/>
      <c r="W802" s="252"/>
      <c r="X802" s="12"/>
    </row>
    <row r="803" spans="2:24" x14ac:dyDescent="0.25">
      <c r="B803" s="11"/>
      <c r="C803" s="3"/>
      <c r="D803" s="2"/>
      <c r="E803" s="2"/>
      <c r="F803" s="3"/>
      <c r="G803" s="3"/>
      <c r="H803" s="3"/>
      <c r="I803" s="3"/>
      <c r="J803" s="3"/>
      <c r="K803" s="3"/>
      <c r="L803" s="3"/>
      <c r="M803" s="3"/>
      <c r="N803" s="3"/>
      <c r="O803" s="3"/>
      <c r="P803" s="3"/>
      <c r="Q803" s="3"/>
      <c r="R803" s="3"/>
      <c r="S803" s="252"/>
      <c r="T803" s="252"/>
      <c r="U803" s="252"/>
      <c r="V803" s="252"/>
      <c r="W803" s="252"/>
      <c r="X803" s="12"/>
    </row>
    <row r="804" spans="2:24" x14ac:dyDescent="0.25">
      <c r="B804" s="11"/>
      <c r="C804" s="3"/>
      <c r="D804" s="2"/>
      <c r="E804" s="2"/>
      <c r="F804" s="3"/>
      <c r="G804" s="3"/>
      <c r="H804" s="3"/>
      <c r="I804" s="3"/>
      <c r="J804" s="3"/>
      <c r="K804" s="3"/>
      <c r="L804" s="3"/>
      <c r="M804" s="3"/>
      <c r="N804" s="3"/>
      <c r="O804" s="3"/>
      <c r="P804" s="3"/>
      <c r="Q804" s="3"/>
      <c r="R804" s="3"/>
      <c r="S804" s="252"/>
      <c r="T804" s="252"/>
      <c r="U804" s="252"/>
      <c r="V804" s="252"/>
      <c r="W804" s="252"/>
      <c r="X804" s="12"/>
    </row>
    <row r="805" spans="2:24" x14ac:dyDescent="0.25">
      <c r="B805" s="11"/>
      <c r="C805" s="3"/>
      <c r="D805" s="2"/>
      <c r="E805" s="2"/>
      <c r="F805" s="3"/>
      <c r="G805" s="3"/>
      <c r="H805" s="3"/>
      <c r="I805" s="3"/>
      <c r="J805" s="3"/>
      <c r="K805" s="3"/>
      <c r="L805" s="3"/>
      <c r="M805" s="3"/>
      <c r="N805" s="3"/>
      <c r="O805" s="3"/>
      <c r="P805" s="3"/>
      <c r="Q805" s="3"/>
      <c r="R805" s="3"/>
      <c r="S805" s="252"/>
      <c r="T805" s="252"/>
      <c r="U805" s="252"/>
      <c r="V805" s="252"/>
      <c r="W805" s="252"/>
      <c r="X805" s="12"/>
    </row>
    <row r="806" spans="2:24" x14ac:dyDescent="0.25">
      <c r="B806" s="11"/>
      <c r="C806" s="3"/>
      <c r="D806" s="2"/>
      <c r="E806" s="2"/>
      <c r="F806" s="3"/>
      <c r="G806" s="3"/>
      <c r="H806" s="3"/>
      <c r="I806" s="3"/>
      <c r="J806" s="3"/>
      <c r="K806" s="3"/>
      <c r="L806" s="3"/>
      <c r="M806" s="3"/>
      <c r="N806" s="3"/>
      <c r="O806" s="3"/>
      <c r="P806" s="3"/>
      <c r="Q806" s="3"/>
      <c r="R806" s="3"/>
      <c r="S806" s="252"/>
      <c r="T806" s="252"/>
      <c r="U806" s="252"/>
      <c r="V806" s="252"/>
      <c r="W806" s="252"/>
      <c r="X806" s="12"/>
    </row>
    <row r="807" spans="2:24" x14ac:dyDescent="0.25">
      <c r="B807" s="11"/>
      <c r="C807" s="3"/>
      <c r="D807" s="2"/>
      <c r="E807" s="2"/>
      <c r="F807" s="3"/>
      <c r="G807" s="3"/>
      <c r="H807" s="3"/>
      <c r="I807" s="3"/>
      <c r="J807" s="3"/>
      <c r="K807" s="3"/>
      <c r="L807" s="3"/>
      <c r="M807" s="3"/>
      <c r="N807" s="3"/>
      <c r="O807" s="3"/>
      <c r="P807" s="3"/>
      <c r="Q807" s="3"/>
      <c r="R807" s="3"/>
      <c r="S807" s="252"/>
      <c r="T807" s="252"/>
      <c r="U807" s="252"/>
      <c r="V807" s="252"/>
      <c r="W807" s="252"/>
      <c r="X807" s="12"/>
    </row>
    <row r="808" spans="2:24" x14ac:dyDescent="0.25">
      <c r="B808" s="11"/>
      <c r="C808" s="3"/>
      <c r="D808" s="2"/>
      <c r="E808" s="2"/>
      <c r="F808" s="3"/>
      <c r="G808" s="3"/>
      <c r="H808" s="3"/>
      <c r="I808" s="3"/>
      <c r="J808" s="3"/>
      <c r="K808" s="3"/>
      <c r="L808" s="3"/>
      <c r="M808" s="3"/>
      <c r="N808" s="3"/>
      <c r="O808" s="3"/>
      <c r="P808" s="3"/>
      <c r="Q808" s="3"/>
      <c r="R808" s="3"/>
      <c r="S808" s="252"/>
      <c r="T808" s="252"/>
      <c r="U808" s="252"/>
      <c r="V808" s="252"/>
      <c r="W808" s="252"/>
      <c r="X808" s="12"/>
    </row>
    <row r="809" spans="2:24" x14ac:dyDescent="0.25">
      <c r="B809" s="11"/>
      <c r="C809" s="3"/>
      <c r="D809" s="2"/>
      <c r="E809" s="2"/>
      <c r="F809" s="3"/>
      <c r="G809" s="3"/>
      <c r="H809" s="3"/>
      <c r="I809" s="3"/>
      <c r="J809" s="3"/>
      <c r="K809" s="3"/>
      <c r="L809" s="3"/>
      <c r="M809" s="3"/>
      <c r="N809" s="3"/>
      <c r="O809" s="3"/>
      <c r="P809" s="3"/>
      <c r="Q809" s="3"/>
      <c r="R809" s="3"/>
      <c r="S809" s="252"/>
      <c r="T809" s="252"/>
      <c r="U809" s="252"/>
      <c r="V809" s="252"/>
      <c r="W809" s="252"/>
      <c r="X809" s="12"/>
    </row>
    <row r="810" spans="2:24" x14ac:dyDescent="0.25">
      <c r="B810" s="11"/>
      <c r="C810" s="3"/>
      <c r="D810" s="2"/>
      <c r="E810" s="2"/>
      <c r="F810" s="3"/>
      <c r="G810" s="3"/>
      <c r="H810" s="3"/>
      <c r="I810" s="3"/>
      <c r="J810" s="3"/>
      <c r="K810" s="3"/>
      <c r="L810" s="3"/>
      <c r="M810" s="3"/>
      <c r="N810" s="3"/>
      <c r="O810" s="3"/>
      <c r="P810" s="3"/>
      <c r="Q810" s="3"/>
      <c r="R810" s="3"/>
      <c r="S810" s="252"/>
      <c r="T810" s="252"/>
      <c r="U810" s="252"/>
      <c r="V810" s="252"/>
      <c r="W810" s="252"/>
      <c r="X810" s="12"/>
    </row>
    <row r="811" spans="2:24" x14ac:dyDescent="0.25">
      <c r="B811" s="11"/>
      <c r="C811" s="3"/>
      <c r="D811" s="2"/>
      <c r="E811" s="2"/>
      <c r="F811" s="3"/>
      <c r="G811" s="3"/>
      <c r="H811" s="3"/>
      <c r="I811" s="3"/>
      <c r="J811" s="3"/>
      <c r="K811" s="3"/>
      <c r="L811" s="3"/>
      <c r="M811" s="3"/>
      <c r="N811" s="3"/>
      <c r="O811" s="3"/>
      <c r="P811" s="3"/>
      <c r="Q811" s="3"/>
      <c r="R811" s="3"/>
      <c r="S811" s="252"/>
      <c r="T811" s="252"/>
      <c r="U811" s="252"/>
      <c r="V811" s="252"/>
      <c r="W811" s="252"/>
      <c r="X811" s="12"/>
    </row>
    <row r="812" spans="2:24" x14ac:dyDescent="0.25">
      <c r="B812" s="11"/>
      <c r="C812" s="3"/>
      <c r="D812" s="2"/>
      <c r="E812" s="2"/>
      <c r="F812" s="3"/>
      <c r="G812" s="3"/>
      <c r="H812" s="3"/>
      <c r="I812" s="3"/>
      <c r="J812" s="3"/>
      <c r="K812" s="3"/>
      <c r="L812" s="3"/>
      <c r="M812" s="3"/>
      <c r="N812" s="3"/>
      <c r="O812" s="3"/>
      <c r="P812" s="3"/>
      <c r="Q812" s="3"/>
      <c r="R812" s="3"/>
      <c r="S812" s="252"/>
      <c r="T812" s="252"/>
      <c r="U812" s="252"/>
      <c r="V812" s="252"/>
      <c r="W812" s="252"/>
      <c r="X812" s="12"/>
    </row>
    <row r="813" spans="2:24" x14ac:dyDescent="0.25">
      <c r="B813" s="11"/>
      <c r="C813" s="3"/>
      <c r="D813" s="2"/>
      <c r="E813" s="2"/>
      <c r="F813" s="3"/>
      <c r="G813" s="3"/>
      <c r="H813" s="3"/>
      <c r="I813" s="3"/>
      <c r="J813" s="3"/>
      <c r="K813" s="3"/>
      <c r="L813" s="3"/>
      <c r="M813" s="3"/>
      <c r="N813" s="3"/>
      <c r="O813" s="3"/>
      <c r="P813" s="3"/>
      <c r="Q813" s="3"/>
      <c r="R813" s="3"/>
      <c r="S813" s="252"/>
      <c r="T813" s="252"/>
      <c r="U813" s="252"/>
      <c r="V813" s="252"/>
      <c r="W813" s="252"/>
      <c r="X813" s="12"/>
    </row>
    <row r="814" spans="2:24" x14ac:dyDescent="0.25">
      <c r="B814" s="11"/>
      <c r="C814" s="3"/>
      <c r="D814" s="2"/>
      <c r="E814" s="2"/>
      <c r="F814" s="3"/>
      <c r="G814" s="3"/>
      <c r="H814" s="3"/>
      <c r="I814" s="3"/>
      <c r="J814" s="3"/>
      <c r="K814" s="3"/>
      <c r="L814" s="3"/>
      <c r="M814" s="3"/>
      <c r="N814" s="3"/>
      <c r="O814" s="3"/>
      <c r="P814" s="3"/>
      <c r="Q814" s="3"/>
      <c r="R814" s="3"/>
      <c r="S814" s="252"/>
      <c r="T814" s="252"/>
      <c r="U814" s="252"/>
      <c r="V814" s="252"/>
      <c r="W814" s="252"/>
      <c r="X814" s="12"/>
    </row>
    <row r="815" spans="2:24" x14ac:dyDescent="0.25">
      <c r="B815" s="11"/>
      <c r="C815" s="3"/>
      <c r="D815" s="2"/>
      <c r="E815" s="2"/>
      <c r="F815" s="3"/>
      <c r="G815" s="3"/>
      <c r="H815" s="3"/>
      <c r="I815" s="3"/>
      <c r="J815" s="3"/>
      <c r="K815" s="3"/>
      <c r="L815" s="3"/>
      <c r="M815" s="3"/>
      <c r="N815" s="3"/>
      <c r="O815" s="3"/>
      <c r="P815" s="3"/>
      <c r="Q815" s="3"/>
      <c r="R815" s="3"/>
      <c r="S815" s="252"/>
      <c r="T815" s="252"/>
      <c r="U815" s="252"/>
      <c r="V815" s="252"/>
      <c r="W815" s="252"/>
      <c r="X815" s="12"/>
    </row>
    <row r="816" spans="2:24" x14ac:dyDescent="0.25">
      <c r="B816" s="11"/>
      <c r="C816" s="3"/>
      <c r="D816" s="2"/>
      <c r="E816" s="2"/>
      <c r="F816" s="3"/>
      <c r="G816" s="3"/>
      <c r="H816" s="3"/>
      <c r="I816" s="3"/>
      <c r="J816" s="3"/>
      <c r="K816" s="3"/>
      <c r="L816" s="3"/>
      <c r="M816" s="3"/>
      <c r="N816" s="3"/>
      <c r="O816" s="3"/>
      <c r="P816" s="3"/>
      <c r="Q816" s="3"/>
      <c r="R816" s="3"/>
      <c r="S816" s="252"/>
      <c r="T816" s="252"/>
      <c r="U816" s="252"/>
      <c r="V816" s="252"/>
      <c r="W816" s="252"/>
      <c r="X816" s="12"/>
    </row>
    <row r="817" spans="2:24" x14ac:dyDescent="0.25">
      <c r="B817" s="11"/>
      <c r="C817" s="3"/>
      <c r="D817" s="2"/>
      <c r="E817" s="2"/>
      <c r="F817" s="3"/>
      <c r="G817" s="3"/>
      <c r="H817" s="3"/>
      <c r="I817" s="3"/>
      <c r="J817" s="3"/>
      <c r="K817" s="3"/>
      <c r="L817" s="3"/>
      <c r="M817" s="3"/>
      <c r="N817" s="3"/>
      <c r="O817" s="3"/>
      <c r="P817" s="3"/>
      <c r="Q817" s="3"/>
      <c r="R817" s="3"/>
      <c r="S817" s="252"/>
      <c r="T817" s="252"/>
      <c r="U817" s="252"/>
      <c r="V817" s="252"/>
      <c r="W817" s="252"/>
      <c r="X817" s="12"/>
    </row>
    <row r="818" spans="2:24" x14ac:dyDescent="0.25">
      <c r="B818" s="11"/>
      <c r="C818" s="3"/>
      <c r="D818" s="2"/>
      <c r="E818" s="2"/>
      <c r="F818" s="3"/>
      <c r="G818" s="3"/>
      <c r="H818" s="3"/>
      <c r="I818" s="3"/>
      <c r="J818" s="3"/>
      <c r="K818" s="3"/>
      <c r="L818" s="3"/>
      <c r="M818" s="3"/>
      <c r="N818" s="3"/>
      <c r="O818" s="3"/>
      <c r="P818" s="3"/>
      <c r="Q818" s="3"/>
      <c r="R818" s="3"/>
      <c r="S818" s="252"/>
      <c r="T818" s="252"/>
      <c r="U818" s="252"/>
      <c r="V818" s="252"/>
      <c r="W818" s="252"/>
      <c r="X818" s="12"/>
    </row>
    <row r="819" spans="2:24" x14ac:dyDescent="0.25">
      <c r="B819" s="11"/>
      <c r="C819" s="3"/>
      <c r="D819" s="2"/>
      <c r="E819" s="2"/>
      <c r="F819" s="3"/>
      <c r="G819" s="3"/>
      <c r="H819" s="3"/>
      <c r="I819" s="3"/>
      <c r="J819" s="3"/>
      <c r="K819" s="3"/>
      <c r="L819" s="3"/>
      <c r="M819" s="3"/>
      <c r="N819" s="3"/>
      <c r="O819" s="3"/>
      <c r="P819" s="3"/>
      <c r="Q819" s="3"/>
      <c r="R819" s="3"/>
      <c r="S819" s="252"/>
      <c r="T819" s="252"/>
      <c r="U819" s="252"/>
      <c r="V819" s="252"/>
      <c r="W819" s="252"/>
      <c r="X819" s="12"/>
    </row>
    <row r="820" spans="2:24" x14ac:dyDescent="0.25">
      <c r="B820" s="11"/>
      <c r="C820" s="3"/>
      <c r="D820" s="2"/>
      <c r="E820" s="2"/>
      <c r="F820" s="3"/>
      <c r="G820" s="3"/>
      <c r="H820" s="3"/>
      <c r="I820" s="3"/>
      <c r="J820" s="3"/>
      <c r="K820" s="3"/>
      <c r="L820" s="3"/>
      <c r="M820" s="3"/>
      <c r="N820" s="3"/>
      <c r="O820" s="3"/>
      <c r="P820" s="3"/>
      <c r="Q820" s="3"/>
      <c r="R820" s="3"/>
      <c r="S820" s="252"/>
      <c r="T820" s="252"/>
      <c r="U820" s="252"/>
      <c r="V820" s="252"/>
      <c r="W820" s="252"/>
      <c r="X820" s="12"/>
    </row>
    <row r="821" spans="2:24" x14ac:dyDescent="0.25">
      <c r="B821" s="11"/>
      <c r="C821" s="3"/>
      <c r="D821" s="2"/>
      <c r="E821" s="2"/>
      <c r="F821" s="3"/>
      <c r="G821" s="3"/>
      <c r="H821" s="3"/>
      <c r="I821" s="3"/>
      <c r="J821" s="3"/>
      <c r="K821" s="3"/>
      <c r="L821" s="3"/>
      <c r="M821" s="3"/>
      <c r="N821" s="3"/>
      <c r="O821" s="3"/>
      <c r="P821" s="3"/>
      <c r="Q821" s="3"/>
      <c r="R821" s="3"/>
      <c r="S821" s="252"/>
      <c r="T821" s="252"/>
      <c r="U821" s="252"/>
      <c r="V821" s="252"/>
      <c r="W821" s="252"/>
      <c r="X821" s="12"/>
    </row>
    <row r="822" spans="2:24" x14ac:dyDescent="0.25">
      <c r="B822" s="11"/>
      <c r="C822" s="3"/>
      <c r="D822" s="2"/>
      <c r="E822" s="2"/>
      <c r="F822" s="3"/>
      <c r="G822" s="3"/>
      <c r="H822" s="3"/>
      <c r="I822" s="3"/>
      <c r="J822" s="3"/>
      <c r="K822" s="3"/>
      <c r="L822" s="3"/>
      <c r="M822" s="3"/>
      <c r="N822" s="3"/>
      <c r="O822" s="3"/>
      <c r="P822" s="3"/>
      <c r="Q822" s="3"/>
      <c r="R822" s="3"/>
      <c r="S822" s="252"/>
      <c r="T822" s="252"/>
      <c r="U822" s="252"/>
      <c r="V822" s="252"/>
      <c r="W822" s="252"/>
      <c r="X822" s="12"/>
    </row>
    <row r="823" spans="2:24" x14ac:dyDescent="0.25">
      <c r="B823" s="11"/>
      <c r="C823" s="3"/>
      <c r="D823" s="2"/>
      <c r="E823" s="2"/>
      <c r="F823" s="3"/>
      <c r="G823" s="3"/>
      <c r="H823" s="3"/>
      <c r="I823" s="3"/>
      <c r="J823" s="3"/>
      <c r="K823" s="3"/>
      <c r="L823" s="3"/>
      <c r="M823" s="3"/>
      <c r="N823" s="3"/>
      <c r="O823" s="3"/>
      <c r="P823" s="3"/>
      <c r="Q823" s="3"/>
      <c r="R823" s="3"/>
      <c r="S823" s="252"/>
      <c r="T823" s="252"/>
      <c r="U823" s="252"/>
      <c r="V823" s="252"/>
      <c r="W823" s="252"/>
      <c r="X823" s="12"/>
    </row>
    <row r="824" spans="2:24" x14ac:dyDescent="0.25">
      <c r="B824" s="11"/>
      <c r="C824" s="3"/>
      <c r="D824" s="2"/>
      <c r="E824" s="2"/>
      <c r="F824" s="3"/>
      <c r="G824" s="3"/>
      <c r="H824" s="3"/>
      <c r="I824" s="3"/>
      <c r="J824" s="3"/>
      <c r="K824" s="3"/>
      <c r="L824" s="3"/>
      <c r="M824" s="3"/>
      <c r="N824" s="3"/>
      <c r="O824" s="3"/>
      <c r="P824" s="3"/>
      <c r="Q824" s="3"/>
      <c r="R824" s="3"/>
      <c r="S824" s="252"/>
      <c r="T824" s="252"/>
      <c r="U824" s="252"/>
      <c r="V824" s="252"/>
      <c r="W824" s="252"/>
      <c r="X824" s="12"/>
    </row>
    <row r="825" spans="2:24" x14ac:dyDescent="0.25">
      <c r="B825" s="11"/>
      <c r="C825" s="3"/>
      <c r="D825" s="2"/>
      <c r="E825" s="2"/>
      <c r="F825" s="3"/>
      <c r="G825" s="3"/>
      <c r="H825" s="3"/>
      <c r="I825" s="3"/>
      <c r="J825" s="3"/>
      <c r="K825" s="3"/>
      <c r="L825" s="3"/>
      <c r="M825" s="3"/>
      <c r="N825" s="3"/>
      <c r="O825" s="3"/>
      <c r="P825" s="3"/>
      <c r="Q825" s="3"/>
      <c r="R825" s="3"/>
      <c r="S825" s="252"/>
      <c r="T825" s="252"/>
      <c r="U825" s="252"/>
      <c r="V825" s="252"/>
      <c r="W825" s="252"/>
      <c r="X825" s="12"/>
    </row>
    <row r="826" spans="2:24" x14ac:dyDescent="0.25">
      <c r="B826" s="11"/>
      <c r="C826" s="3"/>
      <c r="D826" s="2"/>
      <c r="E826" s="2"/>
      <c r="F826" s="3"/>
      <c r="G826" s="3"/>
      <c r="H826" s="3"/>
      <c r="I826" s="3"/>
      <c r="J826" s="3"/>
      <c r="K826" s="3"/>
      <c r="L826" s="3"/>
      <c r="M826" s="3"/>
      <c r="N826" s="3"/>
      <c r="O826" s="3"/>
      <c r="P826" s="3"/>
      <c r="Q826" s="3"/>
      <c r="R826" s="3"/>
      <c r="S826" s="252"/>
      <c r="T826" s="252"/>
      <c r="U826" s="252"/>
      <c r="V826" s="252"/>
      <c r="W826" s="252"/>
      <c r="X826" s="12"/>
    </row>
    <row r="827" spans="2:24" x14ac:dyDescent="0.25">
      <c r="B827" s="11"/>
      <c r="C827" s="3"/>
      <c r="D827" s="2"/>
      <c r="E827" s="2"/>
      <c r="F827" s="3"/>
      <c r="G827" s="3"/>
      <c r="H827" s="3"/>
      <c r="I827" s="3"/>
      <c r="J827" s="3"/>
      <c r="K827" s="3"/>
      <c r="L827" s="3"/>
      <c r="M827" s="3"/>
      <c r="N827" s="3"/>
      <c r="O827" s="3"/>
      <c r="P827" s="3"/>
      <c r="Q827" s="3"/>
      <c r="R827" s="3"/>
      <c r="S827" s="252"/>
      <c r="T827" s="252"/>
      <c r="U827" s="252"/>
      <c r="V827" s="252"/>
      <c r="W827" s="252"/>
      <c r="X827" s="12"/>
    </row>
    <row r="828" spans="2:24" x14ac:dyDescent="0.25">
      <c r="B828" s="11"/>
      <c r="C828" s="3"/>
      <c r="D828" s="2"/>
      <c r="E828" s="2"/>
      <c r="F828" s="3"/>
      <c r="G828" s="3"/>
      <c r="H828" s="3"/>
      <c r="I828" s="3"/>
      <c r="J828" s="3"/>
      <c r="K828" s="3"/>
      <c r="L828" s="3"/>
      <c r="M828" s="3"/>
      <c r="N828" s="3"/>
      <c r="O828" s="3"/>
      <c r="P828" s="3"/>
      <c r="Q828" s="3"/>
      <c r="R828" s="3"/>
      <c r="S828" s="252"/>
      <c r="T828" s="252"/>
      <c r="U828" s="252"/>
      <c r="V828" s="252"/>
      <c r="W828" s="252"/>
      <c r="X828" s="12"/>
    </row>
    <row r="829" spans="2:24" x14ac:dyDescent="0.25">
      <c r="B829" s="11"/>
      <c r="C829" s="3"/>
      <c r="D829" s="2"/>
      <c r="E829" s="2"/>
      <c r="F829" s="3"/>
      <c r="G829" s="3"/>
      <c r="H829" s="3"/>
      <c r="I829" s="3"/>
      <c r="J829" s="3"/>
      <c r="K829" s="3"/>
      <c r="L829" s="3"/>
      <c r="M829" s="3"/>
      <c r="N829" s="3"/>
      <c r="O829" s="3"/>
      <c r="P829" s="3"/>
      <c r="Q829" s="3"/>
      <c r="R829" s="3"/>
      <c r="S829" s="252"/>
      <c r="T829" s="252"/>
      <c r="U829" s="252"/>
      <c r="V829" s="252"/>
      <c r="W829" s="252"/>
      <c r="X829" s="12"/>
    </row>
    <row r="830" spans="2:24" x14ac:dyDescent="0.25">
      <c r="B830" s="11"/>
      <c r="C830" s="3"/>
      <c r="D830" s="2"/>
      <c r="E830" s="2"/>
      <c r="F830" s="3"/>
      <c r="G830" s="3"/>
      <c r="H830" s="3"/>
      <c r="I830" s="3"/>
      <c r="J830" s="3"/>
      <c r="K830" s="3"/>
      <c r="L830" s="3"/>
      <c r="M830" s="3"/>
      <c r="N830" s="3"/>
      <c r="O830" s="3"/>
      <c r="P830" s="3"/>
      <c r="Q830" s="3"/>
      <c r="R830" s="3"/>
      <c r="S830" s="252"/>
      <c r="T830" s="252"/>
      <c r="U830" s="252"/>
      <c r="V830" s="252"/>
      <c r="W830" s="252"/>
      <c r="X830" s="12"/>
    </row>
    <row r="831" spans="2:24" x14ac:dyDescent="0.25">
      <c r="B831" s="11"/>
      <c r="C831" s="3"/>
      <c r="D831" s="2"/>
      <c r="E831" s="2"/>
      <c r="F831" s="3"/>
      <c r="G831" s="3"/>
      <c r="H831" s="3"/>
      <c r="I831" s="3"/>
      <c r="J831" s="3"/>
      <c r="K831" s="3"/>
      <c r="L831" s="3"/>
      <c r="M831" s="3"/>
      <c r="N831" s="3"/>
      <c r="O831" s="3"/>
      <c r="P831" s="3"/>
      <c r="Q831" s="3"/>
      <c r="R831" s="3"/>
      <c r="S831" s="252"/>
      <c r="T831" s="252"/>
      <c r="U831" s="252"/>
      <c r="V831" s="252"/>
      <c r="W831" s="252"/>
      <c r="X831" s="12"/>
    </row>
    <row r="832" spans="2:24" x14ac:dyDescent="0.25">
      <c r="B832" s="11"/>
      <c r="C832" s="3"/>
      <c r="D832" s="2"/>
      <c r="E832" s="2"/>
      <c r="F832" s="3"/>
      <c r="G832" s="3"/>
      <c r="H832" s="3"/>
      <c r="I832" s="3"/>
      <c r="J832" s="3"/>
      <c r="K832" s="3"/>
      <c r="L832" s="3"/>
      <c r="M832" s="3"/>
      <c r="N832" s="3"/>
      <c r="O832" s="3"/>
      <c r="P832" s="3"/>
      <c r="Q832" s="3"/>
      <c r="R832" s="3"/>
      <c r="S832" s="252"/>
      <c r="T832" s="252"/>
      <c r="U832" s="252"/>
      <c r="V832" s="252"/>
      <c r="W832" s="252"/>
      <c r="X832" s="12"/>
    </row>
    <row r="833" spans="2:24" x14ac:dyDescent="0.25">
      <c r="B833" s="11"/>
      <c r="C833" s="3"/>
      <c r="D833" s="2"/>
      <c r="E833" s="2"/>
      <c r="F833" s="3"/>
      <c r="G833" s="3"/>
      <c r="H833" s="3"/>
      <c r="I833" s="3"/>
      <c r="J833" s="3"/>
      <c r="K833" s="3"/>
      <c r="L833" s="3"/>
      <c r="M833" s="3"/>
      <c r="N833" s="3"/>
      <c r="O833" s="3"/>
      <c r="P833" s="3"/>
      <c r="Q833" s="3"/>
      <c r="R833" s="3"/>
      <c r="S833" s="252"/>
      <c r="T833" s="252"/>
      <c r="U833" s="252"/>
      <c r="V833" s="252"/>
      <c r="W833" s="252"/>
      <c r="X833" s="12"/>
    </row>
    <row r="834" spans="2:24" x14ac:dyDescent="0.25">
      <c r="B834" s="11"/>
      <c r="C834" s="3"/>
      <c r="D834" s="2"/>
      <c r="E834" s="2"/>
      <c r="F834" s="3"/>
      <c r="G834" s="3"/>
      <c r="H834" s="3"/>
      <c r="I834" s="3"/>
      <c r="J834" s="3"/>
      <c r="K834" s="3"/>
      <c r="L834" s="3"/>
      <c r="M834" s="3"/>
      <c r="N834" s="3"/>
      <c r="O834" s="3"/>
      <c r="P834" s="3"/>
      <c r="Q834" s="3"/>
      <c r="R834" s="3"/>
      <c r="S834" s="252"/>
      <c r="T834" s="252"/>
      <c r="U834" s="252"/>
      <c r="V834" s="252"/>
      <c r="W834" s="252"/>
      <c r="X834" s="12"/>
    </row>
    <row r="835" spans="2:24" x14ac:dyDescent="0.25">
      <c r="B835" s="11"/>
      <c r="C835" s="3"/>
      <c r="D835" s="2"/>
      <c r="E835" s="2"/>
      <c r="F835" s="3"/>
      <c r="G835" s="3"/>
      <c r="H835" s="3"/>
      <c r="I835" s="3"/>
      <c r="J835" s="3"/>
      <c r="K835" s="3"/>
      <c r="L835" s="3"/>
      <c r="M835" s="3"/>
      <c r="N835" s="3"/>
      <c r="O835" s="3"/>
      <c r="P835" s="3"/>
      <c r="Q835" s="3"/>
      <c r="R835" s="3"/>
      <c r="S835" s="252"/>
      <c r="T835" s="252"/>
      <c r="U835" s="252"/>
      <c r="V835" s="252"/>
      <c r="W835" s="252"/>
      <c r="X835" s="12"/>
    </row>
    <row r="836" spans="2:24" x14ac:dyDescent="0.25">
      <c r="B836" s="11"/>
      <c r="C836" s="3"/>
      <c r="D836" s="2"/>
      <c r="E836" s="2"/>
      <c r="F836" s="3"/>
      <c r="G836" s="3"/>
      <c r="H836" s="3"/>
      <c r="I836" s="3"/>
      <c r="J836" s="3"/>
      <c r="K836" s="3"/>
      <c r="L836" s="3"/>
      <c r="M836" s="3"/>
      <c r="N836" s="3"/>
      <c r="O836" s="3"/>
      <c r="P836" s="3"/>
      <c r="Q836" s="3"/>
      <c r="R836" s="3"/>
      <c r="S836" s="252"/>
      <c r="T836" s="252"/>
      <c r="U836" s="252"/>
      <c r="V836" s="252"/>
      <c r="W836" s="252"/>
      <c r="X836" s="12"/>
    </row>
    <row r="837" spans="2:24" x14ac:dyDescent="0.25">
      <c r="B837" s="11"/>
      <c r="C837" s="3"/>
      <c r="D837" s="2"/>
      <c r="E837" s="2"/>
      <c r="F837" s="3"/>
      <c r="G837" s="3"/>
      <c r="H837" s="3"/>
      <c r="I837" s="3"/>
      <c r="J837" s="3"/>
      <c r="K837" s="3"/>
      <c r="L837" s="3"/>
      <c r="M837" s="3"/>
      <c r="N837" s="3"/>
      <c r="O837" s="3"/>
      <c r="P837" s="3"/>
      <c r="Q837" s="3"/>
      <c r="R837" s="3"/>
      <c r="S837" s="252"/>
      <c r="T837" s="252"/>
      <c r="U837" s="252"/>
      <c r="V837" s="252"/>
      <c r="W837" s="252"/>
      <c r="X837" s="12"/>
    </row>
    <row r="838" spans="2:24" x14ac:dyDescent="0.25">
      <c r="B838" s="11"/>
      <c r="C838" s="3"/>
      <c r="D838" s="2"/>
      <c r="E838" s="2"/>
      <c r="F838" s="3"/>
      <c r="G838" s="3"/>
      <c r="H838" s="3"/>
      <c r="I838" s="3"/>
      <c r="J838" s="3"/>
      <c r="K838" s="3"/>
      <c r="L838" s="3"/>
      <c r="M838" s="3"/>
      <c r="N838" s="3"/>
      <c r="O838" s="3"/>
      <c r="P838" s="3"/>
      <c r="Q838" s="3"/>
      <c r="R838" s="3"/>
      <c r="S838" s="252"/>
      <c r="T838" s="252"/>
      <c r="U838" s="252"/>
      <c r="V838" s="252"/>
      <c r="W838" s="252"/>
      <c r="X838" s="12"/>
    </row>
    <row r="839" spans="2:24" x14ac:dyDescent="0.25">
      <c r="B839" s="11"/>
      <c r="C839" s="3"/>
      <c r="D839" s="2"/>
      <c r="E839" s="2"/>
      <c r="F839" s="3"/>
      <c r="G839" s="3"/>
      <c r="H839" s="3"/>
      <c r="I839" s="3"/>
      <c r="J839" s="3"/>
      <c r="K839" s="3"/>
      <c r="L839" s="3"/>
      <c r="M839" s="3"/>
      <c r="N839" s="3"/>
      <c r="O839" s="3"/>
      <c r="P839" s="3"/>
      <c r="Q839" s="3"/>
      <c r="R839" s="3"/>
      <c r="S839" s="252"/>
      <c r="T839" s="252"/>
      <c r="U839" s="252"/>
      <c r="V839" s="252"/>
      <c r="W839" s="252"/>
      <c r="X839" s="12"/>
    </row>
    <row r="840" spans="2:24" x14ac:dyDescent="0.25">
      <c r="B840" s="11"/>
      <c r="C840" s="3"/>
      <c r="D840" s="2"/>
      <c r="E840" s="2"/>
      <c r="F840" s="3"/>
      <c r="G840" s="3"/>
      <c r="H840" s="3"/>
      <c r="I840" s="3"/>
      <c r="J840" s="3"/>
      <c r="K840" s="3"/>
      <c r="L840" s="3"/>
      <c r="M840" s="3"/>
      <c r="N840" s="3"/>
      <c r="O840" s="3"/>
      <c r="P840" s="3"/>
      <c r="Q840" s="3"/>
      <c r="R840" s="3"/>
      <c r="S840" s="252"/>
      <c r="T840" s="252"/>
      <c r="U840" s="252"/>
      <c r="V840" s="252"/>
      <c r="W840" s="252"/>
      <c r="X840" s="12"/>
    </row>
    <row r="841" spans="2:24" x14ac:dyDescent="0.25">
      <c r="B841" s="11"/>
      <c r="C841" s="3"/>
      <c r="D841" s="2"/>
      <c r="E841" s="2"/>
      <c r="F841" s="3"/>
      <c r="G841" s="3"/>
      <c r="H841" s="3"/>
      <c r="I841" s="3"/>
      <c r="J841" s="3"/>
      <c r="K841" s="3"/>
      <c r="L841" s="3"/>
      <c r="M841" s="3"/>
      <c r="N841" s="3"/>
      <c r="O841" s="3"/>
      <c r="P841" s="3"/>
      <c r="Q841" s="3"/>
      <c r="R841" s="3"/>
      <c r="S841" s="252"/>
      <c r="T841" s="252"/>
      <c r="U841" s="252"/>
      <c r="V841" s="252"/>
      <c r="W841" s="252"/>
      <c r="X841" s="12"/>
    </row>
    <row r="842" spans="2:24" x14ac:dyDescent="0.25">
      <c r="B842" s="11"/>
      <c r="C842" s="3"/>
      <c r="D842" s="2"/>
      <c r="E842" s="2"/>
      <c r="F842" s="3"/>
      <c r="G842" s="3"/>
      <c r="H842" s="3"/>
      <c r="I842" s="3"/>
      <c r="J842" s="3"/>
      <c r="K842" s="3"/>
      <c r="L842" s="3"/>
      <c r="M842" s="3"/>
      <c r="N842" s="3"/>
      <c r="O842" s="3"/>
      <c r="P842" s="3"/>
      <c r="Q842" s="3"/>
      <c r="R842" s="3"/>
      <c r="S842" s="252"/>
      <c r="T842" s="252"/>
      <c r="U842" s="252"/>
      <c r="V842" s="252"/>
      <c r="W842" s="252"/>
      <c r="X842" s="12"/>
    </row>
    <row r="843" spans="2:24" x14ac:dyDescent="0.25">
      <c r="B843" s="11"/>
      <c r="C843" s="3"/>
      <c r="D843" s="2"/>
      <c r="E843" s="2"/>
      <c r="F843" s="3"/>
      <c r="G843" s="3"/>
      <c r="H843" s="3"/>
      <c r="I843" s="3"/>
      <c r="J843" s="3"/>
      <c r="K843" s="3"/>
      <c r="L843" s="3"/>
      <c r="M843" s="3"/>
      <c r="N843" s="3"/>
      <c r="O843" s="3"/>
      <c r="P843" s="3"/>
      <c r="Q843" s="3"/>
      <c r="R843" s="3"/>
      <c r="S843" s="252"/>
      <c r="T843" s="252"/>
      <c r="U843" s="252"/>
      <c r="V843" s="252"/>
      <c r="W843" s="252"/>
      <c r="X843" s="12"/>
    </row>
    <row r="844" spans="2:24" x14ac:dyDescent="0.25">
      <c r="B844" s="11"/>
      <c r="C844" s="3"/>
      <c r="D844" s="2"/>
      <c r="E844" s="2"/>
      <c r="F844" s="3"/>
      <c r="G844" s="3"/>
      <c r="H844" s="3"/>
      <c r="I844" s="3"/>
      <c r="J844" s="3"/>
      <c r="K844" s="3"/>
      <c r="L844" s="3"/>
      <c r="M844" s="3"/>
      <c r="N844" s="3"/>
      <c r="O844" s="3"/>
      <c r="P844" s="3"/>
      <c r="Q844" s="3"/>
      <c r="R844" s="3"/>
      <c r="S844" s="252"/>
      <c r="T844" s="252"/>
      <c r="U844" s="252"/>
      <c r="V844" s="252"/>
      <c r="W844" s="252"/>
      <c r="X844" s="12"/>
    </row>
    <row r="845" spans="2:24" x14ac:dyDescent="0.25">
      <c r="B845" s="11"/>
      <c r="C845" s="3"/>
      <c r="D845" s="2"/>
      <c r="E845" s="2"/>
      <c r="F845" s="3"/>
      <c r="G845" s="3"/>
      <c r="H845" s="3"/>
      <c r="I845" s="3"/>
      <c r="J845" s="3"/>
      <c r="K845" s="3"/>
      <c r="L845" s="3"/>
      <c r="M845" s="3"/>
      <c r="N845" s="3"/>
      <c r="O845" s="3"/>
      <c r="P845" s="3"/>
      <c r="Q845" s="3"/>
      <c r="R845" s="3"/>
      <c r="S845" s="252"/>
      <c r="T845" s="252"/>
      <c r="U845" s="252"/>
      <c r="V845" s="252"/>
      <c r="W845" s="252"/>
      <c r="X845" s="12"/>
    </row>
    <row r="846" spans="2:24" x14ac:dyDescent="0.25">
      <c r="B846" s="11"/>
      <c r="C846" s="3"/>
      <c r="D846" s="2"/>
      <c r="E846" s="2"/>
      <c r="F846" s="3"/>
      <c r="G846" s="3"/>
      <c r="H846" s="3"/>
      <c r="I846" s="3"/>
      <c r="J846" s="3"/>
      <c r="K846" s="3"/>
      <c r="L846" s="3"/>
      <c r="M846" s="3"/>
      <c r="N846" s="3"/>
      <c r="O846" s="3"/>
      <c r="P846" s="3"/>
      <c r="Q846" s="3"/>
      <c r="R846" s="3"/>
      <c r="S846" s="252"/>
      <c r="T846" s="252"/>
      <c r="U846" s="252"/>
      <c r="V846" s="252"/>
      <c r="W846" s="252"/>
      <c r="X846" s="12"/>
    </row>
    <row r="847" spans="2:24" x14ac:dyDescent="0.25">
      <c r="B847" s="11"/>
      <c r="C847" s="3"/>
      <c r="D847" s="2"/>
      <c r="E847" s="2"/>
      <c r="F847" s="3"/>
      <c r="G847" s="3"/>
      <c r="H847" s="3"/>
      <c r="I847" s="3"/>
      <c r="J847" s="3"/>
      <c r="K847" s="3"/>
      <c r="L847" s="3"/>
      <c r="M847" s="3"/>
      <c r="N847" s="3"/>
      <c r="O847" s="3"/>
      <c r="P847" s="3"/>
      <c r="Q847" s="3"/>
      <c r="R847" s="3"/>
      <c r="S847" s="252"/>
      <c r="T847" s="252"/>
      <c r="U847" s="252"/>
      <c r="V847" s="252"/>
      <c r="W847" s="252"/>
      <c r="X847" s="12"/>
    </row>
    <row r="848" spans="2:24" x14ac:dyDescent="0.25">
      <c r="B848" s="11"/>
      <c r="C848" s="3"/>
      <c r="D848" s="2"/>
      <c r="E848" s="2"/>
      <c r="F848" s="3"/>
      <c r="G848" s="3"/>
      <c r="H848" s="3"/>
      <c r="I848" s="3"/>
      <c r="J848" s="3"/>
      <c r="K848" s="3"/>
      <c r="L848" s="3"/>
      <c r="M848" s="3"/>
      <c r="N848" s="3"/>
      <c r="O848" s="3"/>
      <c r="P848" s="3"/>
      <c r="Q848" s="3"/>
      <c r="R848" s="3"/>
      <c r="S848" s="252"/>
      <c r="T848" s="252"/>
      <c r="U848" s="252"/>
      <c r="V848" s="252"/>
      <c r="W848" s="252"/>
      <c r="X848" s="12"/>
    </row>
    <row r="849" spans="2:24" x14ac:dyDescent="0.25">
      <c r="B849" s="11"/>
      <c r="C849" s="3"/>
      <c r="D849" s="2"/>
      <c r="E849" s="2"/>
      <c r="F849" s="3"/>
      <c r="G849" s="3"/>
      <c r="H849" s="3"/>
      <c r="I849" s="3"/>
      <c r="J849" s="3"/>
      <c r="K849" s="3"/>
      <c r="L849" s="3"/>
      <c r="M849" s="3"/>
      <c r="N849" s="3"/>
      <c r="O849" s="3"/>
      <c r="P849" s="3"/>
      <c r="Q849" s="3"/>
      <c r="R849" s="3"/>
      <c r="S849" s="252"/>
      <c r="T849" s="252"/>
      <c r="U849" s="252"/>
      <c r="V849" s="252"/>
      <c r="W849" s="252"/>
      <c r="X849" s="12"/>
    </row>
    <row r="850" spans="2:24" x14ac:dyDescent="0.25">
      <c r="B850" s="11"/>
      <c r="C850" s="3"/>
      <c r="D850" s="2"/>
      <c r="E850" s="2"/>
      <c r="F850" s="3"/>
      <c r="G850" s="3"/>
      <c r="H850" s="3"/>
      <c r="I850" s="3"/>
      <c r="J850" s="3"/>
      <c r="K850" s="3"/>
      <c r="L850" s="3"/>
      <c r="M850" s="3"/>
      <c r="N850" s="3"/>
      <c r="O850" s="3"/>
      <c r="P850" s="3"/>
      <c r="Q850" s="3"/>
      <c r="R850" s="3"/>
      <c r="S850" s="252"/>
      <c r="T850" s="252"/>
      <c r="U850" s="252"/>
      <c r="V850" s="252"/>
      <c r="W850" s="252"/>
      <c r="X850" s="12"/>
    </row>
    <row r="851" spans="2:24" x14ac:dyDescent="0.25">
      <c r="B851" s="11"/>
      <c r="C851" s="3"/>
      <c r="D851" s="2"/>
      <c r="E851" s="2"/>
      <c r="F851" s="3"/>
      <c r="G851" s="3"/>
      <c r="H851" s="3"/>
      <c r="I851" s="3"/>
      <c r="J851" s="3"/>
      <c r="K851" s="3"/>
      <c r="L851" s="3"/>
      <c r="M851" s="3"/>
      <c r="N851" s="3"/>
      <c r="O851" s="3"/>
      <c r="P851" s="3"/>
      <c r="Q851" s="3"/>
      <c r="R851" s="3"/>
      <c r="S851" s="252"/>
      <c r="T851" s="252"/>
      <c r="U851" s="252"/>
      <c r="V851" s="252"/>
      <c r="W851" s="252"/>
      <c r="X851" s="12"/>
    </row>
    <row r="852" spans="2:24" x14ac:dyDescent="0.25">
      <c r="B852" s="11"/>
      <c r="C852" s="3"/>
      <c r="D852" s="2"/>
      <c r="E852" s="2"/>
      <c r="F852" s="3"/>
      <c r="G852" s="3"/>
      <c r="H852" s="3"/>
      <c r="I852" s="3"/>
      <c r="J852" s="3"/>
      <c r="K852" s="3"/>
      <c r="L852" s="3"/>
      <c r="M852" s="3"/>
      <c r="N852" s="3"/>
      <c r="O852" s="3"/>
      <c r="P852" s="3"/>
      <c r="Q852" s="3"/>
      <c r="R852" s="3"/>
      <c r="S852" s="252"/>
      <c r="T852" s="252"/>
      <c r="U852" s="252"/>
      <c r="V852" s="252"/>
      <c r="W852" s="252"/>
      <c r="X852" s="12"/>
    </row>
    <row r="853" spans="2:24" x14ac:dyDescent="0.25">
      <c r="B853" s="11"/>
      <c r="C853" s="3"/>
      <c r="D853" s="2"/>
      <c r="E853" s="2"/>
      <c r="F853" s="3"/>
      <c r="G853" s="3"/>
      <c r="H853" s="3"/>
      <c r="I853" s="3"/>
      <c r="J853" s="3"/>
      <c r="K853" s="3"/>
      <c r="L853" s="3"/>
      <c r="M853" s="3"/>
      <c r="N853" s="3"/>
      <c r="O853" s="3"/>
      <c r="P853" s="3"/>
      <c r="Q853" s="3"/>
      <c r="R853" s="3"/>
      <c r="S853" s="252"/>
      <c r="T853" s="252"/>
      <c r="U853" s="252"/>
      <c r="V853" s="252"/>
      <c r="W853" s="252"/>
      <c r="X853" s="12"/>
    </row>
    <row r="854" spans="2:24" x14ac:dyDescent="0.25">
      <c r="B854" s="11"/>
      <c r="C854" s="3"/>
      <c r="D854" s="2"/>
      <c r="E854" s="2"/>
      <c r="F854" s="3"/>
      <c r="G854" s="3"/>
      <c r="H854" s="3"/>
      <c r="I854" s="3"/>
      <c r="J854" s="3"/>
      <c r="K854" s="3"/>
      <c r="L854" s="3"/>
      <c r="M854" s="3"/>
      <c r="N854" s="3"/>
      <c r="O854" s="3"/>
      <c r="P854" s="3"/>
      <c r="Q854" s="3"/>
      <c r="R854" s="3"/>
      <c r="S854" s="252"/>
      <c r="T854" s="252"/>
      <c r="U854" s="252"/>
      <c r="V854" s="252"/>
      <c r="W854" s="252"/>
      <c r="X854" s="12"/>
    </row>
    <row r="855" spans="2:24" x14ac:dyDescent="0.25">
      <c r="B855" s="11"/>
      <c r="C855" s="3"/>
      <c r="D855" s="2"/>
      <c r="E855" s="2"/>
      <c r="F855" s="3"/>
      <c r="G855" s="3"/>
      <c r="H855" s="3"/>
      <c r="I855" s="3"/>
      <c r="J855" s="3"/>
      <c r="K855" s="3"/>
      <c r="L855" s="3"/>
      <c r="M855" s="3"/>
      <c r="N855" s="3"/>
      <c r="O855" s="3"/>
      <c r="P855" s="3"/>
      <c r="Q855" s="3"/>
      <c r="R855" s="3"/>
      <c r="S855" s="252"/>
      <c r="T855" s="252"/>
      <c r="U855" s="252"/>
      <c r="V855" s="252"/>
      <c r="W855" s="252"/>
      <c r="X855" s="12"/>
    </row>
    <row r="856" spans="2:24" x14ac:dyDescent="0.25">
      <c r="B856" s="11"/>
      <c r="C856" s="3"/>
      <c r="D856" s="2"/>
      <c r="E856" s="2"/>
      <c r="F856" s="3"/>
      <c r="G856" s="3"/>
      <c r="H856" s="3"/>
      <c r="I856" s="3"/>
      <c r="J856" s="3"/>
      <c r="K856" s="3"/>
      <c r="L856" s="3"/>
      <c r="M856" s="3"/>
      <c r="N856" s="3"/>
      <c r="O856" s="3"/>
      <c r="P856" s="3"/>
      <c r="Q856" s="3"/>
      <c r="R856" s="3"/>
      <c r="S856" s="252"/>
      <c r="T856" s="252"/>
      <c r="U856" s="252"/>
      <c r="V856" s="252"/>
      <c r="W856" s="252"/>
      <c r="X856" s="12"/>
    </row>
    <row r="857" spans="2:24" x14ac:dyDescent="0.25">
      <c r="B857" s="11"/>
      <c r="C857" s="3"/>
      <c r="D857" s="2"/>
      <c r="E857" s="2"/>
      <c r="F857" s="3"/>
      <c r="G857" s="3"/>
      <c r="H857" s="3"/>
      <c r="I857" s="3"/>
      <c r="J857" s="3"/>
      <c r="K857" s="3"/>
      <c r="L857" s="3"/>
      <c r="M857" s="3"/>
      <c r="N857" s="3"/>
      <c r="O857" s="3"/>
      <c r="P857" s="3"/>
      <c r="Q857" s="3"/>
      <c r="R857" s="3"/>
      <c r="S857" s="252"/>
      <c r="T857" s="252"/>
      <c r="U857" s="252"/>
      <c r="V857" s="252"/>
      <c r="W857" s="252"/>
      <c r="X857" s="12"/>
    </row>
    <row r="858" spans="2:24" x14ac:dyDescent="0.25">
      <c r="B858" s="11"/>
      <c r="C858" s="3"/>
      <c r="D858" s="2"/>
      <c r="E858" s="2"/>
      <c r="F858" s="3"/>
      <c r="G858" s="3"/>
      <c r="H858" s="3"/>
      <c r="I858" s="3"/>
      <c r="J858" s="3"/>
      <c r="K858" s="3"/>
      <c r="L858" s="3"/>
      <c r="M858" s="3"/>
      <c r="N858" s="3"/>
      <c r="O858" s="3"/>
      <c r="P858" s="3"/>
      <c r="Q858" s="3"/>
      <c r="R858" s="3"/>
      <c r="S858" s="252"/>
      <c r="T858" s="252"/>
      <c r="U858" s="252"/>
      <c r="V858" s="252"/>
      <c r="W858" s="252"/>
      <c r="X858" s="12"/>
    </row>
    <row r="859" spans="2:24" x14ac:dyDescent="0.25">
      <c r="B859" s="11"/>
      <c r="C859" s="3"/>
      <c r="D859" s="2"/>
      <c r="E859" s="2"/>
      <c r="F859" s="3"/>
      <c r="G859" s="3"/>
      <c r="H859" s="3"/>
      <c r="I859" s="3"/>
      <c r="J859" s="3"/>
      <c r="K859" s="3"/>
      <c r="L859" s="3"/>
      <c r="M859" s="3"/>
      <c r="N859" s="3"/>
      <c r="O859" s="3"/>
      <c r="P859" s="3"/>
      <c r="Q859" s="3"/>
      <c r="R859" s="3"/>
      <c r="S859" s="252"/>
      <c r="T859" s="252"/>
      <c r="U859" s="252"/>
      <c r="V859" s="252"/>
      <c r="W859" s="252"/>
      <c r="X859" s="12"/>
    </row>
    <row r="860" spans="2:24" x14ac:dyDescent="0.25">
      <c r="B860" s="11"/>
      <c r="C860" s="3"/>
      <c r="D860" s="2"/>
      <c r="E860" s="2"/>
      <c r="F860" s="3"/>
      <c r="G860" s="3"/>
      <c r="H860" s="3"/>
      <c r="I860" s="3"/>
      <c r="J860" s="3"/>
      <c r="K860" s="3"/>
      <c r="L860" s="3"/>
      <c r="M860" s="3"/>
      <c r="N860" s="3"/>
      <c r="O860" s="3"/>
      <c r="P860" s="3"/>
      <c r="Q860" s="3"/>
      <c r="R860" s="3"/>
      <c r="S860" s="252"/>
      <c r="T860" s="252"/>
      <c r="U860" s="252"/>
      <c r="V860" s="252"/>
      <c r="W860" s="252"/>
      <c r="X860" s="12"/>
    </row>
    <row r="861" spans="2:24" x14ac:dyDescent="0.25">
      <c r="B861" s="11"/>
      <c r="C861" s="3"/>
      <c r="D861" s="2"/>
      <c r="E861" s="2"/>
      <c r="F861" s="3"/>
      <c r="G861" s="3"/>
      <c r="H861" s="3"/>
      <c r="I861" s="3"/>
      <c r="J861" s="3"/>
      <c r="K861" s="3"/>
      <c r="L861" s="3"/>
      <c r="M861" s="3"/>
      <c r="N861" s="3"/>
      <c r="O861" s="3"/>
      <c r="P861" s="3"/>
      <c r="Q861" s="3"/>
      <c r="R861" s="3"/>
      <c r="S861" s="252"/>
      <c r="T861" s="252"/>
      <c r="U861" s="252"/>
      <c r="V861" s="252"/>
      <c r="W861" s="252"/>
      <c r="X861" s="12"/>
    </row>
    <row r="862" spans="2:24" x14ac:dyDescent="0.25">
      <c r="B862" s="11"/>
      <c r="C862" s="3"/>
      <c r="D862" s="2"/>
      <c r="E862" s="2"/>
      <c r="F862" s="3"/>
      <c r="G862" s="3"/>
      <c r="H862" s="3"/>
      <c r="I862" s="3"/>
      <c r="J862" s="3"/>
      <c r="K862" s="3"/>
      <c r="L862" s="3"/>
      <c r="M862" s="3"/>
      <c r="N862" s="3"/>
      <c r="O862" s="3"/>
      <c r="P862" s="3"/>
      <c r="Q862" s="3"/>
      <c r="R862" s="3"/>
      <c r="S862" s="252"/>
      <c r="T862" s="252"/>
      <c r="U862" s="252"/>
      <c r="V862" s="252"/>
      <c r="W862" s="252"/>
      <c r="X862" s="12"/>
    </row>
    <row r="863" spans="2:24" x14ac:dyDescent="0.25">
      <c r="B863" s="11"/>
      <c r="C863" s="3"/>
      <c r="D863" s="2"/>
      <c r="E863" s="2"/>
      <c r="F863" s="3"/>
      <c r="G863" s="3"/>
      <c r="H863" s="3"/>
      <c r="I863" s="3"/>
      <c r="J863" s="3"/>
      <c r="K863" s="3"/>
      <c r="L863" s="3"/>
      <c r="M863" s="3"/>
      <c r="N863" s="3"/>
      <c r="O863" s="3"/>
      <c r="P863" s="3"/>
      <c r="Q863" s="3"/>
      <c r="R863" s="3"/>
      <c r="S863" s="252"/>
      <c r="T863" s="252"/>
      <c r="U863" s="252"/>
      <c r="V863" s="252"/>
      <c r="W863" s="252"/>
      <c r="X863" s="12"/>
    </row>
    <row r="864" spans="2:24" x14ac:dyDescent="0.25">
      <c r="B864" s="11"/>
      <c r="C864" s="3"/>
      <c r="D864" s="2"/>
      <c r="E864" s="2"/>
      <c r="F864" s="3"/>
      <c r="G864" s="3"/>
      <c r="H864" s="3"/>
      <c r="I864" s="3"/>
      <c r="J864" s="3"/>
      <c r="K864" s="3"/>
      <c r="L864" s="3"/>
      <c r="M864" s="3"/>
      <c r="N864" s="3"/>
      <c r="O864" s="3"/>
      <c r="P864" s="3"/>
      <c r="Q864" s="3"/>
      <c r="R864" s="3"/>
      <c r="S864" s="252"/>
      <c r="T864" s="252"/>
      <c r="U864" s="252"/>
      <c r="V864" s="252"/>
      <c r="W864" s="252"/>
      <c r="X864" s="12"/>
    </row>
    <row r="865" spans="2:24" x14ac:dyDescent="0.25">
      <c r="B865" s="11"/>
      <c r="C865" s="3"/>
      <c r="D865" s="2"/>
      <c r="E865" s="2"/>
      <c r="F865" s="3"/>
      <c r="G865" s="3"/>
      <c r="H865" s="3"/>
      <c r="I865" s="3"/>
      <c r="J865" s="3"/>
      <c r="K865" s="3"/>
      <c r="L865" s="3"/>
      <c r="M865" s="3"/>
      <c r="N865" s="3"/>
      <c r="O865" s="3"/>
      <c r="P865" s="3"/>
      <c r="Q865" s="3"/>
      <c r="R865" s="3"/>
      <c r="S865" s="252"/>
      <c r="T865" s="252"/>
      <c r="U865" s="252"/>
      <c r="V865" s="252"/>
      <c r="W865" s="252"/>
      <c r="X865" s="12"/>
    </row>
    <row r="866" spans="2:24" x14ac:dyDescent="0.25">
      <c r="B866" s="11"/>
      <c r="C866" s="3"/>
      <c r="D866" s="2"/>
      <c r="E866" s="2"/>
      <c r="F866" s="3"/>
      <c r="G866" s="3"/>
      <c r="H866" s="3"/>
      <c r="I866" s="3"/>
      <c r="J866" s="3"/>
      <c r="K866" s="3"/>
      <c r="L866" s="3"/>
      <c r="M866" s="3"/>
      <c r="N866" s="3"/>
      <c r="O866" s="3"/>
      <c r="P866" s="3"/>
      <c r="Q866" s="3"/>
      <c r="R866" s="3"/>
      <c r="S866" s="252"/>
      <c r="T866" s="252"/>
      <c r="U866" s="252"/>
      <c r="V866" s="252"/>
      <c r="W866" s="252"/>
      <c r="X866" s="12"/>
    </row>
    <row r="867" spans="2:24" x14ac:dyDescent="0.25">
      <c r="B867" s="11"/>
      <c r="C867" s="3"/>
      <c r="D867" s="2"/>
      <c r="E867" s="2"/>
      <c r="F867" s="3"/>
      <c r="G867" s="3"/>
      <c r="H867" s="3"/>
      <c r="I867" s="3"/>
      <c r="J867" s="3"/>
      <c r="K867" s="3"/>
      <c r="L867" s="3"/>
      <c r="M867" s="3"/>
      <c r="N867" s="3"/>
      <c r="O867" s="3"/>
      <c r="P867" s="3"/>
      <c r="Q867" s="3"/>
      <c r="R867" s="3"/>
      <c r="S867" s="252"/>
      <c r="T867" s="252"/>
      <c r="U867" s="252"/>
      <c r="V867" s="252"/>
      <c r="W867" s="252"/>
      <c r="X867" s="12"/>
    </row>
    <row r="868" spans="2:24" x14ac:dyDescent="0.25">
      <c r="B868" s="11"/>
      <c r="C868" s="3"/>
      <c r="D868" s="2"/>
      <c r="E868" s="2"/>
      <c r="F868" s="3"/>
      <c r="G868" s="3"/>
      <c r="H868" s="3"/>
      <c r="I868" s="3"/>
      <c r="J868" s="3"/>
      <c r="K868" s="3"/>
      <c r="L868" s="3"/>
      <c r="M868" s="3"/>
      <c r="N868" s="3"/>
      <c r="O868" s="3"/>
      <c r="P868" s="3"/>
      <c r="Q868" s="3"/>
      <c r="R868" s="3"/>
      <c r="S868" s="252"/>
      <c r="T868" s="252"/>
      <c r="U868" s="252"/>
      <c r="V868" s="252"/>
      <c r="W868" s="252"/>
      <c r="X868" s="12"/>
    </row>
    <row r="869" spans="2:24" x14ac:dyDescent="0.25">
      <c r="B869" s="11"/>
      <c r="C869" s="3"/>
      <c r="D869" s="2"/>
      <c r="E869" s="2"/>
      <c r="F869" s="3"/>
      <c r="G869" s="3"/>
      <c r="H869" s="3"/>
      <c r="I869" s="3"/>
      <c r="J869" s="3"/>
      <c r="K869" s="3"/>
      <c r="L869" s="3"/>
      <c r="M869" s="3"/>
      <c r="N869" s="3"/>
      <c r="O869" s="3"/>
      <c r="P869" s="3"/>
      <c r="Q869" s="3"/>
      <c r="R869" s="3"/>
      <c r="S869" s="252"/>
      <c r="T869" s="252"/>
      <c r="U869" s="252"/>
      <c r="V869" s="252"/>
      <c r="W869" s="252"/>
      <c r="X869" s="12"/>
    </row>
    <row r="870" spans="2:24" x14ac:dyDescent="0.25">
      <c r="B870" s="11"/>
      <c r="C870" s="3"/>
      <c r="D870" s="2"/>
      <c r="E870" s="2"/>
      <c r="F870" s="3"/>
      <c r="G870" s="3"/>
      <c r="H870" s="3"/>
      <c r="I870" s="3"/>
      <c r="J870" s="3"/>
      <c r="K870" s="3"/>
      <c r="L870" s="3"/>
      <c r="M870" s="3"/>
      <c r="N870" s="3"/>
      <c r="O870" s="3"/>
      <c r="P870" s="3"/>
      <c r="Q870" s="3"/>
      <c r="R870" s="3"/>
      <c r="S870" s="252"/>
      <c r="T870" s="252"/>
      <c r="U870" s="252"/>
      <c r="V870" s="252"/>
      <c r="W870" s="252"/>
      <c r="X870" s="12"/>
    </row>
    <row r="871" spans="2:24" x14ac:dyDescent="0.25">
      <c r="B871" s="11"/>
      <c r="C871" s="3"/>
      <c r="D871" s="2"/>
      <c r="E871" s="2"/>
      <c r="F871" s="3"/>
      <c r="G871" s="3"/>
      <c r="H871" s="3"/>
      <c r="I871" s="3"/>
      <c r="J871" s="3"/>
      <c r="K871" s="3"/>
      <c r="L871" s="3"/>
      <c r="M871" s="3"/>
      <c r="N871" s="3"/>
      <c r="O871" s="3"/>
      <c r="P871" s="3"/>
      <c r="Q871" s="3"/>
      <c r="R871" s="3"/>
      <c r="S871" s="252"/>
      <c r="T871" s="252"/>
      <c r="U871" s="252"/>
      <c r="V871" s="252"/>
      <c r="W871" s="252"/>
      <c r="X871" s="12"/>
    </row>
    <row r="872" spans="2:24" x14ac:dyDescent="0.25">
      <c r="B872" s="11"/>
      <c r="C872" s="3"/>
      <c r="D872" s="2"/>
      <c r="E872" s="2"/>
      <c r="F872" s="3"/>
      <c r="G872" s="3"/>
      <c r="H872" s="3"/>
      <c r="I872" s="3"/>
      <c r="J872" s="3"/>
      <c r="K872" s="3"/>
      <c r="L872" s="3"/>
      <c r="M872" s="3"/>
      <c r="N872" s="3"/>
      <c r="O872" s="3"/>
      <c r="P872" s="3"/>
      <c r="Q872" s="3"/>
      <c r="R872" s="3"/>
      <c r="S872" s="252"/>
      <c r="T872" s="252"/>
      <c r="U872" s="252"/>
      <c r="V872" s="252"/>
      <c r="W872" s="252"/>
      <c r="X872" s="12"/>
    </row>
    <row r="873" spans="2:24" x14ac:dyDescent="0.25">
      <c r="B873" s="11"/>
      <c r="C873" s="3"/>
      <c r="D873" s="2"/>
      <c r="E873" s="2"/>
      <c r="F873" s="3"/>
      <c r="G873" s="3"/>
      <c r="H873" s="3"/>
      <c r="I873" s="3"/>
      <c r="J873" s="3"/>
      <c r="K873" s="3"/>
      <c r="L873" s="3"/>
      <c r="M873" s="3"/>
      <c r="N873" s="3"/>
      <c r="O873" s="3"/>
      <c r="P873" s="3"/>
      <c r="Q873" s="3"/>
      <c r="R873" s="3"/>
      <c r="S873" s="252"/>
      <c r="T873" s="252"/>
      <c r="U873" s="252"/>
      <c r="V873" s="252"/>
      <c r="W873" s="252"/>
      <c r="X873" s="12"/>
    </row>
    <row r="874" spans="2:24" x14ac:dyDescent="0.25">
      <c r="B874" s="11"/>
      <c r="C874" s="3"/>
      <c r="D874" s="2"/>
      <c r="E874" s="2"/>
      <c r="F874" s="3"/>
      <c r="G874" s="3"/>
      <c r="H874" s="3"/>
      <c r="I874" s="3"/>
      <c r="J874" s="3"/>
      <c r="K874" s="3"/>
      <c r="L874" s="3"/>
      <c r="M874" s="3"/>
      <c r="N874" s="3"/>
      <c r="O874" s="3"/>
      <c r="P874" s="3"/>
      <c r="Q874" s="3"/>
      <c r="R874" s="3"/>
      <c r="S874" s="252"/>
      <c r="T874" s="252"/>
      <c r="U874" s="252"/>
      <c r="V874" s="252"/>
      <c r="W874" s="252"/>
      <c r="X874" s="12"/>
    </row>
    <row r="875" spans="2:24" x14ac:dyDescent="0.25">
      <c r="B875" s="11"/>
      <c r="C875" s="3"/>
      <c r="D875" s="2"/>
      <c r="E875" s="2"/>
      <c r="F875" s="3"/>
      <c r="G875" s="3"/>
      <c r="H875" s="3"/>
      <c r="I875" s="3"/>
      <c r="J875" s="3"/>
      <c r="K875" s="3"/>
      <c r="L875" s="3"/>
      <c r="M875" s="3"/>
      <c r="N875" s="3"/>
      <c r="O875" s="3"/>
      <c r="P875" s="3"/>
      <c r="Q875" s="3"/>
      <c r="R875" s="3"/>
      <c r="S875" s="252"/>
      <c r="T875" s="252"/>
      <c r="U875" s="252"/>
      <c r="V875" s="252"/>
      <c r="W875" s="252"/>
      <c r="X875" s="12"/>
    </row>
    <row r="876" spans="2:24" x14ac:dyDescent="0.25">
      <c r="B876" s="11"/>
      <c r="C876" s="3"/>
      <c r="D876" s="2"/>
      <c r="E876" s="2"/>
      <c r="F876" s="3"/>
      <c r="G876" s="3"/>
      <c r="H876" s="3"/>
      <c r="I876" s="3"/>
      <c r="J876" s="3"/>
      <c r="K876" s="3"/>
      <c r="L876" s="3"/>
      <c r="M876" s="3"/>
      <c r="N876" s="3"/>
      <c r="O876" s="3"/>
      <c r="P876" s="3"/>
      <c r="Q876" s="3"/>
      <c r="R876" s="3"/>
      <c r="S876" s="252"/>
      <c r="T876" s="252"/>
      <c r="U876" s="252"/>
      <c r="V876" s="252"/>
      <c r="W876" s="252"/>
      <c r="X876" s="12"/>
    </row>
    <row r="877" spans="2:24" x14ac:dyDescent="0.25">
      <c r="B877" s="11"/>
      <c r="C877" s="3"/>
      <c r="D877" s="2"/>
      <c r="E877" s="2"/>
      <c r="F877" s="3"/>
      <c r="G877" s="3"/>
      <c r="H877" s="3"/>
      <c r="I877" s="3"/>
      <c r="J877" s="3"/>
      <c r="K877" s="3"/>
      <c r="L877" s="3"/>
      <c r="M877" s="3"/>
      <c r="N877" s="3"/>
      <c r="O877" s="3"/>
      <c r="P877" s="3"/>
      <c r="Q877" s="3"/>
      <c r="R877" s="3"/>
      <c r="S877" s="252"/>
      <c r="T877" s="252"/>
      <c r="U877" s="252"/>
      <c r="V877" s="252"/>
      <c r="W877" s="252"/>
      <c r="X877" s="12"/>
    </row>
    <row r="878" spans="2:24" x14ac:dyDescent="0.25">
      <c r="B878" s="11"/>
      <c r="C878" s="3"/>
      <c r="D878" s="2"/>
      <c r="E878" s="2"/>
      <c r="F878" s="3"/>
      <c r="G878" s="3"/>
      <c r="H878" s="3"/>
      <c r="I878" s="3"/>
      <c r="J878" s="3"/>
      <c r="K878" s="3"/>
      <c r="L878" s="3"/>
      <c r="M878" s="3"/>
      <c r="N878" s="3"/>
      <c r="O878" s="3"/>
      <c r="P878" s="3"/>
      <c r="Q878" s="3"/>
      <c r="R878" s="3"/>
      <c r="S878" s="252"/>
      <c r="T878" s="252"/>
      <c r="U878" s="252"/>
      <c r="V878" s="252"/>
      <c r="W878" s="252"/>
      <c r="X878" s="12"/>
    </row>
    <row r="879" spans="2:24" x14ac:dyDescent="0.25">
      <c r="B879" s="11"/>
      <c r="C879" s="3"/>
      <c r="D879" s="2"/>
      <c r="E879" s="2"/>
      <c r="F879" s="3"/>
      <c r="G879" s="3"/>
      <c r="H879" s="3"/>
      <c r="I879" s="3"/>
      <c r="J879" s="3"/>
      <c r="K879" s="3"/>
      <c r="L879" s="3"/>
      <c r="M879" s="3"/>
      <c r="N879" s="3"/>
      <c r="O879" s="3"/>
      <c r="P879" s="3"/>
      <c r="Q879" s="3"/>
      <c r="R879" s="3"/>
      <c r="S879" s="252"/>
      <c r="T879" s="252"/>
      <c r="U879" s="252"/>
      <c r="V879" s="252"/>
      <c r="W879" s="252"/>
      <c r="X879" s="12"/>
    </row>
    <row r="880" spans="2:24" x14ac:dyDescent="0.25">
      <c r="B880" s="11"/>
      <c r="C880" s="3"/>
      <c r="D880" s="2"/>
      <c r="E880" s="2"/>
      <c r="F880" s="3"/>
      <c r="G880" s="3"/>
      <c r="H880" s="3"/>
      <c r="I880" s="3"/>
      <c r="J880" s="3"/>
      <c r="K880" s="3"/>
      <c r="L880" s="3"/>
      <c r="M880" s="3"/>
      <c r="N880" s="3"/>
      <c r="O880" s="3"/>
      <c r="P880" s="3"/>
      <c r="Q880" s="3"/>
      <c r="R880" s="3"/>
      <c r="S880" s="252"/>
      <c r="T880" s="252"/>
      <c r="U880" s="252"/>
      <c r="V880" s="252"/>
      <c r="W880" s="252"/>
      <c r="X880" s="12"/>
    </row>
    <row r="881" spans="2:24" x14ac:dyDescent="0.25">
      <c r="B881" s="11"/>
      <c r="C881" s="3"/>
      <c r="D881" s="2"/>
      <c r="E881" s="2"/>
      <c r="F881" s="3"/>
      <c r="G881" s="3"/>
      <c r="H881" s="3"/>
      <c r="I881" s="3"/>
      <c r="J881" s="3"/>
      <c r="K881" s="3"/>
      <c r="L881" s="3"/>
      <c r="M881" s="3"/>
      <c r="N881" s="3"/>
      <c r="O881" s="3"/>
      <c r="P881" s="3"/>
      <c r="Q881" s="3"/>
      <c r="R881" s="3"/>
      <c r="S881" s="252"/>
      <c r="T881" s="252"/>
      <c r="U881" s="252"/>
      <c r="V881" s="252"/>
      <c r="W881" s="252"/>
      <c r="X881" s="12"/>
    </row>
    <row r="882" spans="2:24" x14ac:dyDescent="0.25">
      <c r="B882" s="11"/>
      <c r="C882" s="3"/>
      <c r="D882" s="2"/>
      <c r="E882" s="2"/>
      <c r="F882" s="3"/>
      <c r="G882" s="3"/>
      <c r="H882" s="3"/>
      <c r="I882" s="3"/>
      <c r="J882" s="3"/>
      <c r="K882" s="3"/>
      <c r="L882" s="3"/>
      <c r="M882" s="3"/>
      <c r="N882" s="3"/>
      <c r="O882" s="3"/>
      <c r="P882" s="3"/>
      <c r="Q882" s="3"/>
      <c r="R882" s="3"/>
      <c r="S882" s="252"/>
      <c r="T882" s="252"/>
      <c r="U882" s="252"/>
      <c r="V882" s="252"/>
      <c r="W882" s="252"/>
      <c r="X882" s="12"/>
    </row>
    <row r="883" spans="2:24" x14ac:dyDescent="0.25">
      <c r="B883" s="11"/>
      <c r="C883" s="3"/>
      <c r="D883" s="2"/>
      <c r="E883" s="2"/>
      <c r="F883" s="3"/>
      <c r="G883" s="3"/>
      <c r="H883" s="3"/>
      <c r="I883" s="3"/>
      <c r="J883" s="3"/>
      <c r="K883" s="3"/>
      <c r="L883" s="3"/>
      <c r="M883" s="3"/>
      <c r="N883" s="3"/>
      <c r="O883" s="3"/>
      <c r="P883" s="3"/>
      <c r="Q883" s="3"/>
      <c r="R883" s="3"/>
      <c r="S883" s="252"/>
      <c r="T883" s="252"/>
      <c r="U883" s="252"/>
      <c r="V883" s="252"/>
      <c r="W883" s="252"/>
      <c r="X883" s="12"/>
    </row>
    <row r="884" spans="2:24" x14ac:dyDescent="0.25">
      <c r="B884" s="11"/>
      <c r="C884" s="3"/>
      <c r="D884" s="2"/>
      <c r="E884" s="2"/>
      <c r="F884" s="3"/>
      <c r="G884" s="3"/>
      <c r="H884" s="3"/>
      <c r="I884" s="3"/>
      <c r="J884" s="3"/>
      <c r="K884" s="3"/>
      <c r="L884" s="3"/>
      <c r="M884" s="3"/>
      <c r="N884" s="3"/>
      <c r="O884" s="3"/>
      <c r="P884" s="3"/>
      <c r="Q884" s="3"/>
      <c r="R884" s="3"/>
      <c r="S884" s="252"/>
      <c r="T884" s="252"/>
      <c r="U884" s="252"/>
      <c r="V884" s="252"/>
      <c r="W884" s="252"/>
      <c r="X884" s="12"/>
    </row>
    <row r="885" spans="2:24" x14ac:dyDescent="0.25">
      <c r="B885" s="11"/>
      <c r="C885" s="3"/>
      <c r="D885" s="2"/>
      <c r="E885" s="2"/>
      <c r="F885" s="3"/>
      <c r="G885" s="3"/>
      <c r="H885" s="3"/>
      <c r="I885" s="3"/>
      <c r="J885" s="3"/>
      <c r="K885" s="3"/>
      <c r="L885" s="3"/>
      <c r="M885" s="3"/>
      <c r="N885" s="3"/>
      <c r="O885" s="3"/>
      <c r="P885" s="3"/>
      <c r="Q885" s="3"/>
      <c r="R885" s="3"/>
      <c r="S885" s="252"/>
      <c r="T885" s="252"/>
      <c r="U885" s="252"/>
      <c r="V885" s="252"/>
      <c r="W885" s="252"/>
      <c r="X885" s="12"/>
    </row>
    <row r="886" spans="2:24" x14ac:dyDescent="0.25">
      <c r="B886" s="11"/>
      <c r="C886" s="3"/>
      <c r="D886" s="2"/>
      <c r="E886" s="2"/>
      <c r="F886" s="3"/>
      <c r="G886" s="3"/>
      <c r="H886" s="3"/>
      <c r="I886" s="3"/>
      <c r="J886" s="3"/>
      <c r="K886" s="3"/>
      <c r="L886" s="3"/>
      <c r="M886" s="3"/>
      <c r="N886" s="3"/>
      <c r="O886" s="3"/>
      <c r="P886" s="3"/>
      <c r="Q886" s="3"/>
      <c r="R886" s="3"/>
      <c r="S886" s="252"/>
      <c r="T886" s="252"/>
      <c r="U886" s="252"/>
      <c r="V886" s="252"/>
      <c r="W886" s="252"/>
      <c r="X886" s="12"/>
    </row>
    <row r="887" spans="2:24" x14ac:dyDescent="0.25">
      <c r="B887" s="11"/>
      <c r="C887" s="3"/>
      <c r="D887" s="2"/>
      <c r="E887" s="2"/>
      <c r="F887" s="3"/>
      <c r="G887" s="3"/>
      <c r="H887" s="3"/>
      <c r="I887" s="3"/>
      <c r="J887" s="3"/>
      <c r="K887" s="3"/>
      <c r="L887" s="3"/>
      <c r="M887" s="3"/>
      <c r="N887" s="3"/>
      <c r="O887" s="3"/>
      <c r="P887" s="3"/>
      <c r="Q887" s="3"/>
      <c r="R887" s="3"/>
      <c r="S887" s="252"/>
      <c r="T887" s="252"/>
      <c r="U887" s="252"/>
      <c r="V887" s="252"/>
      <c r="W887" s="252"/>
      <c r="X887" s="12"/>
    </row>
    <row r="888" spans="2:24" x14ac:dyDescent="0.25">
      <c r="B888" s="11"/>
      <c r="C888" s="3"/>
      <c r="D888" s="2"/>
      <c r="E888" s="2"/>
      <c r="F888" s="3"/>
      <c r="G888" s="3"/>
      <c r="H888" s="3"/>
      <c r="I888" s="3"/>
      <c r="J888" s="3"/>
      <c r="K888" s="3"/>
      <c r="L888" s="3"/>
      <c r="M888" s="3"/>
      <c r="N888" s="3"/>
      <c r="O888" s="3"/>
      <c r="P888" s="3"/>
      <c r="Q888" s="3"/>
      <c r="R888" s="3"/>
      <c r="S888" s="252"/>
      <c r="T888" s="252"/>
      <c r="U888" s="252"/>
      <c r="V888" s="252"/>
      <c r="W888" s="252"/>
      <c r="X888" s="12"/>
    </row>
    <row r="889" spans="2:24" x14ac:dyDescent="0.25">
      <c r="B889" s="11"/>
      <c r="C889" s="3"/>
      <c r="D889" s="2"/>
      <c r="E889" s="2"/>
      <c r="F889" s="3"/>
      <c r="G889" s="3"/>
      <c r="H889" s="3"/>
      <c r="I889" s="3"/>
      <c r="J889" s="3"/>
      <c r="K889" s="3"/>
      <c r="L889" s="3"/>
      <c r="M889" s="3"/>
      <c r="N889" s="3"/>
      <c r="O889" s="3"/>
      <c r="P889" s="3"/>
      <c r="Q889" s="3"/>
      <c r="R889" s="3"/>
      <c r="S889" s="252"/>
      <c r="T889" s="252"/>
      <c r="U889" s="252"/>
      <c r="V889" s="252"/>
      <c r="W889" s="252"/>
      <c r="X889" s="12"/>
    </row>
    <row r="890" spans="2:24" x14ac:dyDescent="0.25">
      <c r="B890" s="11"/>
      <c r="C890" s="3"/>
      <c r="D890" s="2"/>
      <c r="E890" s="2"/>
      <c r="F890" s="3"/>
      <c r="G890" s="3"/>
      <c r="H890" s="3"/>
      <c r="I890" s="3"/>
      <c r="J890" s="3"/>
      <c r="K890" s="3"/>
      <c r="L890" s="3"/>
      <c r="M890" s="3"/>
      <c r="N890" s="3"/>
      <c r="O890" s="3"/>
      <c r="P890" s="3"/>
      <c r="Q890" s="3"/>
      <c r="R890" s="3"/>
      <c r="S890" s="252"/>
      <c r="T890" s="252"/>
      <c r="U890" s="252"/>
      <c r="V890" s="252"/>
      <c r="W890" s="252"/>
      <c r="X890" s="12"/>
    </row>
    <row r="891" spans="2:24" x14ac:dyDescent="0.25">
      <c r="B891" s="11"/>
      <c r="C891" s="3"/>
      <c r="D891" s="2"/>
      <c r="E891" s="2"/>
      <c r="F891" s="3"/>
      <c r="G891" s="3"/>
      <c r="H891" s="3"/>
      <c r="I891" s="3"/>
      <c r="J891" s="3"/>
      <c r="K891" s="3"/>
      <c r="L891" s="3"/>
      <c r="M891" s="3"/>
      <c r="N891" s="3"/>
      <c r="O891" s="3"/>
      <c r="P891" s="3"/>
      <c r="Q891" s="3"/>
      <c r="R891" s="3"/>
      <c r="S891" s="252"/>
      <c r="T891" s="252"/>
      <c r="U891" s="252"/>
      <c r="V891" s="252"/>
      <c r="W891" s="252"/>
      <c r="X891" s="12"/>
    </row>
    <row r="892" spans="2:24" x14ac:dyDescent="0.25">
      <c r="B892" s="11"/>
      <c r="C892" s="3"/>
      <c r="D892" s="2"/>
      <c r="E892" s="2"/>
      <c r="F892" s="3"/>
      <c r="G892" s="3"/>
      <c r="H892" s="3"/>
      <c r="I892" s="3"/>
      <c r="J892" s="3"/>
      <c r="K892" s="3"/>
      <c r="L892" s="3"/>
      <c r="M892" s="3"/>
      <c r="N892" s="3"/>
      <c r="O892" s="3"/>
      <c r="P892" s="3"/>
      <c r="Q892" s="3"/>
      <c r="R892" s="3"/>
      <c r="S892" s="252"/>
      <c r="T892" s="252"/>
      <c r="U892" s="252"/>
      <c r="V892" s="252"/>
      <c r="W892" s="252"/>
      <c r="X892" s="12"/>
    </row>
    <row r="893" spans="2:24" x14ac:dyDescent="0.25">
      <c r="B893" s="11"/>
      <c r="C893" s="3"/>
      <c r="D893" s="2"/>
      <c r="E893" s="2"/>
      <c r="F893" s="3"/>
      <c r="G893" s="3"/>
      <c r="H893" s="3"/>
      <c r="I893" s="3"/>
      <c r="J893" s="3"/>
      <c r="K893" s="3"/>
      <c r="L893" s="3"/>
      <c r="M893" s="3"/>
      <c r="N893" s="3"/>
      <c r="O893" s="3"/>
      <c r="P893" s="3"/>
      <c r="Q893" s="3"/>
      <c r="R893" s="3"/>
      <c r="S893" s="252"/>
      <c r="T893" s="252"/>
      <c r="U893" s="252"/>
      <c r="V893" s="252"/>
      <c r="W893" s="252"/>
      <c r="X893" s="12"/>
    </row>
    <row r="894" spans="2:24" x14ac:dyDescent="0.25">
      <c r="B894" s="11"/>
      <c r="C894" s="3"/>
      <c r="D894" s="2"/>
      <c r="E894" s="2"/>
      <c r="F894" s="3"/>
      <c r="G894" s="3"/>
      <c r="H894" s="3"/>
      <c r="I894" s="3"/>
      <c r="J894" s="3"/>
      <c r="K894" s="3"/>
      <c r="L894" s="3"/>
      <c r="M894" s="3"/>
      <c r="N894" s="3"/>
      <c r="O894" s="3"/>
      <c r="P894" s="3"/>
      <c r="Q894" s="3"/>
      <c r="R894" s="3"/>
      <c r="S894" s="252"/>
      <c r="T894" s="252"/>
      <c r="U894" s="252"/>
      <c r="V894" s="252"/>
      <c r="W894" s="252"/>
      <c r="X894" s="12"/>
    </row>
    <row r="895" spans="2:24" x14ac:dyDescent="0.25">
      <c r="B895" s="11"/>
      <c r="C895" s="3"/>
      <c r="D895" s="2"/>
      <c r="E895" s="2"/>
      <c r="F895" s="3"/>
      <c r="G895" s="3"/>
      <c r="H895" s="3"/>
      <c r="I895" s="3"/>
      <c r="J895" s="3"/>
      <c r="K895" s="3"/>
      <c r="L895" s="3"/>
      <c r="M895" s="3"/>
      <c r="N895" s="3"/>
      <c r="O895" s="3"/>
      <c r="P895" s="3"/>
      <c r="Q895" s="3"/>
      <c r="R895" s="3"/>
      <c r="S895" s="252"/>
      <c r="T895" s="252"/>
      <c r="U895" s="252"/>
      <c r="V895" s="252"/>
      <c r="W895" s="252"/>
      <c r="X895" s="12"/>
    </row>
    <row r="896" spans="2:24" x14ac:dyDescent="0.25">
      <c r="B896" s="11"/>
      <c r="C896" s="3"/>
      <c r="D896" s="2"/>
      <c r="E896" s="2"/>
      <c r="F896" s="3"/>
      <c r="G896" s="3"/>
      <c r="H896" s="3"/>
      <c r="I896" s="3"/>
      <c r="J896" s="3"/>
      <c r="K896" s="3"/>
      <c r="L896" s="3"/>
      <c r="M896" s="3"/>
      <c r="N896" s="3"/>
      <c r="O896" s="3"/>
      <c r="P896" s="3"/>
      <c r="Q896" s="3"/>
      <c r="R896" s="3"/>
      <c r="S896" s="252"/>
      <c r="T896" s="252"/>
      <c r="U896" s="252"/>
      <c r="V896" s="252"/>
      <c r="W896" s="252"/>
      <c r="X896" s="12"/>
    </row>
    <row r="897" spans="2:24" x14ac:dyDescent="0.25">
      <c r="B897" s="11"/>
      <c r="C897" s="3"/>
      <c r="D897" s="2"/>
      <c r="E897" s="2"/>
      <c r="F897" s="3"/>
      <c r="G897" s="3"/>
      <c r="H897" s="3"/>
      <c r="I897" s="3"/>
      <c r="J897" s="3"/>
      <c r="K897" s="3"/>
      <c r="L897" s="3"/>
      <c r="M897" s="3"/>
      <c r="N897" s="3"/>
      <c r="O897" s="3"/>
      <c r="P897" s="3"/>
      <c r="Q897" s="3"/>
      <c r="R897" s="3"/>
      <c r="S897" s="252"/>
      <c r="T897" s="252"/>
      <c r="U897" s="252"/>
      <c r="V897" s="252"/>
      <c r="W897" s="252"/>
      <c r="X897" s="12"/>
    </row>
    <row r="898" spans="2:24" x14ac:dyDescent="0.25">
      <c r="B898" s="11"/>
      <c r="C898" s="3"/>
      <c r="D898" s="2"/>
      <c r="E898" s="2"/>
      <c r="F898" s="3"/>
      <c r="G898" s="3"/>
      <c r="H898" s="3"/>
      <c r="I898" s="3"/>
      <c r="J898" s="3"/>
      <c r="K898" s="3"/>
      <c r="L898" s="3"/>
      <c r="M898" s="3"/>
      <c r="N898" s="3"/>
      <c r="O898" s="3"/>
      <c r="P898" s="3"/>
      <c r="Q898" s="3"/>
      <c r="R898" s="3"/>
      <c r="S898" s="252"/>
      <c r="T898" s="252"/>
      <c r="U898" s="252"/>
      <c r="V898" s="252"/>
      <c r="W898" s="252"/>
      <c r="X898" s="12"/>
    </row>
    <row r="899" spans="2:24" x14ac:dyDescent="0.25">
      <c r="B899" s="11"/>
      <c r="C899" s="3"/>
      <c r="D899" s="2"/>
      <c r="E899" s="2"/>
      <c r="F899" s="3"/>
      <c r="G899" s="3"/>
      <c r="H899" s="3"/>
      <c r="I899" s="3"/>
      <c r="J899" s="3"/>
      <c r="K899" s="3"/>
      <c r="L899" s="3"/>
      <c r="M899" s="3"/>
      <c r="N899" s="3"/>
      <c r="O899" s="3"/>
      <c r="P899" s="3"/>
      <c r="Q899" s="3"/>
      <c r="R899" s="3"/>
      <c r="S899" s="252"/>
      <c r="T899" s="252"/>
      <c r="U899" s="252"/>
      <c r="V899" s="252"/>
      <c r="W899" s="252"/>
      <c r="X899" s="12"/>
    </row>
    <row r="900" spans="2:24" x14ac:dyDescent="0.25">
      <c r="B900" s="11"/>
      <c r="C900" s="3"/>
      <c r="D900" s="2"/>
      <c r="E900" s="2"/>
      <c r="F900" s="3"/>
      <c r="G900" s="3"/>
      <c r="H900" s="3"/>
      <c r="I900" s="3"/>
      <c r="J900" s="3"/>
      <c r="K900" s="3"/>
      <c r="L900" s="3"/>
      <c r="M900" s="3"/>
      <c r="N900" s="3"/>
      <c r="O900" s="3"/>
      <c r="P900" s="3"/>
      <c r="Q900" s="3"/>
      <c r="R900" s="3"/>
      <c r="S900" s="252"/>
      <c r="T900" s="252"/>
      <c r="U900" s="252"/>
      <c r="V900" s="252"/>
      <c r="W900" s="252"/>
      <c r="X900" s="12"/>
    </row>
    <row r="901" spans="2:24" x14ac:dyDescent="0.25">
      <c r="B901" s="11"/>
      <c r="C901" s="3"/>
      <c r="D901" s="2"/>
      <c r="E901" s="2"/>
      <c r="F901" s="3"/>
      <c r="G901" s="3"/>
      <c r="H901" s="3"/>
      <c r="I901" s="3"/>
      <c r="J901" s="3"/>
      <c r="K901" s="3"/>
      <c r="L901" s="3"/>
      <c r="M901" s="3"/>
      <c r="N901" s="3"/>
      <c r="O901" s="3"/>
      <c r="P901" s="3"/>
      <c r="Q901" s="3"/>
      <c r="R901" s="3"/>
      <c r="S901" s="252"/>
      <c r="T901" s="252"/>
      <c r="U901" s="252"/>
      <c r="V901" s="252"/>
      <c r="W901" s="252"/>
      <c r="X901" s="12"/>
    </row>
    <row r="902" spans="2:24" x14ac:dyDescent="0.25">
      <c r="B902" s="11"/>
      <c r="C902" s="3"/>
      <c r="D902" s="2"/>
      <c r="E902" s="2"/>
      <c r="F902" s="3"/>
      <c r="G902" s="3"/>
      <c r="H902" s="3"/>
      <c r="I902" s="3"/>
      <c r="J902" s="3"/>
      <c r="K902" s="3"/>
      <c r="L902" s="3"/>
      <c r="M902" s="3"/>
      <c r="N902" s="3"/>
      <c r="O902" s="3"/>
      <c r="P902" s="3"/>
      <c r="Q902" s="3"/>
      <c r="R902" s="3"/>
      <c r="S902" s="252"/>
      <c r="T902" s="252"/>
      <c r="U902" s="252"/>
      <c r="V902" s="252"/>
      <c r="W902" s="252"/>
      <c r="X902" s="12"/>
    </row>
    <row r="903" spans="2:24" x14ac:dyDescent="0.25">
      <c r="B903" s="11"/>
      <c r="C903" s="3"/>
      <c r="D903" s="2"/>
      <c r="E903" s="2"/>
      <c r="F903" s="3"/>
      <c r="G903" s="3"/>
      <c r="H903" s="3"/>
      <c r="I903" s="3"/>
      <c r="J903" s="3"/>
      <c r="K903" s="3"/>
      <c r="L903" s="3"/>
      <c r="M903" s="3"/>
      <c r="N903" s="3"/>
      <c r="O903" s="3"/>
      <c r="P903" s="3"/>
      <c r="Q903" s="3"/>
      <c r="R903" s="3"/>
      <c r="S903" s="252"/>
      <c r="T903" s="252"/>
      <c r="U903" s="252"/>
      <c r="V903" s="252"/>
      <c r="W903" s="252"/>
      <c r="X903" s="12"/>
    </row>
    <row r="904" spans="2:24" x14ac:dyDescent="0.25">
      <c r="B904" s="11"/>
      <c r="C904" s="3"/>
      <c r="D904" s="2"/>
      <c r="E904" s="2"/>
      <c r="F904" s="3"/>
      <c r="G904" s="3"/>
      <c r="H904" s="3"/>
      <c r="I904" s="3"/>
      <c r="J904" s="3"/>
      <c r="K904" s="3"/>
      <c r="L904" s="3"/>
      <c r="M904" s="3"/>
      <c r="N904" s="3"/>
      <c r="O904" s="3"/>
      <c r="P904" s="3"/>
      <c r="Q904" s="3"/>
      <c r="R904" s="3"/>
      <c r="S904" s="252"/>
      <c r="T904" s="252"/>
      <c r="U904" s="252"/>
      <c r="V904" s="252"/>
      <c r="W904" s="252"/>
      <c r="X904" s="12"/>
    </row>
    <row r="905" spans="2:24" x14ac:dyDescent="0.25">
      <c r="B905" s="11"/>
      <c r="C905" s="3"/>
      <c r="D905" s="2"/>
      <c r="E905" s="2"/>
      <c r="F905" s="3"/>
      <c r="G905" s="3"/>
      <c r="H905" s="3"/>
      <c r="I905" s="3"/>
      <c r="J905" s="3"/>
      <c r="K905" s="3"/>
      <c r="L905" s="3"/>
      <c r="M905" s="3"/>
      <c r="N905" s="3"/>
      <c r="O905" s="3"/>
      <c r="P905" s="3"/>
      <c r="Q905" s="3"/>
      <c r="R905" s="3"/>
      <c r="S905" s="252"/>
      <c r="T905" s="252"/>
      <c r="U905" s="252"/>
      <c r="V905" s="252"/>
      <c r="W905" s="252"/>
      <c r="X905" s="12"/>
    </row>
    <row r="906" spans="2:24" x14ac:dyDescent="0.25">
      <c r="B906" s="11"/>
      <c r="C906" s="3"/>
      <c r="D906" s="2"/>
      <c r="E906" s="2"/>
      <c r="F906" s="3"/>
      <c r="G906" s="3"/>
      <c r="H906" s="3"/>
      <c r="I906" s="3"/>
      <c r="J906" s="3"/>
      <c r="K906" s="3"/>
      <c r="L906" s="3"/>
      <c r="M906" s="3"/>
      <c r="N906" s="3"/>
      <c r="O906" s="3"/>
      <c r="P906" s="3"/>
      <c r="Q906" s="3"/>
      <c r="R906" s="3"/>
      <c r="S906" s="252"/>
      <c r="T906" s="252"/>
      <c r="U906" s="252"/>
      <c r="V906" s="252"/>
      <c r="W906" s="252"/>
      <c r="X906" s="12"/>
    </row>
    <row r="907" spans="2:24" x14ac:dyDescent="0.25">
      <c r="B907" s="11"/>
      <c r="C907" s="3"/>
      <c r="D907" s="2"/>
      <c r="E907" s="2"/>
      <c r="F907" s="3"/>
      <c r="G907" s="3"/>
      <c r="H907" s="3"/>
      <c r="I907" s="3"/>
      <c r="J907" s="3"/>
      <c r="K907" s="3"/>
      <c r="L907" s="3"/>
      <c r="M907" s="3"/>
      <c r="N907" s="3"/>
      <c r="O907" s="3"/>
      <c r="P907" s="3"/>
      <c r="Q907" s="3"/>
      <c r="R907" s="3"/>
      <c r="S907" s="252"/>
      <c r="T907" s="252"/>
      <c r="U907" s="252"/>
      <c r="V907" s="252"/>
      <c r="W907" s="252"/>
      <c r="X907" s="12"/>
    </row>
    <row r="908" spans="2:24" x14ac:dyDescent="0.25">
      <c r="B908" s="11"/>
      <c r="C908" s="3"/>
      <c r="D908" s="2"/>
      <c r="E908" s="2"/>
      <c r="F908" s="3"/>
      <c r="G908" s="3"/>
      <c r="H908" s="3"/>
      <c r="I908" s="3"/>
      <c r="J908" s="3"/>
      <c r="K908" s="3"/>
      <c r="L908" s="3"/>
      <c r="M908" s="3"/>
      <c r="N908" s="3"/>
      <c r="O908" s="3"/>
      <c r="P908" s="3"/>
      <c r="Q908" s="3"/>
      <c r="R908" s="3"/>
      <c r="S908" s="252"/>
      <c r="T908" s="252"/>
      <c r="U908" s="252"/>
      <c r="V908" s="252"/>
      <c r="W908" s="252"/>
      <c r="X908" s="12"/>
    </row>
    <row r="909" spans="2:24" x14ac:dyDescent="0.25">
      <c r="B909" s="11"/>
      <c r="C909" s="3"/>
      <c r="D909" s="2"/>
      <c r="E909" s="2"/>
      <c r="F909" s="3"/>
      <c r="G909" s="3"/>
      <c r="H909" s="3"/>
      <c r="I909" s="3"/>
      <c r="J909" s="3"/>
      <c r="K909" s="3"/>
      <c r="L909" s="3"/>
      <c r="M909" s="3"/>
      <c r="N909" s="3"/>
      <c r="O909" s="3"/>
      <c r="P909" s="3"/>
      <c r="Q909" s="3"/>
      <c r="R909" s="3"/>
      <c r="S909" s="252"/>
      <c r="T909" s="252"/>
      <c r="U909" s="252"/>
      <c r="V909" s="252"/>
      <c r="W909" s="252"/>
      <c r="X909" s="12"/>
    </row>
    <row r="910" spans="2:24" x14ac:dyDescent="0.25">
      <c r="B910" s="11"/>
      <c r="C910" s="3"/>
      <c r="D910" s="2"/>
      <c r="E910" s="2"/>
      <c r="F910" s="3"/>
      <c r="G910" s="3"/>
      <c r="H910" s="3"/>
      <c r="I910" s="3"/>
      <c r="J910" s="3"/>
      <c r="K910" s="3"/>
      <c r="L910" s="3"/>
      <c r="M910" s="3"/>
      <c r="N910" s="3"/>
      <c r="O910" s="3"/>
      <c r="P910" s="3"/>
      <c r="Q910" s="3"/>
      <c r="R910" s="3"/>
      <c r="S910" s="252"/>
      <c r="T910" s="252"/>
      <c r="U910" s="252"/>
      <c r="V910" s="252"/>
      <c r="W910" s="252"/>
      <c r="X910" s="12"/>
    </row>
    <row r="911" spans="2:24" x14ac:dyDescent="0.25">
      <c r="B911" s="11"/>
      <c r="C911" s="3"/>
      <c r="D911" s="2"/>
      <c r="E911" s="2"/>
      <c r="F911" s="3"/>
      <c r="G911" s="3"/>
      <c r="H911" s="3"/>
      <c r="I911" s="3"/>
      <c r="J911" s="3"/>
      <c r="K911" s="3"/>
      <c r="L911" s="3"/>
      <c r="M911" s="3"/>
      <c r="N911" s="3"/>
      <c r="O911" s="3"/>
      <c r="P911" s="3"/>
      <c r="Q911" s="3"/>
      <c r="R911" s="3"/>
      <c r="S911" s="252"/>
      <c r="T911" s="252"/>
      <c r="U911" s="252"/>
      <c r="V911" s="252"/>
      <c r="W911" s="252"/>
      <c r="X911" s="12"/>
    </row>
    <row r="912" spans="2:24" x14ac:dyDescent="0.25">
      <c r="B912" s="11"/>
      <c r="C912" s="3"/>
      <c r="D912" s="2"/>
      <c r="E912" s="2"/>
      <c r="F912" s="3"/>
      <c r="G912" s="3"/>
      <c r="H912" s="3"/>
      <c r="I912" s="3"/>
      <c r="J912" s="3"/>
      <c r="K912" s="3"/>
      <c r="L912" s="3"/>
      <c r="M912" s="3"/>
      <c r="N912" s="3"/>
      <c r="O912" s="3"/>
      <c r="P912" s="3"/>
      <c r="Q912" s="3"/>
      <c r="R912" s="3"/>
      <c r="S912" s="252"/>
      <c r="T912" s="252"/>
      <c r="U912" s="252"/>
      <c r="V912" s="252"/>
      <c r="W912" s="252"/>
      <c r="X912" s="12"/>
    </row>
    <row r="913" spans="2:24" x14ac:dyDescent="0.25">
      <c r="B913" s="11"/>
      <c r="C913" s="3"/>
      <c r="D913" s="2"/>
      <c r="E913" s="2"/>
      <c r="F913" s="3"/>
      <c r="G913" s="3"/>
      <c r="H913" s="3"/>
      <c r="I913" s="3"/>
      <c r="J913" s="3"/>
      <c r="K913" s="3"/>
      <c r="L913" s="3"/>
      <c r="M913" s="3"/>
      <c r="N913" s="3"/>
      <c r="O913" s="3"/>
      <c r="P913" s="3"/>
      <c r="Q913" s="3"/>
      <c r="R913" s="3"/>
      <c r="S913" s="252"/>
      <c r="T913" s="252"/>
      <c r="U913" s="252"/>
      <c r="V913" s="252"/>
      <c r="W913" s="252"/>
      <c r="X913" s="12"/>
    </row>
    <row r="914" spans="2:24" x14ac:dyDescent="0.25">
      <c r="B914" s="11"/>
      <c r="C914" s="3"/>
      <c r="D914" s="2"/>
      <c r="E914" s="2"/>
      <c r="F914" s="3"/>
      <c r="G914" s="3"/>
      <c r="H914" s="3"/>
      <c r="I914" s="3"/>
      <c r="J914" s="3"/>
      <c r="K914" s="3"/>
      <c r="L914" s="3"/>
      <c r="M914" s="3"/>
      <c r="N914" s="3"/>
      <c r="O914" s="3"/>
      <c r="P914" s="3"/>
      <c r="Q914" s="3"/>
      <c r="R914" s="3"/>
      <c r="S914" s="252"/>
      <c r="T914" s="252"/>
      <c r="U914" s="252"/>
      <c r="V914" s="252"/>
      <c r="W914" s="252"/>
      <c r="X914" s="12"/>
    </row>
    <row r="915" spans="2:24" x14ac:dyDescent="0.25">
      <c r="B915" s="11"/>
      <c r="C915" s="3"/>
      <c r="D915" s="2"/>
      <c r="E915" s="2"/>
      <c r="F915" s="3"/>
      <c r="G915" s="3"/>
      <c r="H915" s="3"/>
      <c r="I915" s="3"/>
      <c r="J915" s="3"/>
      <c r="K915" s="3"/>
      <c r="L915" s="3"/>
      <c r="M915" s="3"/>
      <c r="N915" s="3"/>
      <c r="O915" s="3"/>
      <c r="P915" s="3"/>
      <c r="Q915" s="3"/>
      <c r="R915" s="3"/>
      <c r="S915" s="252"/>
      <c r="T915" s="252"/>
      <c r="U915" s="252"/>
      <c r="V915" s="252"/>
      <c r="W915" s="252"/>
      <c r="X915" s="12"/>
    </row>
    <row r="916" spans="2:24" x14ac:dyDescent="0.25">
      <c r="B916" s="11"/>
      <c r="C916" s="3"/>
      <c r="D916" s="2"/>
      <c r="E916" s="2"/>
      <c r="F916" s="3"/>
      <c r="G916" s="3"/>
      <c r="H916" s="3"/>
      <c r="I916" s="3"/>
      <c r="J916" s="3"/>
      <c r="K916" s="3"/>
      <c r="L916" s="3"/>
      <c r="M916" s="3"/>
      <c r="N916" s="3"/>
      <c r="O916" s="3"/>
      <c r="P916" s="3"/>
      <c r="Q916" s="3"/>
      <c r="R916" s="3"/>
      <c r="S916" s="252"/>
      <c r="T916" s="252"/>
      <c r="U916" s="252"/>
      <c r="V916" s="252"/>
      <c r="W916" s="252"/>
      <c r="X916" s="12"/>
    </row>
    <row r="917" spans="2:24" x14ac:dyDescent="0.25">
      <c r="B917" s="11"/>
      <c r="C917" s="3"/>
      <c r="D917" s="2"/>
      <c r="E917" s="2"/>
      <c r="F917" s="3"/>
      <c r="G917" s="3"/>
      <c r="H917" s="3"/>
      <c r="I917" s="3"/>
      <c r="J917" s="3"/>
      <c r="K917" s="3"/>
      <c r="L917" s="3"/>
      <c r="M917" s="3"/>
      <c r="N917" s="3"/>
      <c r="O917" s="3"/>
      <c r="P917" s="3"/>
      <c r="Q917" s="3"/>
      <c r="R917" s="3"/>
      <c r="S917" s="252"/>
      <c r="T917" s="252"/>
      <c r="U917" s="252"/>
      <c r="V917" s="252"/>
      <c r="W917" s="252"/>
      <c r="X917" s="12"/>
    </row>
    <row r="918" spans="2:24" x14ac:dyDescent="0.25">
      <c r="B918" s="11"/>
      <c r="C918" s="3"/>
      <c r="D918" s="2"/>
      <c r="E918" s="2"/>
      <c r="F918" s="3"/>
      <c r="G918" s="3"/>
      <c r="H918" s="3"/>
      <c r="I918" s="3"/>
      <c r="J918" s="3"/>
      <c r="K918" s="3"/>
      <c r="L918" s="3"/>
      <c r="M918" s="3"/>
      <c r="N918" s="3"/>
      <c r="O918" s="3"/>
      <c r="P918" s="3"/>
      <c r="Q918" s="3"/>
      <c r="R918" s="3"/>
      <c r="S918" s="252"/>
      <c r="T918" s="252"/>
      <c r="U918" s="252"/>
      <c r="V918" s="252"/>
      <c r="W918" s="252"/>
      <c r="X918" s="12"/>
    </row>
    <row r="919" spans="2:24" x14ac:dyDescent="0.25">
      <c r="B919" s="11"/>
      <c r="C919" s="3"/>
      <c r="D919" s="2"/>
      <c r="E919" s="2"/>
      <c r="F919" s="3"/>
      <c r="G919" s="3"/>
      <c r="H919" s="3"/>
      <c r="I919" s="3"/>
      <c r="J919" s="3"/>
      <c r="K919" s="3"/>
      <c r="L919" s="3"/>
      <c r="M919" s="3"/>
      <c r="N919" s="3"/>
      <c r="O919" s="3"/>
      <c r="P919" s="3"/>
      <c r="Q919" s="3"/>
      <c r="R919" s="3"/>
      <c r="S919" s="252"/>
      <c r="T919" s="252"/>
      <c r="U919" s="252"/>
      <c r="V919" s="252"/>
      <c r="W919" s="252"/>
      <c r="X919" s="12"/>
    </row>
    <row r="920" spans="2:24" x14ac:dyDescent="0.25">
      <c r="B920" s="11"/>
      <c r="C920" s="3"/>
      <c r="D920" s="2"/>
      <c r="E920" s="2"/>
      <c r="F920" s="3"/>
      <c r="G920" s="3"/>
      <c r="H920" s="3"/>
      <c r="I920" s="3"/>
      <c r="J920" s="3"/>
      <c r="K920" s="3"/>
      <c r="L920" s="3"/>
      <c r="M920" s="3"/>
      <c r="N920" s="3"/>
      <c r="O920" s="3"/>
      <c r="P920" s="3"/>
      <c r="Q920" s="3"/>
      <c r="R920" s="3"/>
      <c r="S920" s="252"/>
      <c r="T920" s="252"/>
      <c r="U920" s="252"/>
      <c r="V920" s="252"/>
      <c r="W920" s="252"/>
      <c r="X920" s="12"/>
    </row>
    <row r="921" spans="2:24" x14ac:dyDescent="0.25">
      <c r="B921" s="11"/>
      <c r="C921" s="3"/>
      <c r="D921" s="2"/>
      <c r="E921" s="2"/>
      <c r="F921" s="3"/>
      <c r="G921" s="3"/>
      <c r="H921" s="3"/>
      <c r="I921" s="3"/>
      <c r="J921" s="3"/>
      <c r="K921" s="3"/>
      <c r="L921" s="3"/>
      <c r="M921" s="3"/>
      <c r="N921" s="3"/>
      <c r="O921" s="3"/>
      <c r="P921" s="3"/>
      <c r="Q921" s="3"/>
      <c r="R921" s="3"/>
      <c r="S921" s="252"/>
      <c r="T921" s="252"/>
      <c r="U921" s="252"/>
      <c r="V921" s="252"/>
      <c r="W921" s="252"/>
      <c r="X921" s="12"/>
    </row>
    <row r="922" spans="2:24" x14ac:dyDescent="0.25">
      <c r="B922" s="11"/>
      <c r="C922" s="3"/>
      <c r="D922" s="2"/>
      <c r="E922" s="2"/>
      <c r="F922" s="3"/>
      <c r="G922" s="3"/>
      <c r="H922" s="3"/>
      <c r="I922" s="3"/>
      <c r="J922" s="3"/>
      <c r="K922" s="3"/>
      <c r="L922" s="3"/>
      <c r="M922" s="3"/>
      <c r="N922" s="3"/>
      <c r="O922" s="3"/>
      <c r="P922" s="3"/>
      <c r="Q922" s="3"/>
      <c r="R922" s="3"/>
      <c r="S922" s="252"/>
      <c r="T922" s="252"/>
      <c r="U922" s="252"/>
      <c r="V922" s="252"/>
      <c r="W922" s="252"/>
      <c r="X922" s="12"/>
    </row>
    <row r="923" spans="2:24" x14ac:dyDescent="0.25">
      <c r="B923" s="11"/>
      <c r="C923" s="3"/>
      <c r="D923" s="2"/>
      <c r="E923" s="2"/>
      <c r="F923" s="3"/>
      <c r="G923" s="3"/>
      <c r="H923" s="3"/>
      <c r="I923" s="3"/>
      <c r="J923" s="3"/>
      <c r="K923" s="3"/>
      <c r="L923" s="3"/>
      <c r="M923" s="3"/>
      <c r="N923" s="3"/>
      <c r="O923" s="3"/>
      <c r="P923" s="3"/>
      <c r="Q923" s="3"/>
      <c r="R923" s="3"/>
      <c r="S923" s="252"/>
      <c r="T923" s="252"/>
      <c r="U923" s="252"/>
      <c r="V923" s="252"/>
      <c r="W923" s="252"/>
      <c r="X923" s="12"/>
    </row>
    <row r="924" spans="2:24" x14ac:dyDescent="0.25">
      <c r="B924" s="11"/>
      <c r="C924" s="3"/>
      <c r="D924" s="2"/>
      <c r="E924" s="2"/>
      <c r="F924" s="3"/>
      <c r="G924" s="3"/>
      <c r="H924" s="3"/>
      <c r="I924" s="3"/>
      <c r="J924" s="3"/>
      <c r="K924" s="3"/>
      <c r="L924" s="3"/>
      <c r="M924" s="3"/>
      <c r="N924" s="3"/>
      <c r="O924" s="3"/>
      <c r="P924" s="3"/>
      <c r="Q924" s="3"/>
      <c r="R924" s="3"/>
      <c r="S924" s="252"/>
      <c r="T924" s="252"/>
      <c r="U924" s="252"/>
      <c r="V924" s="252"/>
      <c r="W924" s="252"/>
      <c r="X924" s="12"/>
    </row>
    <row r="925" spans="2:24" x14ac:dyDescent="0.25">
      <c r="B925" s="11"/>
      <c r="C925" s="3"/>
      <c r="D925" s="2"/>
      <c r="E925" s="2"/>
      <c r="F925" s="3"/>
      <c r="G925" s="3"/>
      <c r="H925" s="3"/>
      <c r="I925" s="3"/>
      <c r="J925" s="3"/>
      <c r="K925" s="3"/>
      <c r="L925" s="3"/>
      <c r="M925" s="3"/>
      <c r="N925" s="3"/>
      <c r="O925" s="3"/>
      <c r="P925" s="3"/>
      <c r="Q925" s="3"/>
      <c r="R925" s="3"/>
      <c r="S925" s="252"/>
      <c r="T925" s="252"/>
      <c r="U925" s="252"/>
      <c r="V925" s="252"/>
      <c r="W925" s="252"/>
      <c r="X925" s="12"/>
    </row>
    <row r="926" spans="2:24" x14ac:dyDescent="0.25">
      <c r="B926" s="11"/>
      <c r="C926" s="3"/>
      <c r="D926" s="2"/>
      <c r="E926" s="2"/>
      <c r="F926" s="3"/>
      <c r="G926" s="3"/>
      <c r="H926" s="3"/>
      <c r="I926" s="3"/>
      <c r="J926" s="3"/>
      <c r="K926" s="3"/>
      <c r="L926" s="3"/>
      <c r="M926" s="3"/>
      <c r="N926" s="3"/>
      <c r="O926" s="3"/>
      <c r="P926" s="3"/>
      <c r="Q926" s="3"/>
      <c r="R926" s="3"/>
      <c r="S926" s="252"/>
      <c r="T926" s="252"/>
      <c r="U926" s="252"/>
      <c r="V926" s="252"/>
      <c r="W926" s="252"/>
      <c r="X926" s="12"/>
    </row>
    <row r="927" spans="2:24" x14ac:dyDescent="0.25">
      <c r="B927" s="11"/>
      <c r="C927" s="3"/>
      <c r="D927" s="2"/>
      <c r="E927" s="2"/>
      <c r="F927" s="3"/>
      <c r="G927" s="3"/>
      <c r="H927" s="3"/>
      <c r="I927" s="3"/>
      <c r="J927" s="3"/>
      <c r="K927" s="3"/>
      <c r="L927" s="3"/>
      <c r="M927" s="3"/>
      <c r="N927" s="3"/>
      <c r="O927" s="3"/>
      <c r="P927" s="3"/>
      <c r="Q927" s="3"/>
      <c r="R927" s="3"/>
      <c r="S927" s="252"/>
      <c r="T927" s="252"/>
      <c r="U927" s="252"/>
      <c r="V927" s="252"/>
      <c r="W927" s="252"/>
      <c r="X927" s="12"/>
    </row>
    <row r="928" spans="2:24" x14ac:dyDescent="0.25">
      <c r="B928" s="11"/>
      <c r="C928" s="3"/>
      <c r="D928" s="2"/>
      <c r="E928" s="2"/>
      <c r="F928" s="3"/>
      <c r="G928" s="3"/>
      <c r="H928" s="3"/>
      <c r="I928" s="3"/>
      <c r="J928" s="3"/>
      <c r="K928" s="3"/>
      <c r="L928" s="3"/>
      <c r="M928" s="3"/>
      <c r="N928" s="3"/>
      <c r="O928" s="3"/>
      <c r="P928" s="3"/>
      <c r="Q928" s="3"/>
      <c r="R928" s="3"/>
      <c r="S928" s="252"/>
      <c r="T928" s="252"/>
      <c r="U928" s="252"/>
      <c r="V928" s="252"/>
      <c r="W928" s="252"/>
      <c r="X928" s="12"/>
    </row>
    <row r="929" spans="2:24" x14ac:dyDescent="0.25">
      <c r="B929" s="11"/>
      <c r="C929" s="3"/>
      <c r="D929" s="2"/>
      <c r="E929" s="2"/>
      <c r="F929" s="3"/>
      <c r="G929" s="3"/>
      <c r="H929" s="3"/>
      <c r="I929" s="3"/>
      <c r="J929" s="3"/>
      <c r="K929" s="3"/>
      <c r="L929" s="3"/>
      <c r="M929" s="3"/>
      <c r="N929" s="3"/>
      <c r="O929" s="3"/>
      <c r="P929" s="3"/>
      <c r="Q929" s="3"/>
      <c r="R929" s="3"/>
      <c r="S929" s="252"/>
      <c r="T929" s="252"/>
      <c r="U929" s="252"/>
      <c r="V929" s="252"/>
      <c r="W929" s="252"/>
      <c r="X929" s="12"/>
    </row>
    <row r="930" spans="2:24" x14ac:dyDescent="0.25">
      <c r="B930" s="11"/>
      <c r="C930" s="3"/>
      <c r="D930" s="2"/>
      <c r="E930" s="2"/>
      <c r="F930" s="3"/>
      <c r="G930" s="3"/>
      <c r="H930" s="3"/>
      <c r="I930" s="3"/>
      <c r="J930" s="3"/>
      <c r="K930" s="3"/>
      <c r="L930" s="3"/>
      <c r="M930" s="3"/>
      <c r="N930" s="3"/>
      <c r="O930" s="3"/>
      <c r="P930" s="3"/>
      <c r="Q930" s="3"/>
      <c r="R930" s="3"/>
      <c r="S930" s="252"/>
      <c r="T930" s="252"/>
      <c r="U930" s="252"/>
      <c r="V930" s="252"/>
      <c r="W930" s="252"/>
      <c r="X930" s="12"/>
    </row>
    <row r="931" spans="2:24" x14ac:dyDescent="0.25">
      <c r="B931" s="11"/>
      <c r="C931" s="3"/>
      <c r="D931" s="2"/>
      <c r="E931" s="2"/>
      <c r="F931" s="3"/>
      <c r="G931" s="3"/>
      <c r="H931" s="3"/>
      <c r="I931" s="3"/>
      <c r="J931" s="3"/>
      <c r="K931" s="3"/>
      <c r="L931" s="3"/>
      <c r="M931" s="3"/>
      <c r="N931" s="3"/>
      <c r="O931" s="3"/>
      <c r="P931" s="3"/>
      <c r="Q931" s="3"/>
      <c r="R931" s="3"/>
      <c r="S931" s="252"/>
      <c r="T931" s="252"/>
      <c r="U931" s="252"/>
      <c r="V931" s="252"/>
      <c r="W931" s="252"/>
      <c r="X931" s="12"/>
    </row>
    <row r="932" spans="2:24" x14ac:dyDescent="0.25">
      <c r="B932" s="11"/>
      <c r="C932" s="3"/>
      <c r="D932" s="2"/>
      <c r="E932" s="2"/>
      <c r="F932" s="3"/>
      <c r="G932" s="3"/>
      <c r="H932" s="3"/>
      <c r="I932" s="3"/>
      <c r="J932" s="3"/>
      <c r="K932" s="3"/>
      <c r="L932" s="3"/>
      <c r="M932" s="3"/>
      <c r="N932" s="3"/>
      <c r="O932" s="3"/>
      <c r="P932" s="3"/>
      <c r="Q932" s="3"/>
      <c r="R932" s="3"/>
      <c r="S932" s="252"/>
      <c r="T932" s="252"/>
      <c r="U932" s="252"/>
      <c r="V932" s="252"/>
      <c r="W932" s="252"/>
      <c r="X932" s="12"/>
    </row>
    <row r="933" spans="2:24" x14ac:dyDescent="0.25">
      <c r="B933" s="11"/>
      <c r="C933" s="3"/>
      <c r="D933" s="2"/>
      <c r="E933" s="2"/>
      <c r="F933" s="3"/>
      <c r="G933" s="3"/>
      <c r="H933" s="3"/>
      <c r="I933" s="3"/>
      <c r="J933" s="3"/>
      <c r="K933" s="3"/>
      <c r="L933" s="3"/>
      <c r="M933" s="3"/>
      <c r="N933" s="3"/>
      <c r="O933" s="3"/>
      <c r="P933" s="3"/>
      <c r="Q933" s="3"/>
      <c r="R933" s="3"/>
      <c r="S933" s="252"/>
      <c r="T933" s="252"/>
      <c r="U933" s="252"/>
      <c r="V933" s="252"/>
      <c r="W933" s="252"/>
      <c r="X933" s="12"/>
    </row>
    <row r="934" spans="2:24" x14ac:dyDescent="0.25">
      <c r="B934" s="11"/>
      <c r="C934" s="3"/>
      <c r="D934" s="2"/>
      <c r="E934" s="2"/>
      <c r="F934" s="3"/>
      <c r="G934" s="3"/>
      <c r="H934" s="3"/>
      <c r="I934" s="3"/>
      <c r="J934" s="3"/>
      <c r="K934" s="3"/>
      <c r="L934" s="3"/>
      <c r="M934" s="3"/>
      <c r="N934" s="3"/>
      <c r="O934" s="3"/>
      <c r="P934" s="3"/>
      <c r="Q934" s="3"/>
      <c r="R934" s="3"/>
      <c r="S934" s="252"/>
      <c r="T934" s="252"/>
      <c r="U934" s="252"/>
      <c r="V934" s="252"/>
      <c r="W934" s="252"/>
      <c r="X934" s="12"/>
    </row>
    <row r="935" spans="2:24" x14ac:dyDescent="0.25">
      <c r="B935" s="11"/>
      <c r="C935" s="3"/>
      <c r="D935" s="2"/>
      <c r="E935" s="2"/>
      <c r="F935" s="3"/>
      <c r="G935" s="3"/>
      <c r="H935" s="3"/>
      <c r="I935" s="3"/>
      <c r="J935" s="3"/>
      <c r="K935" s="3"/>
      <c r="L935" s="3"/>
      <c r="M935" s="3"/>
      <c r="N935" s="3"/>
      <c r="O935" s="3"/>
      <c r="P935" s="3"/>
      <c r="Q935" s="3"/>
      <c r="R935" s="3"/>
      <c r="S935" s="252"/>
      <c r="T935" s="252"/>
      <c r="U935" s="252"/>
      <c r="V935" s="252"/>
      <c r="W935" s="252"/>
      <c r="X935" s="12"/>
    </row>
    <row r="936" spans="2:24" x14ac:dyDescent="0.25">
      <c r="B936" s="11"/>
      <c r="C936" s="3"/>
      <c r="D936" s="2"/>
      <c r="E936" s="2"/>
      <c r="F936" s="3"/>
      <c r="G936" s="3"/>
      <c r="H936" s="3"/>
      <c r="I936" s="3"/>
      <c r="J936" s="3"/>
      <c r="K936" s="3"/>
      <c r="L936" s="3"/>
      <c r="M936" s="3"/>
      <c r="N936" s="3"/>
      <c r="O936" s="3"/>
      <c r="P936" s="3"/>
      <c r="Q936" s="3"/>
      <c r="R936" s="3"/>
      <c r="S936" s="252"/>
      <c r="T936" s="252"/>
      <c r="U936" s="252"/>
      <c r="V936" s="252"/>
      <c r="W936" s="252"/>
      <c r="X936" s="12"/>
    </row>
    <row r="937" spans="2:24" x14ac:dyDescent="0.25">
      <c r="B937" s="11"/>
      <c r="C937" s="3"/>
      <c r="D937" s="2"/>
      <c r="E937" s="2"/>
      <c r="F937" s="3"/>
      <c r="G937" s="3"/>
      <c r="H937" s="3"/>
      <c r="I937" s="3"/>
      <c r="J937" s="3"/>
      <c r="K937" s="3"/>
      <c r="L937" s="3"/>
      <c r="M937" s="3"/>
      <c r="N937" s="3"/>
      <c r="O937" s="3"/>
      <c r="P937" s="3"/>
      <c r="Q937" s="3"/>
      <c r="R937" s="3"/>
      <c r="S937" s="252"/>
      <c r="T937" s="252"/>
      <c r="U937" s="252"/>
      <c r="V937" s="252"/>
      <c r="W937" s="252"/>
      <c r="X937" s="12"/>
    </row>
    <row r="938" spans="2:24" x14ac:dyDescent="0.25">
      <c r="B938" s="11"/>
      <c r="C938" s="3"/>
      <c r="D938" s="2"/>
      <c r="E938" s="2"/>
      <c r="F938" s="3"/>
      <c r="G938" s="3"/>
      <c r="H938" s="3"/>
      <c r="I938" s="3"/>
      <c r="J938" s="3"/>
      <c r="K938" s="3"/>
      <c r="L938" s="3"/>
      <c r="M938" s="3"/>
      <c r="N938" s="3"/>
      <c r="O938" s="3"/>
      <c r="P938" s="3"/>
      <c r="Q938" s="3"/>
      <c r="R938" s="3"/>
      <c r="S938" s="252"/>
      <c r="T938" s="252"/>
      <c r="U938" s="252"/>
      <c r="V938" s="252"/>
      <c r="W938" s="252"/>
      <c r="X938" s="12"/>
    </row>
    <row r="939" spans="2:24" x14ac:dyDescent="0.25">
      <c r="B939" s="11"/>
      <c r="C939" s="3"/>
      <c r="D939" s="2"/>
      <c r="E939" s="2"/>
      <c r="F939" s="3"/>
      <c r="G939" s="3"/>
      <c r="H939" s="3"/>
      <c r="I939" s="3"/>
      <c r="J939" s="3"/>
      <c r="K939" s="3"/>
      <c r="L939" s="3"/>
      <c r="M939" s="3"/>
      <c r="N939" s="3"/>
      <c r="O939" s="3"/>
      <c r="P939" s="3"/>
      <c r="Q939" s="3"/>
      <c r="R939" s="3"/>
      <c r="S939" s="252"/>
      <c r="T939" s="252"/>
      <c r="U939" s="252"/>
      <c r="V939" s="252"/>
      <c r="W939" s="252"/>
      <c r="X939" s="12"/>
    </row>
    <row r="940" spans="2:24" x14ac:dyDescent="0.25">
      <c r="B940" s="11"/>
      <c r="C940" s="3"/>
      <c r="D940" s="2"/>
      <c r="E940" s="2"/>
      <c r="F940" s="3"/>
      <c r="G940" s="3"/>
      <c r="H940" s="3"/>
      <c r="I940" s="3"/>
      <c r="J940" s="3"/>
      <c r="K940" s="3"/>
      <c r="L940" s="3"/>
      <c r="M940" s="3"/>
      <c r="N940" s="3"/>
      <c r="O940" s="3"/>
      <c r="P940" s="3"/>
      <c r="Q940" s="3"/>
      <c r="R940" s="3"/>
      <c r="S940" s="252"/>
      <c r="T940" s="252"/>
      <c r="U940" s="252"/>
      <c r="V940" s="252"/>
      <c r="W940" s="252"/>
      <c r="X940" s="12"/>
    </row>
    <row r="941" spans="2:24" x14ac:dyDescent="0.25">
      <c r="B941" s="11"/>
      <c r="C941" s="3"/>
      <c r="D941" s="2"/>
      <c r="E941" s="2"/>
      <c r="F941" s="3"/>
      <c r="G941" s="3"/>
      <c r="H941" s="3"/>
      <c r="I941" s="3"/>
      <c r="J941" s="3"/>
      <c r="K941" s="3"/>
      <c r="L941" s="3"/>
      <c r="M941" s="3"/>
      <c r="N941" s="3"/>
      <c r="O941" s="3"/>
      <c r="P941" s="3"/>
      <c r="Q941" s="3"/>
      <c r="R941" s="3"/>
      <c r="S941" s="252"/>
      <c r="T941" s="252"/>
      <c r="U941" s="252"/>
      <c r="V941" s="252"/>
      <c r="W941" s="252"/>
      <c r="X941" s="12"/>
    </row>
    <row r="942" spans="2:24" x14ac:dyDescent="0.25">
      <c r="B942" s="11"/>
      <c r="C942" s="3"/>
      <c r="D942" s="2"/>
      <c r="E942" s="2"/>
      <c r="F942" s="3"/>
      <c r="G942" s="3"/>
      <c r="H942" s="3"/>
      <c r="I942" s="3"/>
      <c r="J942" s="3"/>
      <c r="K942" s="3"/>
      <c r="L942" s="3"/>
      <c r="M942" s="3"/>
      <c r="N942" s="3"/>
      <c r="O942" s="3"/>
      <c r="P942" s="3"/>
      <c r="Q942" s="3"/>
      <c r="R942" s="3"/>
      <c r="S942" s="252"/>
      <c r="T942" s="252"/>
      <c r="U942" s="252"/>
      <c r="V942" s="252"/>
      <c r="W942" s="252"/>
      <c r="X942" s="12"/>
    </row>
    <row r="943" spans="2:24" x14ac:dyDescent="0.25">
      <c r="B943" s="11"/>
      <c r="C943" s="3"/>
      <c r="D943" s="2"/>
      <c r="E943" s="2"/>
      <c r="F943" s="3"/>
      <c r="G943" s="3"/>
      <c r="H943" s="3"/>
      <c r="I943" s="3"/>
      <c r="J943" s="3"/>
      <c r="K943" s="3"/>
      <c r="L943" s="3"/>
      <c r="M943" s="3"/>
      <c r="N943" s="3"/>
      <c r="O943" s="3"/>
      <c r="P943" s="3"/>
      <c r="Q943" s="3"/>
      <c r="R943" s="3"/>
      <c r="S943" s="252"/>
      <c r="T943" s="252"/>
      <c r="U943" s="252"/>
      <c r="V943" s="252"/>
      <c r="W943" s="252"/>
      <c r="X943" s="12"/>
    </row>
    <row r="944" spans="2:24" x14ac:dyDescent="0.25">
      <c r="B944" s="11"/>
      <c r="C944" s="3"/>
      <c r="D944" s="2"/>
      <c r="E944" s="2"/>
      <c r="F944" s="3"/>
      <c r="G944" s="3"/>
      <c r="H944" s="3"/>
      <c r="I944" s="3"/>
      <c r="J944" s="3"/>
      <c r="K944" s="3"/>
      <c r="L944" s="3"/>
      <c r="M944" s="3"/>
      <c r="N944" s="3"/>
      <c r="O944" s="3"/>
      <c r="P944" s="3"/>
      <c r="Q944" s="3"/>
      <c r="R944" s="3"/>
      <c r="S944" s="252"/>
      <c r="T944" s="252"/>
      <c r="U944" s="252"/>
      <c r="V944" s="252"/>
      <c r="W944" s="252"/>
      <c r="X944" s="12"/>
    </row>
    <row r="945" spans="2:24" x14ac:dyDescent="0.25">
      <c r="B945" s="11"/>
      <c r="C945" s="3"/>
      <c r="D945" s="2"/>
      <c r="E945" s="2"/>
      <c r="F945" s="3"/>
      <c r="G945" s="3"/>
      <c r="H945" s="3"/>
      <c r="I945" s="3"/>
      <c r="J945" s="3"/>
      <c r="K945" s="3"/>
      <c r="L945" s="3"/>
      <c r="M945" s="3"/>
      <c r="N945" s="3"/>
      <c r="O945" s="3"/>
      <c r="P945" s="3"/>
      <c r="Q945" s="3"/>
      <c r="R945" s="3"/>
      <c r="S945" s="252"/>
      <c r="T945" s="252"/>
      <c r="U945" s="252"/>
      <c r="V945" s="252"/>
      <c r="W945" s="252"/>
      <c r="X945" s="12"/>
    </row>
    <row r="946" spans="2:24" x14ac:dyDescent="0.25">
      <c r="B946" s="11"/>
      <c r="C946" s="3"/>
      <c r="D946" s="2"/>
      <c r="E946" s="2"/>
      <c r="F946" s="3"/>
      <c r="G946" s="3"/>
      <c r="H946" s="3"/>
      <c r="I946" s="3"/>
      <c r="J946" s="3"/>
      <c r="K946" s="3"/>
      <c r="L946" s="3"/>
      <c r="M946" s="3"/>
      <c r="N946" s="3"/>
      <c r="O946" s="3"/>
      <c r="P946" s="3"/>
      <c r="Q946" s="3"/>
      <c r="R946" s="3"/>
      <c r="S946" s="252"/>
      <c r="T946" s="252"/>
      <c r="U946" s="252"/>
      <c r="V946" s="252"/>
      <c r="W946" s="252"/>
      <c r="X946" s="12"/>
    </row>
    <row r="947" spans="2:24" x14ac:dyDescent="0.25">
      <c r="B947" s="11"/>
      <c r="C947" s="3"/>
      <c r="D947" s="2"/>
      <c r="E947" s="2"/>
      <c r="F947" s="3"/>
      <c r="G947" s="3"/>
      <c r="H947" s="3"/>
      <c r="I947" s="3"/>
      <c r="J947" s="3"/>
      <c r="K947" s="3"/>
      <c r="L947" s="3"/>
      <c r="M947" s="3"/>
      <c r="N947" s="3"/>
      <c r="O947" s="3"/>
      <c r="P947" s="3"/>
      <c r="Q947" s="3"/>
      <c r="R947" s="3"/>
      <c r="S947" s="252"/>
      <c r="T947" s="252"/>
      <c r="U947" s="252"/>
      <c r="V947" s="252"/>
      <c r="W947" s="252"/>
      <c r="X947" s="12"/>
    </row>
    <row r="948" spans="2:24" x14ac:dyDescent="0.25">
      <c r="B948" s="11"/>
      <c r="C948" s="3"/>
      <c r="D948" s="2"/>
      <c r="E948" s="2"/>
      <c r="F948" s="3"/>
      <c r="G948" s="3"/>
      <c r="H948" s="3"/>
      <c r="I948" s="3"/>
      <c r="J948" s="3"/>
      <c r="K948" s="3"/>
      <c r="L948" s="3"/>
      <c r="M948" s="3"/>
      <c r="N948" s="3"/>
      <c r="O948" s="3"/>
      <c r="P948" s="3"/>
      <c r="Q948" s="3"/>
      <c r="R948" s="3"/>
      <c r="S948" s="252"/>
      <c r="T948" s="252"/>
      <c r="U948" s="252"/>
      <c r="V948" s="252"/>
      <c r="W948" s="252"/>
      <c r="X948" s="12"/>
    </row>
    <row r="949" spans="2:24" x14ac:dyDescent="0.25">
      <c r="B949" s="11"/>
      <c r="C949" s="3"/>
      <c r="D949" s="2"/>
      <c r="E949" s="2"/>
      <c r="F949" s="3"/>
      <c r="G949" s="3"/>
      <c r="H949" s="3"/>
      <c r="I949" s="3"/>
      <c r="J949" s="3"/>
      <c r="K949" s="3"/>
      <c r="L949" s="3"/>
      <c r="M949" s="3"/>
      <c r="N949" s="3"/>
      <c r="O949" s="3"/>
      <c r="P949" s="3"/>
      <c r="Q949" s="3"/>
      <c r="R949" s="3"/>
      <c r="S949" s="252"/>
      <c r="T949" s="252"/>
      <c r="U949" s="252"/>
      <c r="V949" s="252"/>
      <c r="W949" s="252"/>
      <c r="X949" s="12"/>
    </row>
    <row r="950" spans="2:24" x14ac:dyDescent="0.25">
      <c r="B950" s="11"/>
      <c r="C950" s="3"/>
      <c r="D950" s="2"/>
      <c r="E950" s="2"/>
      <c r="F950" s="3"/>
      <c r="G950" s="3"/>
      <c r="H950" s="3"/>
      <c r="I950" s="3"/>
      <c r="J950" s="3"/>
      <c r="K950" s="3"/>
      <c r="L950" s="3"/>
      <c r="M950" s="3"/>
      <c r="N950" s="3"/>
      <c r="O950" s="3"/>
      <c r="P950" s="3"/>
      <c r="Q950" s="3"/>
      <c r="R950" s="3"/>
      <c r="S950" s="252"/>
      <c r="T950" s="252"/>
      <c r="U950" s="252"/>
      <c r="V950" s="252"/>
      <c r="W950" s="252"/>
      <c r="X950" s="12"/>
    </row>
    <row r="951" spans="2:24" x14ac:dyDescent="0.25">
      <c r="B951" s="11"/>
      <c r="C951" s="3"/>
      <c r="D951" s="2"/>
      <c r="E951" s="2"/>
      <c r="F951" s="3"/>
      <c r="G951" s="3"/>
      <c r="H951" s="3"/>
      <c r="I951" s="3"/>
      <c r="J951" s="3"/>
      <c r="K951" s="3"/>
      <c r="L951" s="3"/>
      <c r="M951" s="3"/>
      <c r="N951" s="3"/>
      <c r="O951" s="3"/>
      <c r="P951" s="3"/>
      <c r="Q951" s="3"/>
      <c r="R951" s="3"/>
      <c r="S951" s="252"/>
      <c r="T951" s="252"/>
      <c r="U951" s="252"/>
      <c r="V951" s="252"/>
      <c r="W951" s="252"/>
      <c r="X951" s="12"/>
    </row>
    <row r="952" spans="2:24" x14ac:dyDescent="0.25">
      <c r="B952" s="11"/>
      <c r="C952" s="3"/>
      <c r="D952" s="2"/>
      <c r="E952" s="2"/>
      <c r="F952" s="3"/>
      <c r="G952" s="3"/>
      <c r="H952" s="3"/>
      <c r="I952" s="3"/>
      <c r="J952" s="3"/>
      <c r="K952" s="3"/>
      <c r="L952" s="3"/>
      <c r="M952" s="3"/>
      <c r="N952" s="3"/>
      <c r="O952" s="3"/>
      <c r="P952" s="3"/>
      <c r="Q952" s="3"/>
      <c r="R952" s="3"/>
      <c r="S952" s="252"/>
      <c r="T952" s="252"/>
      <c r="U952" s="252"/>
      <c r="V952" s="252"/>
      <c r="W952" s="252"/>
      <c r="X952" s="12"/>
    </row>
    <row r="953" spans="2:24" x14ac:dyDescent="0.25">
      <c r="B953" s="11"/>
      <c r="C953" s="3"/>
      <c r="D953" s="2"/>
      <c r="E953" s="2"/>
      <c r="F953" s="3"/>
      <c r="G953" s="3"/>
      <c r="H953" s="3"/>
      <c r="I953" s="3"/>
      <c r="J953" s="3"/>
      <c r="K953" s="3"/>
      <c r="L953" s="3"/>
      <c r="M953" s="3"/>
      <c r="N953" s="3"/>
      <c r="O953" s="3"/>
      <c r="P953" s="3"/>
      <c r="Q953" s="3"/>
      <c r="R953" s="3"/>
      <c r="S953" s="252"/>
      <c r="T953" s="252"/>
      <c r="U953" s="252"/>
      <c r="V953" s="252"/>
      <c r="W953" s="252"/>
      <c r="X953" s="12"/>
    </row>
    <row r="954" spans="2:24" x14ac:dyDescent="0.25">
      <c r="B954" s="11"/>
      <c r="C954" s="3"/>
      <c r="D954" s="2"/>
      <c r="E954" s="2"/>
      <c r="F954" s="3"/>
      <c r="G954" s="3"/>
      <c r="H954" s="3"/>
      <c r="I954" s="3"/>
      <c r="J954" s="3"/>
      <c r="K954" s="3"/>
      <c r="L954" s="3"/>
      <c r="M954" s="3"/>
      <c r="N954" s="3"/>
      <c r="O954" s="3"/>
      <c r="P954" s="3"/>
      <c r="Q954" s="3"/>
      <c r="R954" s="3"/>
      <c r="S954" s="252"/>
      <c r="T954" s="252"/>
      <c r="U954" s="252"/>
      <c r="V954" s="252"/>
      <c r="W954" s="252"/>
      <c r="X954" s="12"/>
    </row>
    <row r="955" spans="2:24" x14ac:dyDescent="0.25">
      <c r="B955" s="11"/>
      <c r="C955" s="3"/>
      <c r="D955" s="2"/>
      <c r="E955" s="2"/>
      <c r="F955" s="3"/>
      <c r="G955" s="3"/>
      <c r="H955" s="3"/>
      <c r="I955" s="3"/>
      <c r="J955" s="3"/>
      <c r="K955" s="3"/>
      <c r="L955" s="3"/>
      <c r="M955" s="3"/>
      <c r="N955" s="3"/>
      <c r="O955" s="3"/>
      <c r="P955" s="3"/>
      <c r="Q955" s="3"/>
      <c r="R955" s="3"/>
      <c r="S955" s="252"/>
      <c r="T955" s="252"/>
      <c r="U955" s="252"/>
      <c r="V955" s="252"/>
      <c r="W955" s="252"/>
      <c r="X955" s="12"/>
    </row>
    <row r="956" spans="2:24" x14ac:dyDescent="0.25">
      <c r="B956" s="11"/>
      <c r="C956" s="3"/>
      <c r="D956" s="2"/>
      <c r="E956" s="2"/>
      <c r="F956" s="3"/>
      <c r="G956" s="3"/>
      <c r="H956" s="3"/>
      <c r="I956" s="3"/>
      <c r="J956" s="3"/>
      <c r="K956" s="3"/>
      <c r="L956" s="3"/>
      <c r="M956" s="3"/>
      <c r="N956" s="3"/>
      <c r="O956" s="3"/>
      <c r="P956" s="3"/>
      <c r="Q956" s="3"/>
      <c r="R956" s="3"/>
      <c r="S956" s="252"/>
      <c r="T956" s="252"/>
      <c r="U956" s="252"/>
      <c r="V956" s="252"/>
      <c r="W956" s="252"/>
      <c r="X956" s="12"/>
    </row>
    <row r="957" spans="2:24" x14ac:dyDescent="0.25">
      <c r="B957" s="11"/>
      <c r="C957" s="3"/>
      <c r="D957" s="2"/>
      <c r="E957" s="2"/>
      <c r="F957" s="3"/>
      <c r="G957" s="3"/>
      <c r="H957" s="3"/>
      <c r="I957" s="3"/>
      <c r="J957" s="3"/>
      <c r="K957" s="3"/>
      <c r="L957" s="3"/>
      <c r="M957" s="3"/>
      <c r="N957" s="3"/>
      <c r="O957" s="3"/>
      <c r="P957" s="3"/>
      <c r="Q957" s="3"/>
      <c r="R957" s="3"/>
      <c r="S957" s="252"/>
      <c r="T957" s="252"/>
      <c r="U957" s="252"/>
      <c r="V957" s="252"/>
      <c r="W957" s="252"/>
      <c r="X957" s="12"/>
    </row>
    <row r="958" spans="2:24" x14ac:dyDescent="0.25">
      <c r="B958" s="11"/>
      <c r="C958" s="3"/>
      <c r="D958" s="2"/>
      <c r="E958" s="2"/>
      <c r="F958" s="3"/>
      <c r="G958" s="3"/>
      <c r="H958" s="3"/>
      <c r="I958" s="3"/>
      <c r="J958" s="3"/>
      <c r="K958" s="3"/>
      <c r="L958" s="3"/>
      <c r="M958" s="3"/>
      <c r="N958" s="3"/>
      <c r="O958" s="3"/>
      <c r="P958" s="3"/>
      <c r="Q958" s="3"/>
      <c r="R958" s="3"/>
      <c r="S958" s="252"/>
      <c r="T958" s="252"/>
      <c r="U958" s="252"/>
      <c r="V958" s="252"/>
      <c r="W958" s="252"/>
      <c r="X958" s="12"/>
    </row>
    <row r="959" spans="2:24" x14ac:dyDescent="0.25">
      <c r="B959" s="11"/>
      <c r="C959" s="3"/>
      <c r="D959" s="2"/>
      <c r="E959" s="2"/>
      <c r="F959" s="3"/>
      <c r="G959" s="3"/>
      <c r="H959" s="3"/>
      <c r="I959" s="3"/>
      <c r="J959" s="3"/>
      <c r="K959" s="3"/>
      <c r="L959" s="3"/>
      <c r="M959" s="3"/>
      <c r="N959" s="3"/>
      <c r="O959" s="3"/>
      <c r="P959" s="3"/>
      <c r="Q959" s="3"/>
      <c r="R959" s="3"/>
      <c r="S959" s="252"/>
      <c r="T959" s="252"/>
      <c r="U959" s="252"/>
      <c r="V959" s="252"/>
      <c r="W959" s="252"/>
      <c r="X959" s="12"/>
    </row>
    <row r="960" spans="2:24" x14ac:dyDescent="0.25">
      <c r="B960" s="11"/>
      <c r="C960" s="3"/>
      <c r="D960" s="2"/>
      <c r="E960" s="2"/>
      <c r="F960" s="3"/>
      <c r="G960" s="3"/>
      <c r="H960" s="3"/>
      <c r="I960" s="3"/>
      <c r="J960" s="3"/>
      <c r="K960" s="3"/>
      <c r="L960" s="3"/>
      <c r="M960" s="3"/>
      <c r="N960" s="3"/>
      <c r="O960" s="3"/>
      <c r="P960" s="3"/>
      <c r="Q960" s="3"/>
      <c r="R960" s="3"/>
      <c r="S960" s="252"/>
      <c r="T960" s="252"/>
      <c r="U960" s="252"/>
      <c r="V960" s="252"/>
      <c r="W960" s="252"/>
      <c r="X960" s="12"/>
    </row>
    <row r="961" spans="2:24" x14ac:dyDescent="0.25">
      <c r="B961" s="11"/>
      <c r="C961" s="3"/>
      <c r="D961" s="2"/>
      <c r="E961" s="2"/>
      <c r="F961" s="3"/>
      <c r="G961" s="3"/>
      <c r="H961" s="3"/>
      <c r="I961" s="3"/>
      <c r="J961" s="3"/>
      <c r="K961" s="3"/>
      <c r="L961" s="3"/>
      <c r="M961" s="3"/>
      <c r="N961" s="3"/>
      <c r="O961" s="3"/>
      <c r="P961" s="3"/>
      <c r="Q961" s="3"/>
      <c r="R961" s="3"/>
      <c r="S961" s="252"/>
      <c r="T961" s="252"/>
      <c r="U961" s="252"/>
      <c r="V961" s="252"/>
      <c r="W961" s="252"/>
      <c r="X961" s="12"/>
    </row>
    <row r="962" spans="2:24" x14ac:dyDescent="0.25">
      <c r="B962" s="11"/>
      <c r="C962" s="3"/>
      <c r="D962" s="2"/>
      <c r="E962" s="2"/>
      <c r="F962" s="3"/>
      <c r="G962" s="3"/>
      <c r="H962" s="3"/>
      <c r="I962" s="3"/>
      <c r="J962" s="3"/>
      <c r="K962" s="3"/>
      <c r="L962" s="3"/>
      <c r="M962" s="3"/>
      <c r="N962" s="3"/>
      <c r="O962" s="3"/>
      <c r="P962" s="3"/>
      <c r="Q962" s="3"/>
      <c r="R962" s="3"/>
      <c r="S962" s="252"/>
      <c r="T962" s="252"/>
      <c r="U962" s="252"/>
      <c r="V962" s="252"/>
      <c r="W962" s="252"/>
      <c r="X962" s="12"/>
    </row>
    <row r="963" spans="2:24" x14ac:dyDescent="0.25">
      <c r="B963" s="11"/>
      <c r="C963" s="3"/>
      <c r="D963" s="2"/>
      <c r="E963" s="2"/>
      <c r="F963" s="3"/>
      <c r="G963" s="3"/>
      <c r="H963" s="3"/>
      <c r="I963" s="3"/>
      <c r="J963" s="3"/>
      <c r="K963" s="3"/>
      <c r="L963" s="3"/>
      <c r="M963" s="3"/>
      <c r="N963" s="3"/>
      <c r="O963" s="3"/>
      <c r="P963" s="3"/>
      <c r="Q963" s="3"/>
      <c r="R963" s="3"/>
      <c r="S963" s="252"/>
      <c r="T963" s="252"/>
      <c r="U963" s="252"/>
      <c r="V963" s="252"/>
      <c r="W963" s="252"/>
      <c r="X963" s="12"/>
    </row>
    <row r="964" spans="2:24" x14ac:dyDescent="0.25">
      <c r="B964" s="11"/>
      <c r="C964" s="3"/>
      <c r="D964" s="2"/>
      <c r="E964" s="2"/>
      <c r="F964" s="3"/>
      <c r="G964" s="3"/>
      <c r="H964" s="3"/>
      <c r="I964" s="3"/>
      <c r="J964" s="3"/>
      <c r="K964" s="3"/>
      <c r="L964" s="3"/>
      <c r="M964" s="3"/>
      <c r="N964" s="3"/>
      <c r="O964" s="3"/>
      <c r="P964" s="3"/>
      <c r="Q964" s="3"/>
      <c r="R964" s="3"/>
      <c r="S964" s="252"/>
      <c r="T964" s="252"/>
      <c r="U964" s="252"/>
      <c r="V964" s="252"/>
      <c r="W964" s="252"/>
      <c r="X964" s="12"/>
    </row>
    <row r="965" spans="2:24" x14ac:dyDescent="0.25">
      <c r="B965" s="11"/>
      <c r="C965" s="3"/>
      <c r="D965" s="2"/>
      <c r="E965" s="2"/>
      <c r="F965" s="3"/>
      <c r="G965" s="3"/>
      <c r="H965" s="3"/>
      <c r="I965" s="3"/>
      <c r="J965" s="3"/>
      <c r="K965" s="3"/>
      <c r="L965" s="3"/>
      <c r="M965" s="3"/>
      <c r="N965" s="3"/>
      <c r="O965" s="3"/>
      <c r="P965" s="3"/>
      <c r="Q965" s="3"/>
      <c r="R965" s="3"/>
      <c r="S965" s="252"/>
      <c r="T965" s="252"/>
      <c r="U965" s="252"/>
      <c r="V965" s="252"/>
      <c r="W965" s="252"/>
      <c r="X965" s="12"/>
    </row>
    <row r="966" spans="2:24" x14ac:dyDescent="0.25">
      <c r="B966" s="11"/>
      <c r="C966" s="3"/>
      <c r="D966" s="2"/>
      <c r="E966" s="2"/>
      <c r="F966" s="3"/>
      <c r="G966" s="3"/>
      <c r="H966" s="3"/>
      <c r="I966" s="3"/>
      <c r="J966" s="3"/>
      <c r="K966" s="3"/>
      <c r="L966" s="3"/>
      <c r="M966" s="3"/>
      <c r="N966" s="3"/>
      <c r="O966" s="3"/>
      <c r="P966" s="3"/>
      <c r="Q966" s="3"/>
      <c r="R966" s="3"/>
      <c r="S966" s="252"/>
      <c r="T966" s="252"/>
      <c r="U966" s="252"/>
      <c r="V966" s="252"/>
      <c r="W966" s="252"/>
      <c r="X966" s="12"/>
    </row>
    <row r="967" spans="2:24" x14ac:dyDescent="0.25">
      <c r="B967" s="11"/>
      <c r="C967" s="3"/>
      <c r="D967" s="2"/>
      <c r="E967" s="2"/>
      <c r="F967" s="3"/>
      <c r="G967" s="3"/>
      <c r="H967" s="3"/>
      <c r="I967" s="3"/>
      <c r="J967" s="3"/>
      <c r="K967" s="3"/>
      <c r="L967" s="3"/>
      <c r="M967" s="3"/>
      <c r="N967" s="3"/>
      <c r="O967" s="3"/>
      <c r="P967" s="3"/>
      <c r="Q967" s="3"/>
      <c r="R967" s="3"/>
      <c r="S967" s="252"/>
      <c r="T967" s="252"/>
      <c r="U967" s="252"/>
      <c r="V967" s="252"/>
      <c r="W967" s="252"/>
      <c r="X967" s="12"/>
    </row>
    <row r="968" spans="2:24" x14ac:dyDescent="0.25">
      <c r="B968" s="11"/>
      <c r="C968" s="3"/>
      <c r="D968" s="2"/>
      <c r="E968" s="2"/>
      <c r="F968" s="3"/>
      <c r="G968" s="3"/>
      <c r="H968" s="3"/>
      <c r="I968" s="3"/>
      <c r="J968" s="3"/>
      <c r="K968" s="3"/>
      <c r="L968" s="3"/>
      <c r="M968" s="3"/>
      <c r="N968" s="3"/>
      <c r="O968" s="3"/>
      <c r="P968" s="3"/>
      <c r="Q968" s="3"/>
      <c r="R968" s="3"/>
      <c r="S968" s="252"/>
      <c r="T968" s="252"/>
      <c r="U968" s="252"/>
      <c r="V968" s="252"/>
      <c r="W968" s="252"/>
      <c r="X968" s="12"/>
    </row>
    <row r="969" spans="2:24" x14ac:dyDescent="0.25">
      <c r="B969" s="11"/>
      <c r="C969" s="3"/>
      <c r="D969" s="2"/>
      <c r="E969" s="2"/>
      <c r="F969" s="3"/>
      <c r="G969" s="3"/>
      <c r="H969" s="3"/>
      <c r="I969" s="3"/>
      <c r="J969" s="3"/>
      <c r="K969" s="3"/>
      <c r="L969" s="3"/>
      <c r="M969" s="3"/>
      <c r="N969" s="3"/>
      <c r="O969" s="3"/>
      <c r="P969" s="3"/>
      <c r="Q969" s="3"/>
      <c r="R969" s="3"/>
      <c r="S969" s="252"/>
      <c r="T969" s="252"/>
      <c r="U969" s="252"/>
      <c r="V969" s="252"/>
      <c r="W969" s="252"/>
      <c r="X969" s="12"/>
    </row>
    <row r="970" spans="2:24" x14ac:dyDescent="0.25">
      <c r="B970" s="11"/>
      <c r="C970" s="3"/>
      <c r="D970" s="2"/>
      <c r="E970" s="2"/>
      <c r="F970" s="3"/>
      <c r="G970" s="3"/>
      <c r="H970" s="3"/>
      <c r="I970" s="3"/>
      <c r="J970" s="3"/>
      <c r="K970" s="3"/>
      <c r="L970" s="3"/>
      <c r="M970" s="3"/>
      <c r="N970" s="3"/>
      <c r="O970" s="3"/>
      <c r="P970" s="3"/>
      <c r="Q970" s="3"/>
      <c r="R970" s="3"/>
      <c r="S970" s="252"/>
      <c r="T970" s="252"/>
      <c r="U970" s="252"/>
      <c r="V970" s="252"/>
      <c r="W970" s="252"/>
      <c r="X970" s="12"/>
    </row>
    <row r="971" spans="2:24" x14ac:dyDescent="0.25">
      <c r="B971" s="11"/>
      <c r="C971" s="3"/>
      <c r="D971" s="2"/>
      <c r="E971" s="2"/>
      <c r="F971" s="3"/>
      <c r="G971" s="3"/>
      <c r="H971" s="3"/>
      <c r="I971" s="3"/>
      <c r="J971" s="3"/>
      <c r="K971" s="3"/>
      <c r="L971" s="3"/>
      <c r="M971" s="3"/>
      <c r="N971" s="3"/>
      <c r="O971" s="3"/>
      <c r="P971" s="3"/>
      <c r="Q971" s="3"/>
      <c r="R971" s="3"/>
      <c r="S971" s="252"/>
      <c r="T971" s="252"/>
      <c r="U971" s="252"/>
      <c r="V971" s="252"/>
      <c r="W971" s="252"/>
      <c r="X971" s="12"/>
    </row>
    <row r="972" spans="2:24" x14ac:dyDescent="0.25">
      <c r="B972" s="11"/>
      <c r="C972" s="3"/>
      <c r="D972" s="2"/>
      <c r="E972" s="2"/>
      <c r="F972" s="3"/>
      <c r="G972" s="3"/>
      <c r="H972" s="3"/>
      <c r="I972" s="3"/>
      <c r="J972" s="3"/>
      <c r="K972" s="3"/>
      <c r="L972" s="3"/>
      <c r="M972" s="3"/>
      <c r="N972" s="3"/>
      <c r="O972" s="3"/>
      <c r="P972" s="3"/>
      <c r="Q972" s="3"/>
      <c r="R972" s="3"/>
      <c r="S972" s="252"/>
      <c r="T972" s="252"/>
      <c r="U972" s="252"/>
      <c r="V972" s="252"/>
      <c r="W972" s="252"/>
      <c r="X972" s="12"/>
    </row>
    <row r="973" spans="2:24" x14ac:dyDescent="0.25">
      <c r="B973" s="11"/>
      <c r="C973" s="3"/>
      <c r="D973" s="2"/>
      <c r="E973" s="2"/>
      <c r="F973" s="3"/>
      <c r="G973" s="3"/>
      <c r="H973" s="3"/>
      <c r="I973" s="3"/>
      <c r="J973" s="3"/>
      <c r="K973" s="3"/>
      <c r="L973" s="3"/>
      <c r="M973" s="3"/>
      <c r="N973" s="3"/>
      <c r="O973" s="3"/>
      <c r="P973" s="3"/>
      <c r="Q973" s="3"/>
      <c r="R973" s="3"/>
      <c r="S973" s="252"/>
      <c r="T973" s="252"/>
      <c r="U973" s="252"/>
      <c r="V973" s="252"/>
      <c r="W973" s="252"/>
      <c r="X973" s="12"/>
    </row>
    <row r="974" spans="2:24" x14ac:dyDescent="0.25">
      <c r="B974" s="11"/>
      <c r="C974" s="3"/>
      <c r="D974" s="2"/>
      <c r="E974" s="2"/>
      <c r="F974" s="3"/>
      <c r="G974" s="3"/>
      <c r="H974" s="3"/>
      <c r="I974" s="3"/>
      <c r="J974" s="3"/>
      <c r="K974" s="3"/>
      <c r="L974" s="3"/>
      <c r="M974" s="3"/>
      <c r="N974" s="3"/>
      <c r="O974" s="3"/>
      <c r="P974" s="3"/>
      <c r="Q974" s="3"/>
      <c r="R974" s="3"/>
      <c r="S974" s="252"/>
      <c r="T974" s="252"/>
      <c r="U974" s="252"/>
      <c r="V974" s="252"/>
      <c r="W974" s="252"/>
      <c r="X974" s="12"/>
    </row>
    <row r="975" spans="2:24" x14ac:dyDescent="0.25">
      <c r="B975" s="11"/>
      <c r="C975" s="3"/>
      <c r="D975" s="2"/>
      <c r="E975" s="2"/>
      <c r="F975" s="3"/>
      <c r="G975" s="3"/>
      <c r="H975" s="3"/>
      <c r="I975" s="3"/>
      <c r="J975" s="3"/>
      <c r="K975" s="3"/>
      <c r="L975" s="3"/>
      <c r="M975" s="3"/>
      <c r="N975" s="3"/>
      <c r="O975" s="3"/>
      <c r="P975" s="3"/>
      <c r="Q975" s="3"/>
      <c r="R975" s="3"/>
      <c r="S975" s="252"/>
      <c r="T975" s="252"/>
      <c r="U975" s="252"/>
      <c r="V975" s="252"/>
      <c r="W975" s="252"/>
      <c r="X975" s="12"/>
    </row>
    <row r="976" spans="2:24" x14ac:dyDescent="0.25">
      <c r="B976" s="11"/>
      <c r="C976" s="3"/>
      <c r="D976" s="2"/>
      <c r="E976" s="2"/>
      <c r="F976" s="3"/>
      <c r="G976" s="3"/>
      <c r="H976" s="3"/>
      <c r="I976" s="3"/>
      <c r="J976" s="3"/>
      <c r="K976" s="3"/>
      <c r="L976" s="3"/>
      <c r="M976" s="3"/>
      <c r="N976" s="3"/>
      <c r="O976" s="3"/>
      <c r="P976" s="3"/>
      <c r="Q976" s="3"/>
      <c r="R976" s="3"/>
      <c r="S976" s="252"/>
      <c r="T976" s="252"/>
      <c r="U976" s="252"/>
      <c r="V976" s="252"/>
      <c r="W976" s="252"/>
      <c r="X976" s="12"/>
    </row>
    <row r="977" spans="2:24" x14ac:dyDescent="0.25">
      <c r="B977" s="11"/>
      <c r="C977" s="3"/>
      <c r="D977" s="2"/>
      <c r="E977" s="2"/>
      <c r="F977" s="3"/>
      <c r="G977" s="3"/>
      <c r="H977" s="3"/>
      <c r="I977" s="3"/>
      <c r="J977" s="3"/>
      <c r="K977" s="3"/>
      <c r="L977" s="3"/>
      <c r="M977" s="3"/>
      <c r="N977" s="3"/>
      <c r="O977" s="3"/>
      <c r="P977" s="3"/>
      <c r="Q977" s="3"/>
      <c r="R977" s="3"/>
      <c r="S977" s="252"/>
      <c r="T977" s="252"/>
      <c r="U977" s="252"/>
      <c r="V977" s="252"/>
      <c r="W977" s="252"/>
      <c r="X977" s="12"/>
    </row>
    <row r="978" spans="2:24" x14ac:dyDescent="0.25">
      <c r="B978" s="11"/>
      <c r="C978" s="3"/>
      <c r="D978" s="2"/>
      <c r="E978" s="2"/>
      <c r="F978" s="3"/>
      <c r="G978" s="3"/>
      <c r="H978" s="3"/>
      <c r="I978" s="3"/>
      <c r="J978" s="3"/>
      <c r="K978" s="3"/>
      <c r="L978" s="3"/>
      <c r="M978" s="3"/>
      <c r="N978" s="3"/>
      <c r="O978" s="3"/>
      <c r="P978" s="3"/>
      <c r="Q978" s="3"/>
      <c r="R978" s="3"/>
      <c r="S978" s="252"/>
      <c r="T978" s="252"/>
      <c r="U978" s="252"/>
      <c r="V978" s="252"/>
      <c r="W978" s="252"/>
      <c r="X978" s="12"/>
    </row>
    <row r="979" spans="2:24" x14ac:dyDescent="0.25">
      <c r="B979" s="11"/>
      <c r="C979" s="3"/>
      <c r="D979" s="2"/>
      <c r="E979" s="2"/>
      <c r="F979" s="3"/>
      <c r="G979" s="3"/>
      <c r="H979" s="3"/>
      <c r="I979" s="3"/>
      <c r="J979" s="3"/>
      <c r="K979" s="3"/>
      <c r="L979" s="3"/>
      <c r="M979" s="3"/>
      <c r="N979" s="3"/>
      <c r="O979" s="3"/>
      <c r="P979" s="3"/>
      <c r="Q979" s="3"/>
      <c r="R979" s="3"/>
      <c r="S979" s="252"/>
      <c r="T979" s="252"/>
      <c r="U979" s="252"/>
      <c r="V979" s="252"/>
      <c r="W979" s="252"/>
      <c r="X979" s="12"/>
    </row>
    <row r="980" spans="2:24" x14ac:dyDescent="0.25">
      <c r="B980" s="11"/>
      <c r="C980" s="3"/>
      <c r="D980" s="2"/>
      <c r="E980" s="2"/>
      <c r="F980" s="3"/>
      <c r="G980" s="3"/>
      <c r="H980" s="3"/>
      <c r="I980" s="3"/>
      <c r="J980" s="3"/>
      <c r="K980" s="3"/>
      <c r="L980" s="3"/>
      <c r="M980" s="3"/>
      <c r="N980" s="3"/>
      <c r="O980" s="3"/>
      <c r="P980" s="3"/>
      <c r="Q980" s="3"/>
      <c r="R980" s="3"/>
      <c r="S980" s="252"/>
      <c r="T980" s="252"/>
      <c r="U980" s="252"/>
      <c r="V980" s="252"/>
      <c r="W980" s="252"/>
      <c r="X980" s="12"/>
    </row>
    <row r="981" spans="2:24" x14ac:dyDescent="0.25">
      <c r="B981" s="11"/>
      <c r="C981" s="3"/>
      <c r="D981" s="2"/>
      <c r="E981" s="2"/>
      <c r="F981" s="3"/>
      <c r="G981" s="3"/>
      <c r="H981" s="3"/>
      <c r="I981" s="3"/>
      <c r="J981" s="3"/>
      <c r="K981" s="3"/>
      <c r="L981" s="3"/>
      <c r="M981" s="3"/>
      <c r="N981" s="3"/>
      <c r="O981" s="3"/>
      <c r="P981" s="3"/>
      <c r="Q981" s="3"/>
      <c r="R981" s="3"/>
      <c r="S981" s="252"/>
      <c r="T981" s="252"/>
      <c r="U981" s="252"/>
      <c r="V981" s="252"/>
      <c r="W981" s="252"/>
      <c r="X981" s="12"/>
    </row>
    <row r="982" spans="2:24" x14ac:dyDescent="0.25">
      <c r="B982" s="11"/>
      <c r="C982" s="3"/>
      <c r="D982" s="2"/>
      <c r="E982" s="2"/>
      <c r="F982" s="3"/>
      <c r="G982" s="3"/>
      <c r="H982" s="3"/>
      <c r="I982" s="3"/>
      <c r="J982" s="3"/>
      <c r="K982" s="3"/>
      <c r="L982" s="3"/>
      <c r="M982" s="3"/>
      <c r="N982" s="3"/>
      <c r="O982" s="3"/>
      <c r="P982" s="3"/>
      <c r="Q982" s="3"/>
      <c r="R982" s="3"/>
      <c r="S982" s="252"/>
      <c r="T982" s="252"/>
      <c r="U982" s="252"/>
      <c r="V982" s="252"/>
      <c r="W982" s="252"/>
      <c r="X982" s="12"/>
    </row>
    <row r="983" spans="2:24" x14ac:dyDescent="0.25">
      <c r="B983" s="11"/>
      <c r="C983" s="3"/>
      <c r="D983" s="2"/>
      <c r="E983" s="2"/>
      <c r="F983" s="3"/>
      <c r="G983" s="3"/>
      <c r="H983" s="3"/>
      <c r="I983" s="3"/>
      <c r="J983" s="3"/>
      <c r="K983" s="3"/>
      <c r="L983" s="3"/>
      <c r="M983" s="3"/>
      <c r="N983" s="3"/>
      <c r="O983" s="3"/>
      <c r="P983" s="3"/>
      <c r="Q983" s="3"/>
      <c r="R983" s="3"/>
      <c r="S983" s="252"/>
      <c r="T983" s="252"/>
      <c r="U983" s="252"/>
      <c r="V983" s="252"/>
      <c r="W983" s="252"/>
      <c r="X983" s="12"/>
    </row>
    <row r="984" spans="2:24" x14ac:dyDescent="0.25">
      <c r="B984" s="11"/>
      <c r="C984" s="3"/>
      <c r="D984" s="2"/>
      <c r="E984" s="2"/>
      <c r="F984" s="3"/>
      <c r="G984" s="3"/>
      <c r="H984" s="3"/>
      <c r="I984" s="3"/>
      <c r="J984" s="3"/>
      <c r="K984" s="3"/>
      <c r="L984" s="3"/>
      <c r="M984" s="3"/>
      <c r="N984" s="3"/>
      <c r="O984" s="3"/>
      <c r="P984" s="3"/>
      <c r="Q984" s="3"/>
      <c r="R984" s="3"/>
      <c r="S984" s="252"/>
      <c r="T984" s="252"/>
      <c r="U984" s="252"/>
      <c r="V984" s="252"/>
      <c r="W984" s="252"/>
      <c r="X984" s="12"/>
    </row>
    <row r="985" spans="2:24" x14ac:dyDescent="0.25">
      <c r="B985" s="11"/>
      <c r="C985" s="3"/>
      <c r="D985" s="2"/>
      <c r="E985" s="2"/>
      <c r="F985" s="3"/>
      <c r="G985" s="3"/>
      <c r="H985" s="3"/>
      <c r="I985" s="3"/>
      <c r="J985" s="3"/>
      <c r="K985" s="3"/>
      <c r="L985" s="3"/>
      <c r="M985" s="3"/>
      <c r="N985" s="3"/>
      <c r="O985" s="3"/>
      <c r="P985" s="3"/>
      <c r="Q985" s="3"/>
      <c r="R985" s="3"/>
      <c r="S985" s="252"/>
      <c r="T985" s="252"/>
      <c r="U985" s="252"/>
      <c r="V985" s="252"/>
      <c r="W985" s="252"/>
      <c r="X985" s="12"/>
    </row>
    <row r="986" spans="2:24" x14ac:dyDescent="0.25">
      <c r="B986" s="11"/>
      <c r="C986" s="3"/>
      <c r="D986" s="2"/>
      <c r="E986" s="2"/>
      <c r="F986" s="3"/>
      <c r="G986" s="3"/>
      <c r="H986" s="3"/>
      <c r="I986" s="3"/>
      <c r="J986" s="3"/>
      <c r="K986" s="3"/>
      <c r="L986" s="3"/>
      <c r="M986" s="3"/>
      <c r="N986" s="3"/>
      <c r="O986" s="3"/>
      <c r="P986" s="3"/>
      <c r="Q986" s="3"/>
      <c r="R986" s="3"/>
      <c r="S986" s="252"/>
      <c r="T986" s="252"/>
      <c r="U986" s="252"/>
      <c r="V986" s="252"/>
      <c r="W986" s="252"/>
      <c r="X986" s="12"/>
    </row>
    <row r="987" spans="2:24" x14ac:dyDescent="0.25">
      <c r="B987" s="11"/>
      <c r="C987" s="3"/>
      <c r="D987" s="2"/>
      <c r="E987" s="2"/>
      <c r="F987" s="3"/>
      <c r="G987" s="3"/>
      <c r="H987" s="3"/>
      <c r="I987" s="3"/>
      <c r="J987" s="3"/>
      <c r="K987" s="3"/>
      <c r="L987" s="3"/>
      <c r="M987" s="3"/>
      <c r="N987" s="3"/>
      <c r="O987" s="3"/>
      <c r="P987" s="3"/>
      <c r="Q987" s="3"/>
      <c r="R987" s="3"/>
      <c r="S987" s="252"/>
      <c r="T987" s="252"/>
      <c r="U987" s="252"/>
      <c r="V987" s="252"/>
      <c r="W987" s="252"/>
      <c r="X987" s="12"/>
    </row>
    <row r="988" spans="2:24" x14ac:dyDescent="0.25">
      <c r="B988" s="11"/>
      <c r="C988" s="3"/>
      <c r="D988" s="2"/>
      <c r="E988" s="2"/>
      <c r="F988" s="3"/>
      <c r="G988" s="3"/>
      <c r="H988" s="3"/>
      <c r="I988" s="3"/>
      <c r="J988" s="3"/>
      <c r="K988" s="3"/>
      <c r="L988" s="3"/>
      <c r="M988" s="3"/>
      <c r="N988" s="3"/>
      <c r="O988" s="3"/>
      <c r="P988" s="3"/>
      <c r="Q988" s="3"/>
      <c r="R988" s="3"/>
      <c r="S988" s="252"/>
      <c r="T988" s="252"/>
      <c r="U988" s="252"/>
      <c r="V988" s="252"/>
      <c r="W988" s="252"/>
      <c r="X988" s="12"/>
    </row>
    <row r="989" spans="2:24" x14ac:dyDescent="0.25">
      <c r="B989" s="11"/>
      <c r="C989" s="3"/>
      <c r="D989" s="2"/>
      <c r="E989" s="2"/>
      <c r="F989" s="3"/>
      <c r="G989" s="3"/>
      <c r="H989" s="3"/>
      <c r="I989" s="3"/>
      <c r="J989" s="3"/>
      <c r="K989" s="3"/>
      <c r="L989" s="3"/>
      <c r="M989" s="3"/>
      <c r="N989" s="3"/>
      <c r="O989" s="3"/>
      <c r="P989" s="3"/>
      <c r="Q989" s="3"/>
      <c r="R989" s="3"/>
      <c r="S989" s="252"/>
      <c r="T989" s="252"/>
      <c r="U989" s="252"/>
      <c r="V989" s="252"/>
      <c r="W989" s="252"/>
      <c r="X989" s="12"/>
    </row>
    <row r="990" spans="2:24" x14ac:dyDescent="0.25">
      <c r="B990" s="11"/>
      <c r="C990" s="3"/>
      <c r="D990" s="2"/>
      <c r="E990" s="2"/>
      <c r="F990" s="3"/>
      <c r="G990" s="3"/>
      <c r="H990" s="3"/>
      <c r="I990" s="3"/>
      <c r="J990" s="3"/>
      <c r="K990" s="3"/>
      <c r="L990" s="3"/>
      <c r="M990" s="3"/>
      <c r="N990" s="3"/>
      <c r="O990" s="3"/>
      <c r="P990" s="3"/>
      <c r="Q990" s="3"/>
      <c r="R990" s="3"/>
      <c r="S990" s="252"/>
      <c r="T990" s="252"/>
      <c r="U990" s="252"/>
      <c r="V990" s="252"/>
      <c r="W990" s="252"/>
      <c r="X990" s="12"/>
    </row>
    <row r="991" spans="2:24" x14ac:dyDescent="0.25">
      <c r="B991" s="11"/>
      <c r="C991" s="3"/>
      <c r="D991" s="2"/>
      <c r="E991" s="2"/>
      <c r="F991" s="3"/>
      <c r="G991" s="3"/>
      <c r="H991" s="3"/>
      <c r="I991" s="3"/>
      <c r="J991" s="3"/>
      <c r="K991" s="3"/>
      <c r="L991" s="3"/>
      <c r="M991" s="3"/>
      <c r="N991" s="3"/>
      <c r="O991" s="3"/>
      <c r="P991" s="3"/>
      <c r="Q991" s="3"/>
      <c r="R991" s="3"/>
      <c r="S991" s="252"/>
      <c r="T991" s="252"/>
      <c r="U991" s="252"/>
      <c r="V991" s="252"/>
      <c r="W991" s="252"/>
      <c r="X991" s="12"/>
    </row>
    <row r="992" spans="2:24" x14ac:dyDescent="0.25">
      <c r="B992" s="11"/>
      <c r="C992" s="3"/>
      <c r="D992" s="2"/>
      <c r="E992" s="2"/>
      <c r="F992" s="3"/>
      <c r="G992" s="3"/>
      <c r="H992" s="3"/>
      <c r="I992" s="3"/>
      <c r="J992" s="3"/>
      <c r="K992" s="3"/>
      <c r="L992" s="3"/>
      <c r="M992" s="3"/>
      <c r="N992" s="3"/>
      <c r="O992" s="3"/>
      <c r="P992" s="3"/>
      <c r="Q992" s="3"/>
      <c r="R992" s="3"/>
      <c r="S992" s="252"/>
      <c r="T992" s="252"/>
      <c r="U992" s="252"/>
      <c r="V992" s="252"/>
      <c r="W992" s="252"/>
      <c r="X992" s="12"/>
    </row>
    <row r="993" spans="2:24" x14ac:dyDescent="0.25">
      <c r="B993" s="11"/>
      <c r="C993" s="3"/>
      <c r="D993" s="2"/>
      <c r="E993" s="2"/>
      <c r="F993" s="3"/>
      <c r="G993" s="3"/>
      <c r="H993" s="3"/>
      <c r="I993" s="3"/>
      <c r="J993" s="3"/>
      <c r="K993" s="3"/>
      <c r="L993" s="3"/>
      <c r="M993" s="3"/>
      <c r="N993" s="3"/>
      <c r="O993" s="3"/>
      <c r="P993" s="3"/>
      <c r="Q993" s="3"/>
      <c r="R993" s="3"/>
      <c r="S993" s="252"/>
      <c r="T993" s="252"/>
      <c r="U993" s="252"/>
      <c r="V993" s="252"/>
      <c r="W993" s="252"/>
      <c r="X993" s="12"/>
    </row>
    <row r="994" spans="2:24" x14ac:dyDescent="0.25">
      <c r="B994" s="11"/>
      <c r="C994" s="3"/>
      <c r="D994" s="2"/>
      <c r="E994" s="2"/>
      <c r="F994" s="3"/>
      <c r="G994" s="3"/>
      <c r="H994" s="3"/>
      <c r="I994" s="3"/>
      <c r="J994" s="3"/>
      <c r="K994" s="3"/>
      <c r="L994" s="3"/>
      <c r="M994" s="3"/>
      <c r="N994" s="3"/>
      <c r="O994" s="3"/>
      <c r="P994" s="3"/>
      <c r="Q994" s="3"/>
      <c r="R994" s="3"/>
      <c r="S994" s="252"/>
      <c r="T994" s="252"/>
      <c r="U994" s="252"/>
      <c r="V994" s="252"/>
      <c r="W994" s="252"/>
      <c r="X994" s="12"/>
    </row>
    <row r="995" spans="2:24" x14ac:dyDescent="0.25">
      <c r="B995" s="11"/>
      <c r="C995" s="3"/>
      <c r="D995" s="2"/>
      <c r="E995" s="2"/>
      <c r="F995" s="3"/>
      <c r="G995" s="3"/>
      <c r="H995" s="3"/>
      <c r="I995" s="3"/>
      <c r="J995" s="3"/>
      <c r="K995" s="3"/>
      <c r="L995" s="3"/>
      <c r="M995" s="3"/>
      <c r="N995" s="3"/>
      <c r="O995" s="3"/>
      <c r="P995" s="3"/>
      <c r="Q995" s="3"/>
      <c r="R995" s="3"/>
      <c r="S995" s="252"/>
      <c r="T995" s="252"/>
      <c r="U995" s="252"/>
      <c r="V995" s="252"/>
      <c r="W995" s="252"/>
      <c r="X995" s="12"/>
    </row>
    <row r="996" spans="2:24" x14ac:dyDescent="0.25">
      <c r="B996" s="11"/>
      <c r="C996" s="3"/>
      <c r="D996" s="2"/>
      <c r="E996" s="2"/>
      <c r="F996" s="3"/>
      <c r="G996" s="3"/>
      <c r="H996" s="3"/>
      <c r="I996" s="3"/>
      <c r="J996" s="3"/>
      <c r="K996" s="3"/>
      <c r="L996" s="3"/>
      <c r="M996" s="3"/>
      <c r="N996" s="3"/>
      <c r="O996" s="3"/>
      <c r="P996" s="3"/>
      <c r="Q996" s="3"/>
      <c r="R996" s="3"/>
      <c r="S996" s="252"/>
      <c r="T996" s="252"/>
      <c r="U996" s="252"/>
      <c r="V996" s="252"/>
      <c r="W996" s="252"/>
      <c r="X996" s="12"/>
    </row>
    <row r="997" spans="2:24" x14ac:dyDescent="0.25">
      <c r="B997" s="11"/>
      <c r="C997" s="3"/>
      <c r="D997" s="2"/>
      <c r="E997" s="2"/>
      <c r="F997" s="3"/>
      <c r="G997" s="3"/>
      <c r="H997" s="3"/>
      <c r="I997" s="3"/>
      <c r="J997" s="3"/>
      <c r="K997" s="3"/>
      <c r="L997" s="3"/>
      <c r="M997" s="3"/>
      <c r="N997" s="3"/>
      <c r="O997" s="3"/>
      <c r="P997" s="3"/>
      <c r="Q997" s="3"/>
      <c r="R997" s="3"/>
      <c r="S997" s="252"/>
      <c r="T997" s="252"/>
      <c r="U997" s="252"/>
      <c r="V997" s="252"/>
      <c r="W997" s="252"/>
      <c r="X997" s="12"/>
    </row>
    <row r="998" spans="2:24" x14ac:dyDescent="0.25">
      <c r="B998" s="11"/>
      <c r="C998" s="3"/>
      <c r="D998" s="2"/>
      <c r="E998" s="2"/>
      <c r="F998" s="3"/>
      <c r="G998" s="3"/>
      <c r="H998" s="3"/>
      <c r="I998" s="3"/>
      <c r="J998" s="3"/>
      <c r="K998" s="3"/>
      <c r="L998" s="3"/>
      <c r="M998" s="3"/>
      <c r="N998" s="3"/>
      <c r="O998" s="3"/>
      <c r="P998" s="3"/>
      <c r="Q998" s="3"/>
      <c r="R998" s="3"/>
      <c r="S998" s="252"/>
      <c r="T998" s="252"/>
      <c r="U998" s="252"/>
      <c r="V998" s="252"/>
      <c r="W998" s="252"/>
      <c r="X998" s="12"/>
    </row>
    <row r="999" spans="2:24" x14ac:dyDescent="0.25">
      <c r="B999" s="11"/>
      <c r="C999" s="3"/>
      <c r="D999" s="2"/>
      <c r="E999" s="2"/>
      <c r="F999" s="3"/>
      <c r="G999" s="3"/>
      <c r="H999" s="3"/>
      <c r="I999" s="3"/>
      <c r="J999" s="3"/>
      <c r="K999" s="3"/>
      <c r="L999" s="3"/>
      <c r="M999" s="3"/>
      <c r="N999" s="3"/>
      <c r="O999" s="3"/>
      <c r="P999" s="3"/>
      <c r="Q999" s="3"/>
      <c r="R999" s="3"/>
      <c r="S999" s="252"/>
      <c r="T999" s="252"/>
      <c r="U999" s="252"/>
      <c r="V999" s="252"/>
      <c r="W999" s="252"/>
      <c r="X999" s="12"/>
    </row>
    <row r="1000" spans="2:24" x14ac:dyDescent="0.25">
      <c r="B1000" s="11"/>
      <c r="C1000" s="3"/>
      <c r="D1000" s="2"/>
      <c r="E1000" s="2"/>
      <c r="F1000" s="3"/>
      <c r="G1000" s="3"/>
      <c r="H1000" s="3"/>
      <c r="I1000" s="3"/>
      <c r="J1000" s="3"/>
      <c r="K1000" s="3"/>
      <c r="L1000" s="3"/>
      <c r="M1000" s="3"/>
      <c r="N1000" s="3"/>
      <c r="O1000" s="3"/>
      <c r="P1000" s="3"/>
      <c r="Q1000" s="3"/>
      <c r="R1000" s="3"/>
      <c r="S1000" s="252"/>
      <c r="T1000" s="252"/>
      <c r="U1000" s="252"/>
      <c r="V1000" s="252"/>
      <c r="W1000" s="252"/>
      <c r="X1000" s="12"/>
    </row>
    <row r="1001" spans="2:24" x14ac:dyDescent="0.25">
      <c r="B1001" s="11"/>
      <c r="C1001" s="3"/>
      <c r="D1001" s="2"/>
      <c r="E1001" s="2"/>
      <c r="F1001" s="3"/>
      <c r="G1001" s="3"/>
      <c r="H1001" s="3"/>
      <c r="I1001" s="3"/>
      <c r="J1001" s="3"/>
      <c r="K1001" s="3"/>
      <c r="L1001" s="3"/>
      <c r="M1001" s="3"/>
      <c r="N1001" s="3"/>
      <c r="O1001" s="3"/>
      <c r="P1001" s="3"/>
      <c r="Q1001" s="3"/>
      <c r="R1001" s="3"/>
      <c r="S1001" s="252"/>
      <c r="T1001" s="252"/>
      <c r="U1001" s="252"/>
      <c r="V1001" s="252"/>
      <c r="W1001" s="252"/>
      <c r="X1001" s="12"/>
    </row>
    <row r="1002" spans="2:24" x14ac:dyDescent="0.25">
      <c r="B1002" s="11"/>
      <c r="C1002" s="3"/>
      <c r="D1002" s="2"/>
      <c r="E1002" s="2"/>
      <c r="F1002" s="3"/>
      <c r="G1002" s="3"/>
      <c r="H1002" s="3"/>
      <c r="I1002" s="3"/>
      <c r="J1002" s="3"/>
      <c r="K1002" s="3"/>
      <c r="L1002" s="3"/>
      <c r="M1002" s="3"/>
      <c r="N1002" s="3"/>
      <c r="O1002" s="3"/>
      <c r="P1002" s="3"/>
      <c r="Q1002" s="3"/>
      <c r="R1002" s="3"/>
      <c r="S1002" s="252"/>
      <c r="T1002" s="252"/>
      <c r="U1002" s="252"/>
      <c r="V1002" s="252"/>
      <c r="W1002" s="252"/>
      <c r="X1002" s="12"/>
    </row>
    <row r="1003" spans="2:24" x14ac:dyDescent="0.25">
      <c r="B1003" s="11"/>
      <c r="C1003" s="3"/>
      <c r="D1003" s="2"/>
      <c r="E1003" s="2"/>
      <c r="F1003" s="3"/>
      <c r="G1003" s="3"/>
      <c r="H1003" s="3"/>
      <c r="I1003" s="3"/>
      <c r="J1003" s="3"/>
      <c r="K1003" s="3"/>
      <c r="L1003" s="3"/>
      <c r="M1003" s="3"/>
      <c r="N1003" s="3"/>
      <c r="O1003" s="3"/>
      <c r="P1003" s="3"/>
      <c r="Q1003" s="3"/>
      <c r="R1003" s="3"/>
      <c r="S1003" s="252"/>
      <c r="T1003" s="252"/>
      <c r="U1003" s="252"/>
      <c r="V1003" s="252"/>
      <c r="W1003" s="252"/>
      <c r="X1003" s="12"/>
    </row>
    <row r="1004" spans="2:24" x14ac:dyDescent="0.25">
      <c r="B1004" s="11"/>
      <c r="C1004" s="3"/>
      <c r="D1004" s="2"/>
      <c r="E1004" s="2"/>
      <c r="F1004" s="3"/>
      <c r="G1004" s="3"/>
      <c r="H1004" s="3"/>
      <c r="I1004" s="3"/>
      <c r="J1004" s="3"/>
      <c r="K1004" s="3"/>
      <c r="L1004" s="3"/>
      <c r="M1004" s="3"/>
      <c r="N1004" s="3"/>
      <c r="O1004" s="3"/>
      <c r="P1004" s="3"/>
      <c r="Q1004" s="3"/>
      <c r="R1004" s="3"/>
      <c r="S1004" s="252"/>
      <c r="T1004" s="252"/>
      <c r="U1004" s="252"/>
      <c r="V1004" s="252"/>
      <c r="W1004" s="252"/>
      <c r="X1004" s="12"/>
    </row>
    <row r="1005" spans="2:24" x14ac:dyDescent="0.25">
      <c r="B1005" s="11"/>
      <c r="C1005" s="3"/>
      <c r="D1005" s="2"/>
      <c r="E1005" s="2"/>
      <c r="F1005" s="3"/>
      <c r="G1005" s="3"/>
      <c r="H1005" s="3"/>
      <c r="I1005" s="3"/>
      <c r="J1005" s="3"/>
      <c r="K1005" s="3"/>
      <c r="L1005" s="3"/>
      <c r="M1005" s="3"/>
      <c r="N1005" s="3"/>
      <c r="O1005" s="3"/>
      <c r="P1005" s="3"/>
      <c r="Q1005" s="3"/>
      <c r="R1005" s="3"/>
      <c r="S1005" s="252"/>
      <c r="T1005" s="252"/>
      <c r="U1005" s="252"/>
      <c r="V1005" s="252"/>
      <c r="W1005" s="252"/>
      <c r="X1005" s="12"/>
    </row>
    <row r="1006" spans="2:24" x14ac:dyDescent="0.25">
      <c r="B1006" s="11"/>
      <c r="C1006" s="3"/>
      <c r="D1006" s="2"/>
      <c r="E1006" s="2"/>
      <c r="F1006" s="3"/>
      <c r="G1006" s="3"/>
      <c r="H1006" s="3"/>
      <c r="I1006" s="3"/>
      <c r="J1006" s="3"/>
      <c r="K1006" s="3"/>
      <c r="L1006" s="3"/>
      <c r="M1006" s="3"/>
      <c r="N1006" s="3"/>
      <c r="O1006" s="3"/>
      <c r="P1006" s="3"/>
      <c r="Q1006" s="3"/>
      <c r="R1006" s="3"/>
      <c r="S1006" s="252"/>
      <c r="T1006" s="252"/>
      <c r="U1006" s="252"/>
      <c r="V1006" s="252"/>
      <c r="W1006" s="252"/>
      <c r="X1006" s="12"/>
    </row>
    <row r="1007" spans="2:24" x14ac:dyDescent="0.25">
      <c r="B1007" s="11"/>
      <c r="C1007" s="3"/>
      <c r="D1007" s="2"/>
      <c r="E1007" s="2"/>
      <c r="F1007" s="3"/>
      <c r="G1007" s="3"/>
      <c r="H1007" s="3"/>
      <c r="I1007" s="3"/>
      <c r="J1007" s="3"/>
      <c r="K1007" s="3"/>
      <c r="L1007" s="3"/>
      <c r="M1007" s="3"/>
      <c r="N1007" s="3"/>
      <c r="O1007" s="3"/>
      <c r="P1007" s="3"/>
      <c r="Q1007" s="3"/>
      <c r="R1007" s="3"/>
      <c r="S1007" s="252"/>
      <c r="T1007" s="252"/>
      <c r="U1007" s="252"/>
      <c r="V1007" s="252"/>
      <c r="W1007" s="252"/>
      <c r="X1007" s="12"/>
    </row>
    <row r="1008" spans="2:24" x14ac:dyDescent="0.25">
      <c r="B1008" s="11"/>
      <c r="C1008" s="3"/>
      <c r="D1008" s="2"/>
      <c r="E1008" s="2"/>
      <c r="F1008" s="3"/>
      <c r="G1008" s="3"/>
      <c r="H1008" s="3"/>
      <c r="I1008" s="3"/>
      <c r="J1008" s="3"/>
      <c r="K1008" s="3"/>
      <c r="L1008" s="3"/>
      <c r="M1008" s="3"/>
      <c r="N1008" s="3"/>
      <c r="O1008" s="3"/>
      <c r="P1008" s="3"/>
      <c r="Q1008" s="3"/>
      <c r="R1008" s="3"/>
      <c r="S1008" s="252"/>
      <c r="T1008" s="252"/>
      <c r="U1008" s="252"/>
      <c r="V1008" s="252"/>
      <c r="W1008" s="252"/>
      <c r="X1008" s="12"/>
    </row>
    <row r="1009" spans="2:24" x14ac:dyDescent="0.25">
      <c r="B1009" s="11"/>
      <c r="C1009" s="3"/>
      <c r="D1009" s="2"/>
      <c r="E1009" s="2"/>
      <c r="F1009" s="3"/>
      <c r="G1009" s="3"/>
      <c r="H1009" s="3"/>
      <c r="I1009" s="3"/>
      <c r="J1009" s="3"/>
      <c r="K1009" s="3"/>
      <c r="L1009" s="3"/>
      <c r="M1009" s="3"/>
      <c r="N1009" s="3"/>
      <c r="O1009" s="3"/>
      <c r="P1009" s="3"/>
      <c r="Q1009" s="3"/>
      <c r="R1009" s="3"/>
      <c r="S1009" s="252"/>
      <c r="T1009" s="252"/>
      <c r="U1009" s="252"/>
      <c r="V1009" s="252"/>
      <c r="W1009" s="252"/>
      <c r="X1009" s="12"/>
    </row>
    <row r="1010" spans="2:24" x14ac:dyDescent="0.25">
      <c r="B1010" s="11"/>
      <c r="C1010" s="3"/>
      <c r="D1010" s="2"/>
      <c r="E1010" s="2"/>
      <c r="F1010" s="3"/>
      <c r="G1010" s="3"/>
      <c r="H1010" s="3"/>
      <c r="I1010" s="3"/>
      <c r="J1010" s="3"/>
      <c r="K1010" s="3"/>
      <c r="L1010" s="3"/>
      <c r="M1010" s="3"/>
      <c r="N1010" s="3"/>
      <c r="O1010" s="3"/>
      <c r="P1010" s="3"/>
      <c r="Q1010" s="3"/>
      <c r="R1010" s="3"/>
      <c r="S1010" s="252"/>
      <c r="T1010" s="252"/>
      <c r="U1010" s="252"/>
      <c r="V1010" s="252"/>
      <c r="W1010" s="252"/>
      <c r="X1010" s="12"/>
    </row>
    <row r="1011" spans="2:24" x14ac:dyDescent="0.25">
      <c r="B1011" s="11"/>
      <c r="C1011" s="3"/>
      <c r="D1011" s="2"/>
      <c r="E1011" s="2"/>
      <c r="F1011" s="3"/>
      <c r="G1011" s="3"/>
      <c r="H1011" s="3"/>
      <c r="I1011" s="3"/>
      <c r="J1011" s="3"/>
      <c r="K1011" s="3"/>
      <c r="L1011" s="3"/>
      <c r="M1011" s="3"/>
      <c r="N1011" s="3"/>
      <c r="O1011" s="3"/>
      <c r="P1011" s="3"/>
      <c r="Q1011" s="3"/>
      <c r="R1011" s="3"/>
      <c r="S1011" s="252"/>
      <c r="T1011" s="252"/>
      <c r="U1011" s="252"/>
      <c r="V1011" s="252"/>
      <c r="W1011" s="252"/>
      <c r="X1011" s="12"/>
    </row>
    <row r="1012" spans="2:24" x14ac:dyDescent="0.25">
      <c r="B1012" s="11"/>
      <c r="C1012" s="3"/>
      <c r="D1012" s="2"/>
      <c r="E1012" s="2"/>
      <c r="F1012" s="3"/>
      <c r="G1012" s="3"/>
      <c r="H1012" s="3"/>
      <c r="I1012" s="3"/>
      <c r="J1012" s="3"/>
      <c r="K1012" s="3"/>
      <c r="L1012" s="3"/>
      <c r="M1012" s="3"/>
      <c r="N1012" s="3"/>
      <c r="O1012" s="3"/>
      <c r="P1012" s="3"/>
      <c r="Q1012" s="3"/>
      <c r="R1012" s="3"/>
      <c r="S1012" s="252"/>
      <c r="T1012" s="252"/>
      <c r="U1012" s="252"/>
      <c r="V1012" s="252"/>
      <c r="W1012" s="252"/>
      <c r="X1012" s="12"/>
    </row>
    <row r="1013" spans="2:24" x14ac:dyDescent="0.25">
      <c r="B1013" s="11"/>
      <c r="C1013" s="3"/>
      <c r="D1013" s="2"/>
      <c r="E1013" s="2"/>
      <c r="F1013" s="3"/>
      <c r="G1013" s="3"/>
      <c r="H1013" s="3"/>
      <c r="I1013" s="3"/>
      <c r="J1013" s="3"/>
      <c r="K1013" s="3"/>
      <c r="L1013" s="3"/>
      <c r="M1013" s="3"/>
      <c r="N1013" s="3"/>
      <c r="O1013" s="3"/>
      <c r="P1013" s="3"/>
      <c r="Q1013" s="3"/>
      <c r="R1013" s="3"/>
      <c r="S1013" s="252"/>
      <c r="T1013" s="252"/>
      <c r="U1013" s="252"/>
      <c r="V1013" s="252"/>
      <c r="W1013" s="252"/>
      <c r="X1013" s="12"/>
    </row>
    <row r="1014" spans="2:24" x14ac:dyDescent="0.25">
      <c r="B1014" s="11"/>
      <c r="C1014" s="3"/>
      <c r="D1014" s="2"/>
      <c r="E1014" s="2"/>
      <c r="F1014" s="3"/>
      <c r="G1014" s="3"/>
      <c r="H1014" s="3"/>
      <c r="I1014" s="3"/>
      <c r="J1014" s="3"/>
      <c r="K1014" s="3"/>
      <c r="L1014" s="3"/>
      <c r="M1014" s="3"/>
      <c r="N1014" s="3"/>
      <c r="O1014" s="3"/>
      <c r="P1014" s="3"/>
      <c r="Q1014" s="3"/>
      <c r="R1014" s="3"/>
      <c r="S1014" s="252"/>
      <c r="T1014" s="252"/>
      <c r="U1014" s="252"/>
      <c r="V1014" s="252"/>
      <c r="W1014" s="252"/>
      <c r="X1014" s="12"/>
    </row>
    <row r="1015" spans="2:24" x14ac:dyDescent="0.25">
      <c r="B1015" s="11"/>
      <c r="C1015" s="3"/>
      <c r="D1015" s="2"/>
      <c r="E1015" s="2"/>
      <c r="F1015" s="3"/>
      <c r="G1015" s="3"/>
      <c r="H1015" s="3"/>
      <c r="I1015" s="3"/>
      <c r="J1015" s="3"/>
      <c r="K1015" s="3"/>
      <c r="L1015" s="3"/>
      <c r="M1015" s="3"/>
      <c r="N1015" s="3"/>
      <c r="O1015" s="3"/>
      <c r="P1015" s="3"/>
      <c r="Q1015" s="3"/>
      <c r="R1015" s="3"/>
      <c r="S1015" s="252"/>
      <c r="T1015" s="252"/>
      <c r="U1015" s="252"/>
      <c r="V1015" s="252"/>
      <c r="W1015" s="252"/>
      <c r="X1015" s="12"/>
    </row>
    <row r="1016" spans="2:24" x14ac:dyDescent="0.25">
      <c r="B1016" s="11"/>
      <c r="C1016" s="3"/>
      <c r="D1016" s="2"/>
      <c r="E1016" s="2"/>
      <c r="F1016" s="3"/>
      <c r="G1016" s="3"/>
      <c r="H1016" s="3"/>
      <c r="I1016" s="3"/>
      <c r="J1016" s="3"/>
      <c r="K1016" s="3"/>
      <c r="L1016" s="3"/>
      <c r="M1016" s="3"/>
      <c r="N1016" s="3"/>
      <c r="O1016" s="3"/>
      <c r="P1016" s="3"/>
      <c r="Q1016" s="3"/>
      <c r="R1016" s="3"/>
      <c r="S1016" s="252"/>
      <c r="T1016" s="252"/>
      <c r="U1016" s="252"/>
      <c r="V1016" s="252"/>
      <c r="W1016" s="252"/>
      <c r="X1016" s="12"/>
    </row>
    <row r="1017" spans="2:24" x14ac:dyDescent="0.25">
      <c r="B1017" s="11"/>
      <c r="C1017" s="3"/>
      <c r="D1017" s="2"/>
      <c r="E1017" s="2"/>
      <c r="F1017" s="3"/>
      <c r="G1017" s="3"/>
      <c r="H1017" s="3"/>
      <c r="I1017" s="3"/>
      <c r="J1017" s="3"/>
      <c r="K1017" s="3"/>
      <c r="L1017" s="3"/>
      <c r="M1017" s="3"/>
      <c r="N1017" s="3"/>
      <c r="O1017" s="3"/>
      <c r="P1017" s="3"/>
      <c r="Q1017" s="3"/>
      <c r="R1017" s="3"/>
      <c r="S1017" s="252"/>
      <c r="T1017" s="252"/>
      <c r="U1017" s="252"/>
      <c r="V1017" s="252"/>
      <c r="W1017" s="252"/>
      <c r="X1017" s="12"/>
    </row>
    <row r="1018" spans="2:24" x14ac:dyDescent="0.25">
      <c r="B1018" s="11"/>
      <c r="C1018" s="3"/>
      <c r="D1018" s="2"/>
      <c r="E1018" s="2"/>
      <c r="F1018" s="3"/>
      <c r="G1018" s="3"/>
      <c r="H1018" s="3"/>
      <c r="I1018" s="3"/>
      <c r="J1018" s="3"/>
      <c r="K1018" s="3"/>
      <c r="L1018" s="3"/>
      <c r="M1018" s="3"/>
      <c r="N1018" s="3"/>
      <c r="O1018" s="3"/>
      <c r="P1018" s="3"/>
      <c r="Q1018" s="3"/>
      <c r="R1018" s="3"/>
      <c r="S1018" s="252"/>
      <c r="T1018" s="252"/>
      <c r="U1018" s="252"/>
      <c r="V1018" s="252"/>
      <c r="W1018" s="252"/>
      <c r="X1018" s="12"/>
    </row>
    <row r="1019" spans="2:24" x14ac:dyDescent="0.25">
      <c r="B1019" s="11"/>
      <c r="C1019" s="3"/>
      <c r="D1019" s="2"/>
      <c r="E1019" s="2"/>
      <c r="F1019" s="3"/>
      <c r="G1019" s="3"/>
      <c r="H1019" s="3"/>
      <c r="I1019" s="3"/>
      <c r="J1019" s="3"/>
      <c r="K1019" s="3"/>
      <c r="L1019" s="3"/>
      <c r="M1019" s="3"/>
      <c r="N1019" s="3"/>
      <c r="O1019" s="3"/>
      <c r="P1019" s="3"/>
      <c r="Q1019" s="3"/>
      <c r="R1019" s="3"/>
      <c r="S1019" s="252"/>
      <c r="T1019" s="252"/>
      <c r="U1019" s="252"/>
      <c r="V1019" s="252"/>
      <c r="W1019" s="252"/>
      <c r="X1019" s="12"/>
    </row>
    <row r="1020" spans="2:24" x14ac:dyDescent="0.25">
      <c r="B1020" s="11"/>
      <c r="C1020" s="3"/>
      <c r="D1020" s="2"/>
      <c r="E1020" s="2"/>
      <c r="F1020" s="3"/>
      <c r="G1020" s="3"/>
      <c r="H1020" s="3"/>
      <c r="I1020" s="3"/>
      <c r="J1020" s="3"/>
      <c r="K1020" s="3"/>
      <c r="L1020" s="3"/>
      <c r="M1020" s="3"/>
      <c r="N1020" s="3"/>
      <c r="O1020" s="3"/>
      <c r="P1020" s="3"/>
      <c r="Q1020" s="3"/>
      <c r="R1020" s="3"/>
      <c r="S1020" s="252"/>
      <c r="T1020" s="252"/>
      <c r="U1020" s="252"/>
      <c r="V1020" s="252"/>
      <c r="W1020" s="252"/>
      <c r="X1020" s="12"/>
    </row>
    <row r="1021" spans="2:24" x14ac:dyDescent="0.25">
      <c r="B1021" s="11"/>
      <c r="C1021" s="3"/>
      <c r="D1021" s="2"/>
      <c r="E1021" s="2"/>
      <c r="F1021" s="3"/>
      <c r="G1021" s="3"/>
      <c r="H1021" s="3"/>
      <c r="I1021" s="3"/>
      <c r="J1021" s="3"/>
      <c r="K1021" s="3"/>
      <c r="L1021" s="3"/>
      <c r="M1021" s="3"/>
      <c r="N1021" s="3"/>
      <c r="O1021" s="3"/>
      <c r="P1021" s="3"/>
      <c r="Q1021" s="3"/>
      <c r="R1021" s="3"/>
      <c r="S1021" s="252"/>
      <c r="T1021" s="252"/>
      <c r="U1021" s="252"/>
      <c r="V1021" s="252"/>
      <c r="W1021" s="252"/>
      <c r="X1021" s="12"/>
    </row>
    <row r="1022" spans="2:24" x14ac:dyDescent="0.25">
      <c r="B1022" s="11"/>
      <c r="C1022" s="3"/>
      <c r="D1022" s="2"/>
      <c r="E1022" s="2"/>
      <c r="F1022" s="3"/>
      <c r="G1022" s="3"/>
      <c r="H1022" s="3"/>
      <c r="I1022" s="3"/>
      <c r="J1022" s="3"/>
      <c r="K1022" s="3"/>
      <c r="L1022" s="3"/>
      <c r="M1022" s="3"/>
      <c r="N1022" s="3"/>
      <c r="O1022" s="3"/>
      <c r="P1022" s="3"/>
      <c r="Q1022" s="3"/>
      <c r="R1022" s="3"/>
      <c r="S1022" s="252"/>
      <c r="T1022" s="252"/>
      <c r="U1022" s="252"/>
      <c r="V1022" s="252"/>
      <c r="W1022" s="252"/>
      <c r="X1022" s="12"/>
    </row>
    <row r="1023" spans="2:24" x14ac:dyDescent="0.25">
      <c r="B1023" s="11"/>
      <c r="C1023" s="3"/>
      <c r="D1023" s="2"/>
      <c r="E1023" s="2"/>
      <c r="F1023" s="3"/>
      <c r="G1023" s="3"/>
      <c r="H1023" s="3"/>
      <c r="I1023" s="3"/>
      <c r="J1023" s="3"/>
      <c r="K1023" s="3"/>
      <c r="L1023" s="3"/>
      <c r="M1023" s="3"/>
      <c r="N1023" s="3"/>
      <c r="O1023" s="3"/>
      <c r="P1023" s="3"/>
      <c r="Q1023" s="3"/>
      <c r="R1023" s="3"/>
      <c r="S1023" s="252"/>
      <c r="T1023" s="252"/>
      <c r="U1023" s="252"/>
      <c r="V1023" s="252"/>
      <c r="W1023" s="252"/>
      <c r="X1023" s="12"/>
    </row>
    <row r="1024" spans="2:24" x14ac:dyDescent="0.25">
      <c r="B1024" s="11"/>
      <c r="C1024" s="3"/>
      <c r="D1024" s="2"/>
      <c r="E1024" s="2"/>
      <c r="F1024" s="3"/>
      <c r="G1024" s="3"/>
      <c r="H1024" s="3"/>
      <c r="I1024" s="3"/>
      <c r="J1024" s="3"/>
      <c r="K1024" s="3"/>
      <c r="L1024" s="3"/>
      <c r="M1024" s="3"/>
      <c r="N1024" s="3"/>
      <c r="O1024" s="3"/>
      <c r="P1024" s="3"/>
      <c r="Q1024" s="3"/>
      <c r="R1024" s="3"/>
      <c r="S1024" s="252"/>
      <c r="T1024" s="252"/>
      <c r="U1024" s="252"/>
      <c r="V1024" s="252"/>
      <c r="W1024" s="252"/>
      <c r="X1024" s="12"/>
    </row>
    <row r="1025" spans="2:24" x14ac:dyDescent="0.25">
      <c r="B1025" s="11"/>
      <c r="C1025" s="3"/>
      <c r="D1025" s="2"/>
      <c r="E1025" s="2"/>
      <c r="F1025" s="3"/>
      <c r="G1025" s="3"/>
      <c r="H1025" s="3"/>
      <c r="I1025" s="3"/>
      <c r="J1025" s="3"/>
      <c r="K1025" s="3"/>
      <c r="L1025" s="3"/>
      <c r="M1025" s="3"/>
      <c r="N1025" s="3"/>
      <c r="O1025" s="3"/>
      <c r="P1025" s="3"/>
      <c r="Q1025" s="3"/>
      <c r="R1025" s="3"/>
      <c r="S1025" s="252"/>
      <c r="T1025" s="252"/>
      <c r="U1025" s="252"/>
      <c r="V1025" s="252"/>
      <c r="W1025" s="252"/>
      <c r="X1025" s="12"/>
    </row>
    <row r="1026" spans="2:24" x14ac:dyDescent="0.25">
      <c r="B1026" s="11"/>
      <c r="C1026" s="3"/>
      <c r="D1026" s="2"/>
      <c r="E1026" s="2"/>
      <c r="F1026" s="3"/>
      <c r="G1026" s="3"/>
      <c r="H1026" s="3"/>
      <c r="I1026" s="3"/>
      <c r="J1026" s="3"/>
      <c r="K1026" s="3"/>
      <c r="L1026" s="3"/>
      <c r="M1026" s="3"/>
      <c r="N1026" s="3"/>
      <c r="O1026" s="3"/>
      <c r="P1026" s="3"/>
      <c r="Q1026" s="3"/>
      <c r="R1026" s="3"/>
      <c r="S1026" s="252"/>
      <c r="T1026" s="252"/>
      <c r="U1026" s="252"/>
      <c r="V1026" s="252"/>
      <c r="W1026" s="252"/>
      <c r="X1026" s="12"/>
    </row>
    <row r="1027" spans="2:24" x14ac:dyDescent="0.25">
      <c r="B1027" s="11"/>
      <c r="C1027" s="3"/>
      <c r="D1027" s="2"/>
      <c r="E1027" s="2"/>
      <c r="F1027" s="3"/>
      <c r="G1027" s="3"/>
      <c r="H1027" s="3"/>
      <c r="I1027" s="3"/>
      <c r="J1027" s="3"/>
      <c r="K1027" s="3"/>
      <c r="L1027" s="3"/>
      <c r="M1027" s="3"/>
      <c r="N1027" s="3"/>
      <c r="O1027" s="3"/>
      <c r="P1027" s="3"/>
      <c r="Q1027" s="3"/>
      <c r="R1027" s="3"/>
      <c r="S1027" s="252"/>
      <c r="T1027" s="252"/>
      <c r="U1027" s="252"/>
      <c r="V1027" s="252"/>
      <c r="W1027" s="252"/>
      <c r="X1027" s="12"/>
    </row>
    <row r="1028" spans="2:24" x14ac:dyDescent="0.25">
      <c r="B1028" s="11"/>
      <c r="C1028" s="3"/>
      <c r="D1028" s="2"/>
      <c r="E1028" s="2"/>
      <c r="F1028" s="3"/>
      <c r="G1028" s="3"/>
      <c r="H1028" s="3"/>
      <c r="I1028" s="3"/>
      <c r="J1028" s="3"/>
      <c r="K1028" s="3"/>
      <c r="L1028" s="3"/>
      <c r="M1028" s="3"/>
      <c r="N1028" s="3"/>
      <c r="O1028" s="3"/>
      <c r="P1028" s="3"/>
      <c r="Q1028" s="3"/>
      <c r="R1028" s="3"/>
      <c r="S1028" s="252"/>
      <c r="T1028" s="252"/>
      <c r="U1028" s="252"/>
      <c r="V1028" s="252"/>
      <c r="W1028" s="252"/>
      <c r="X1028" s="12"/>
    </row>
    <row r="1029" spans="2:24" x14ac:dyDescent="0.25">
      <c r="B1029" s="11"/>
      <c r="C1029" s="3"/>
      <c r="D1029" s="2"/>
      <c r="E1029" s="2"/>
      <c r="F1029" s="3"/>
      <c r="G1029" s="3"/>
      <c r="H1029" s="3"/>
      <c r="I1029" s="3"/>
      <c r="J1029" s="3"/>
      <c r="K1029" s="3"/>
      <c r="L1029" s="3"/>
      <c r="M1029" s="3"/>
      <c r="N1029" s="3"/>
      <c r="O1029" s="3"/>
      <c r="P1029" s="3"/>
      <c r="Q1029" s="3"/>
      <c r="R1029" s="3"/>
      <c r="S1029" s="252"/>
      <c r="T1029" s="252"/>
      <c r="U1029" s="252"/>
      <c r="V1029" s="252"/>
      <c r="W1029" s="252"/>
      <c r="X1029" s="12"/>
    </row>
    <row r="1030" spans="2:24" x14ac:dyDescent="0.25">
      <c r="B1030" s="11"/>
      <c r="C1030" s="3"/>
      <c r="D1030" s="2"/>
      <c r="E1030" s="2"/>
      <c r="F1030" s="3"/>
      <c r="G1030" s="3"/>
      <c r="H1030" s="3"/>
      <c r="I1030" s="3"/>
      <c r="J1030" s="3"/>
      <c r="K1030" s="3"/>
      <c r="L1030" s="3"/>
      <c r="M1030" s="3"/>
      <c r="N1030" s="3"/>
      <c r="O1030" s="3"/>
      <c r="P1030" s="3"/>
      <c r="Q1030" s="3"/>
      <c r="R1030" s="3"/>
      <c r="S1030" s="252"/>
      <c r="T1030" s="252"/>
      <c r="U1030" s="252"/>
      <c r="V1030" s="252"/>
      <c r="W1030" s="252"/>
      <c r="X1030" s="12"/>
    </row>
    <row r="1031" spans="2:24" x14ac:dyDescent="0.25">
      <c r="B1031" s="11"/>
      <c r="C1031" s="3"/>
      <c r="D1031" s="2"/>
      <c r="E1031" s="2"/>
      <c r="F1031" s="3"/>
      <c r="G1031" s="3"/>
      <c r="H1031" s="3"/>
      <c r="I1031" s="3"/>
      <c r="J1031" s="3"/>
      <c r="K1031" s="3"/>
      <c r="L1031" s="3"/>
      <c r="M1031" s="3"/>
      <c r="N1031" s="3"/>
      <c r="O1031" s="3"/>
      <c r="P1031" s="3"/>
      <c r="Q1031" s="3"/>
      <c r="R1031" s="3"/>
      <c r="S1031" s="252"/>
      <c r="T1031" s="252"/>
      <c r="U1031" s="252"/>
      <c r="V1031" s="252"/>
      <c r="W1031" s="252"/>
      <c r="X1031" s="12"/>
    </row>
    <row r="1032" spans="2:24" x14ac:dyDescent="0.25">
      <c r="B1032" s="11"/>
      <c r="C1032" s="3"/>
      <c r="D1032" s="2"/>
      <c r="E1032" s="2"/>
      <c r="F1032" s="3"/>
      <c r="G1032" s="3"/>
      <c r="H1032" s="3"/>
      <c r="I1032" s="3"/>
      <c r="J1032" s="3"/>
      <c r="K1032" s="3"/>
      <c r="L1032" s="3"/>
      <c r="M1032" s="3"/>
      <c r="N1032" s="3"/>
      <c r="O1032" s="3"/>
      <c r="P1032" s="3"/>
      <c r="Q1032" s="3"/>
      <c r="R1032" s="3"/>
      <c r="S1032" s="252"/>
      <c r="T1032" s="252"/>
      <c r="U1032" s="252"/>
      <c r="V1032" s="252"/>
      <c r="W1032" s="252"/>
      <c r="X1032" s="12"/>
    </row>
    <row r="1033" spans="2:24" x14ac:dyDescent="0.25">
      <c r="B1033" s="11"/>
      <c r="C1033" s="3"/>
      <c r="D1033" s="2"/>
      <c r="E1033" s="2"/>
      <c r="F1033" s="3"/>
      <c r="G1033" s="3"/>
      <c r="H1033" s="3"/>
      <c r="I1033" s="3"/>
      <c r="J1033" s="3"/>
      <c r="K1033" s="3"/>
      <c r="L1033" s="3"/>
      <c r="M1033" s="3"/>
      <c r="N1033" s="3"/>
      <c r="O1033" s="3"/>
      <c r="P1033" s="3"/>
      <c r="Q1033" s="3"/>
      <c r="R1033" s="3"/>
      <c r="S1033" s="252"/>
      <c r="T1033" s="252"/>
      <c r="U1033" s="252"/>
      <c r="V1033" s="252"/>
      <c r="W1033" s="252"/>
      <c r="X1033" s="12"/>
    </row>
    <row r="1034" spans="2:24" x14ac:dyDescent="0.25">
      <c r="B1034" s="11"/>
      <c r="C1034" s="3"/>
      <c r="D1034" s="2"/>
      <c r="E1034" s="2"/>
      <c r="F1034" s="3"/>
      <c r="G1034" s="3"/>
      <c r="H1034" s="3"/>
      <c r="I1034" s="3"/>
      <c r="J1034" s="3"/>
      <c r="K1034" s="3"/>
      <c r="L1034" s="3"/>
      <c r="M1034" s="3"/>
      <c r="N1034" s="3"/>
      <c r="O1034" s="3"/>
      <c r="P1034" s="3"/>
      <c r="Q1034" s="3"/>
      <c r="R1034" s="3"/>
      <c r="S1034" s="252"/>
      <c r="T1034" s="252"/>
      <c r="U1034" s="252"/>
      <c r="V1034" s="252"/>
      <c r="W1034" s="252"/>
      <c r="X1034" s="12"/>
    </row>
    <row r="1035" spans="2:24" x14ac:dyDescent="0.25">
      <c r="B1035" s="11"/>
      <c r="C1035" s="3"/>
      <c r="D1035" s="2"/>
      <c r="E1035" s="2"/>
      <c r="F1035" s="3"/>
      <c r="G1035" s="3"/>
      <c r="H1035" s="3"/>
      <c r="I1035" s="3"/>
      <c r="J1035" s="3"/>
      <c r="K1035" s="3"/>
      <c r="L1035" s="3"/>
      <c r="M1035" s="3"/>
      <c r="N1035" s="3"/>
      <c r="O1035" s="3"/>
      <c r="P1035" s="3"/>
      <c r="Q1035" s="3"/>
      <c r="R1035" s="3"/>
      <c r="S1035" s="252"/>
      <c r="T1035" s="252"/>
      <c r="U1035" s="252"/>
      <c r="V1035" s="252"/>
      <c r="W1035" s="252"/>
      <c r="X1035" s="12"/>
    </row>
    <row r="1036" spans="2:24" x14ac:dyDescent="0.25">
      <c r="B1036" s="11"/>
      <c r="C1036" s="3"/>
      <c r="D1036" s="2"/>
      <c r="E1036" s="2"/>
      <c r="F1036" s="3"/>
      <c r="G1036" s="3"/>
      <c r="H1036" s="3"/>
      <c r="I1036" s="3"/>
      <c r="J1036" s="3"/>
      <c r="K1036" s="3"/>
      <c r="L1036" s="3"/>
      <c r="M1036" s="3"/>
      <c r="N1036" s="3"/>
      <c r="O1036" s="3"/>
      <c r="P1036" s="3"/>
      <c r="Q1036" s="3"/>
      <c r="R1036" s="3"/>
      <c r="S1036" s="252"/>
      <c r="T1036" s="252"/>
      <c r="U1036" s="252"/>
      <c r="V1036" s="252"/>
      <c r="W1036" s="252"/>
      <c r="X1036" s="12"/>
    </row>
    <row r="1037" spans="2:24" x14ac:dyDescent="0.25">
      <c r="B1037" s="11"/>
      <c r="C1037" s="3"/>
      <c r="D1037" s="2"/>
      <c r="E1037" s="2"/>
      <c r="F1037" s="3"/>
      <c r="G1037" s="3"/>
      <c r="H1037" s="3"/>
      <c r="I1037" s="3"/>
      <c r="J1037" s="3"/>
      <c r="K1037" s="3"/>
      <c r="L1037" s="3"/>
      <c r="M1037" s="3"/>
      <c r="N1037" s="3"/>
      <c r="O1037" s="3"/>
      <c r="P1037" s="3"/>
      <c r="Q1037" s="3"/>
      <c r="R1037" s="3"/>
      <c r="S1037" s="252"/>
      <c r="T1037" s="252"/>
      <c r="U1037" s="252"/>
      <c r="V1037" s="252"/>
      <c r="W1037" s="252"/>
      <c r="X1037" s="12"/>
    </row>
    <row r="1038" spans="2:24" x14ac:dyDescent="0.25">
      <c r="B1038" s="11"/>
      <c r="C1038" s="3"/>
      <c r="D1038" s="2"/>
      <c r="E1038" s="2"/>
      <c r="F1038" s="3"/>
      <c r="G1038" s="3"/>
      <c r="H1038" s="3"/>
      <c r="I1038" s="3"/>
      <c r="J1038" s="3"/>
      <c r="K1038" s="3"/>
      <c r="L1038" s="3"/>
      <c r="M1038" s="3"/>
      <c r="N1038" s="3"/>
      <c r="O1038" s="3"/>
      <c r="P1038" s="3"/>
      <c r="Q1038" s="3"/>
      <c r="R1038" s="3"/>
      <c r="S1038" s="252"/>
      <c r="T1038" s="252"/>
      <c r="U1038" s="252"/>
      <c r="V1038" s="252"/>
      <c r="W1038" s="252"/>
      <c r="X1038" s="12"/>
    </row>
    <row r="1039" spans="2:24" x14ac:dyDescent="0.25">
      <c r="B1039" s="11"/>
      <c r="C1039" s="3"/>
      <c r="D1039" s="2"/>
      <c r="E1039" s="2"/>
      <c r="F1039" s="3"/>
      <c r="G1039" s="3"/>
      <c r="H1039" s="3"/>
      <c r="I1039" s="3"/>
      <c r="J1039" s="3"/>
      <c r="K1039" s="3"/>
      <c r="L1039" s="3"/>
      <c r="M1039" s="3"/>
      <c r="N1039" s="3"/>
      <c r="O1039" s="3"/>
      <c r="P1039" s="3"/>
      <c r="Q1039" s="3"/>
      <c r="R1039" s="3"/>
      <c r="S1039" s="252"/>
      <c r="T1039" s="252"/>
      <c r="U1039" s="252"/>
      <c r="V1039" s="252"/>
      <c r="W1039" s="252"/>
      <c r="X1039" s="12"/>
    </row>
    <row r="1040" spans="2:24" x14ac:dyDescent="0.25">
      <c r="B1040" s="11"/>
      <c r="C1040" s="3"/>
      <c r="D1040" s="2"/>
      <c r="E1040" s="2"/>
      <c r="F1040" s="3"/>
      <c r="G1040" s="3"/>
      <c r="H1040" s="3"/>
      <c r="I1040" s="3"/>
      <c r="J1040" s="3"/>
      <c r="K1040" s="3"/>
      <c r="L1040" s="3"/>
      <c r="M1040" s="3"/>
      <c r="N1040" s="3"/>
      <c r="O1040" s="3"/>
      <c r="P1040" s="3"/>
      <c r="Q1040" s="3"/>
      <c r="R1040" s="3"/>
      <c r="S1040" s="252"/>
      <c r="T1040" s="252"/>
      <c r="U1040" s="252"/>
      <c r="V1040" s="252"/>
      <c r="W1040" s="252"/>
      <c r="X1040" s="12"/>
    </row>
    <row r="1041" spans="2:24" x14ac:dyDescent="0.25">
      <c r="B1041" s="11"/>
      <c r="C1041" s="3"/>
      <c r="D1041" s="2"/>
      <c r="E1041" s="2"/>
      <c r="F1041" s="3"/>
      <c r="G1041" s="3"/>
      <c r="H1041" s="3"/>
      <c r="I1041" s="3"/>
      <c r="J1041" s="3"/>
      <c r="K1041" s="3"/>
      <c r="L1041" s="3"/>
      <c r="M1041" s="3"/>
      <c r="N1041" s="3"/>
      <c r="O1041" s="3"/>
      <c r="P1041" s="3"/>
      <c r="Q1041" s="3"/>
      <c r="R1041" s="3"/>
      <c r="S1041" s="252"/>
      <c r="T1041" s="252"/>
      <c r="U1041" s="252"/>
      <c r="V1041" s="252"/>
      <c r="W1041" s="252"/>
      <c r="X1041" s="12"/>
    </row>
    <row r="1042" spans="2:24" x14ac:dyDescent="0.25">
      <c r="B1042" s="11"/>
      <c r="C1042" s="3"/>
      <c r="D1042" s="2"/>
      <c r="E1042" s="2"/>
      <c r="F1042" s="3"/>
      <c r="G1042" s="3"/>
      <c r="H1042" s="3"/>
      <c r="I1042" s="3"/>
      <c r="J1042" s="3"/>
      <c r="K1042" s="3"/>
      <c r="L1042" s="3"/>
      <c r="M1042" s="3"/>
      <c r="N1042" s="3"/>
      <c r="O1042" s="3"/>
      <c r="P1042" s="3"/>
      <c r="Q1042" s="3"/>
      <c r="R1042" s="3"/>
      <c r="S1042" s="252"/>
      <c r="T1042" s="252"/>
      <c r="U1042" s="252"/>
      <c r="V1042" s="252"/>
      <c r="W1042" s="252"/>
      <c r="X1042" s="12"/>
    </row>
    <row r="1043" spans="2:24" x14ac:dyDescent="0.25">
      <c r="B1043" s="11"/>
      <c r="C1043" s="3"/>
      <c r="D1043" s="2"/>
      <c r="E1043" s="2"/>
      <c r="F1043" s="3"/>
      <c r="G1043" s="3"/>
      <c r="H1043" s="3"/>
      <c r="I1043" s="3"/>
      <c r="J1043" s="3"/>
      <c r="K1043" s="3"/>
      <c r="L1043" s="3"/>
      <c r="M1043" s="3"/>
      <c r="N1043" s="3"/>
      <c r="O1043" s="3"/>
      <c r="P1043" s="3"/>
      <c r="Q1043" s="3"/>
      <c r="R1043" s="3"/>
      <c r="S1043" s="252"/>
      <c r="T1043" s="252"/>
      <c r="U1043" s="252"/>
      <c r="V1043" s="252"/>
      <c r="W1043" s="252"/>
      <c r="X1043" s="12"/>
    </row>
    <row r="1044" spans="2:24" x14ac:dyDescent="0.25">
      <c r="B1044" s="11"/>
      <c r="C1044" s="3"/>
      <c r="D1044" s="2"/>
      <c r="E1044" s="2"/>
      <c r="F1044" s="3"/>
      <c r="G1044" s="3"/>
      <c r="H1044" s="3"/>
      <c r="I1044" s="3"/>
      <c r="J1044" s="3"/>
      <c r="K1044" s="3"/>
      <c r="L1044" s="3"/>
      <c r="M1044" s="3"/>
      <c r="N1044" s="3"/>
      <c r="O1044" s="3"/>
      <c r="P1044" s="3"/>
      <c r="Q1044" s="3"/>
      <c r="R1044" s="3"/>
      <c r="S1044" s="252"/>
      <c r="T1044" s="252"/>
      <c r="U1044" s="252"/>
      <c r="V1044" s="252"/>
      <c r="W1044" s="252"/>
      <c r="X1044" s="12"/>
    </row>
    <row r="1045" spans="2:24" x14ac:dyDescent="0.25">
      <c r="B1045" s="11"/>
      <c r="C1045" s="3"/>
      <c r="D1045" s="2"/>
      <c r="E1045" s="2"/>
      <c r="F1045" s="3"/>
      <c r="G1045" s="3"/>
      <c r="H1045" s="3"/>
      <c r="I1045" s="3"/>
      <c r="J1045" s="3"/>
      <c r="K1045" s="3"/>
      <c r="L1045" s="3"/>
      <c r="M1045" s="3"/>
      <c r="N1045" s="3"/>
      <c r="O1045" s="3"/>
      <c r="P1045" s="3"/>
      <c r="Q1045" s="3"/>
      <c r="R1045" s="3"/>
      <c r="S1045" s="252"/>
      <c r="T1045" s="252"/>
      <c r="U1045" s="252"/>
      <c r="V1045" s="252"/>
      <c r="W1045" s="252"/>
      <c r="X1045" s="12"/>
    </row>
    <row r="1046" spans="2:24" x14ac:dyDescent="0.25">
      <c r="B1046" s="11"/>
      <c r="C1046" s="3"/>
      <c r="D1046" s="2"/>
      <c r="E1046" s="2"/>
      <c r="F1046" s="3"/>
      <c r="G1046" s="3"/>
      <c r="H1046" s="3"/>
      <c r="I1046" s="3"/>
      <c r="J1046" s="3"/>
      <c r="K1046" s="3"/>
      <c r="L1046" s="3"/>
      <c r="M1046" s="3"/>
      <c r="N1046" s="3"/>
      <c r="O1046" s="3"/>
      <c r="P1046" s="3"/>
      <c r="Q1046" s="3"/>
      <c r="R1046" s="3"/>
      <c r="S1046" s="252"/>
      <c r="T1046" s="252"/>
      <c r="U1046" s="252"/>
      <c r="V1046" s="252"/>
      <c r="W1046" s="252"/>
      <c r="X1046" s="12"/>
    </row>
    <row r="1047" spans="2:24" x14ac:dyDescent="0.25">
      <c r="B1047" s="11"/>
      <c r="C1047" s="3"/>
      <c r="D1047" s="2"/>
      <c r="E1047" s="2"/>
      <c r="F1047" s="3"/>
      <c r="G1047" s="3"/>
      <c r="H1047" s="3"/>
      <c r="I1047" s="3"/>
      <c r="J1047" s="3"/>
      <c r="K1047" s="3"/>
      <c r="L1047" s="3"/>
      <c r="M1047" s="3"/>
      <c r="N1047" s="3"/>
      <c r="O1047" s="3"/>
      <c r="P1047" s="3"/>
      <c r="Q1047" s="3"/>
      <c r="R1047" s="3"/>
      <c r="S1047" s="252"/>
      <c r="T1047" s="252"/>
      <c r="U1047" s="252"/>
      <c r="V1047" s="252"/>
      <c r="W1047" s="252"/>
      <c r="X1047" s="12"/>
    </row>
    <row r="1048" spans="2:24" x14ac:dyDescent="0.25">
      <c r="B1048" s="11"/>
      <c r="C1048" s="3"/>
      <c r="D1048" s="2"/>
      <c r="E1048" s="2"/>
      <c r="F1048" s="3"/>
      <c r="G1048" s="3"/>
      <c r="H1048" s="3"/>
      <c r="I1048" s="3"/>
      <c r="J1048" s="3"/>
      <c r="K1048" s="3"/>
      <c r="L1048" s="3"/>
      <c r="M1048" s="3"/>
      <c r="N1048" s="3"/>
      <c r="O1048" s="3"/>
      <c r="P1048" s="3"/>
      <c r="Q1048" s="3"/>
      <c r="R1048" s="3"/>
      <c r="S1048" s="252"/>
      <c r="T1048" s="252"/>
      <c r="U1048" s="252"/>
      <c r="V1048" s="252"/>
      <c r="W1048" s="252"/>
      <c r="X1048" s="12"/>
    </row>
    <row r="1049" spans="2:24" x14ac:dyDescent="0.25">
      <c r="B1049" s="11"/>
      <c r="C1049" s="3"/>
      <c r="D1049" s="2"/>
      <c r="E1049" s="2"/>
      <c r="F1049" s="3"/>
      <c r="G1049" s="3"/>
      <c r="H1049" s="3"/>
      <c r="I1049" s="3"/>
      <c r="J1049" s="3"/>
      <c r="K1049" s="3"/>
      <c r="L1049" s="3"/>
      <c r="M1049" s="3"/>
      <c r="N1049" s="3"/>
      <c r="O1049" s="3"/>
      <c r="P1049" s="3"/>
      <c r="Q1049" s="3"/>
      <c r="R1049" s="3"/>
      <c r="S1049" s="252"/>
      <c r="T1049" s="252"/>
      <c r="U1049" s="252"/>
      <c r="V1049" s="252"/>
      <c r="W1049" s="252"/>
      <c r="X1049" s="12"/>
    </row>
    <row r="1050" spans="2:24" x14ac:dyDescent="0.25">
      <c r="B1050" s="11"/>
      <c r="C1050" s="3"/>
      <c r="D1050" s="2"/>
      <c r="E1050" s="2"/>
      <c r="F1050" s="3"/>
      <c r="G1050" s="3"/>
      <c r="H1050" s="3"/>
      <c r="I1050" s="3"/>
      <c r="J1050" s="3"/>
      <c r="K1050" s="3"/>
      <c r="L1050" s="3"/>
      <c r="M1050" s="3"/>
      <c r="N1050" s="3"/>
      <c r="O1050" s="3"/>
      <c r="P1050" s="3"/>
      <c r="Q1050" s="3"/>
      <c r="R1050" s="3"/>
      <c r="S1050" s="252"/>
      <c r="T1050" s="252"/>
      <c r="U1050" s="252"/>
      <c r="V1050" s="252"/>
      <c r="W1050" s="252"/>
      <c r="X1050" s="12"/>
    </row>
    <row r="1051" spans="2:24" x14ac:dyDescent="0.25">
      <c r="B1051" s="11"/>
      <c r="C1051" s="3"/>
      <c r="D1051" s="2"/>
      <c r="E1051" s="2"/>
      <c r="F1051" s="3"/>
      <c r="G1051" s="3"/>
      <c r="H1051" s="3"/>
      <c r="I1051" s="3"/>
      <c r="J1051" s="3"/>
      <c r="K1051" s="3"/>
      <c r="L1051" s="3"/>
      <c r="M1051" s="3"/>
      <c r="N1051" s="3"/>
      <c r="O1051" s="3"/>
      <c r="P1051" s="3"/>
      <c r="Q1051" s="3"/>
      <c r="R1051" s="3"/>
      <c r="S1051" s="252"/>
      <c r="T1051" s="252"/>
      <c r="U1051" s="252"/>
      <c r="V1051" s="252"/>
      <c r="W1051" s="252"/>
      <c r="X1051" s="12"/>
    </row>
    <row r="1052" spans="2:24" x14ac:dyDescent="0.25">
      <c r="B1052" s="11"/>
      <c r="C1052" s="3"/>
      <c r="D1052" s="2"/>
      <c r="E1052" s="2"/>
      <c r="F1052" s="3"/>
      <c r="G1052" s="3"/>
      <c r="H1052" s="3"/>
      <c r="I1052" s="3"/>
      <c r="J1052" s="3"/>
      <c r="K1052" s="3"/>
      <c r="L1052" s="3"/>
      <c r="M1052" s="3"/>
      <c r="N1052" s="3"/>
      <c r="O1052" s="3"/>
      <c r="P1052" s="3"/>
      <c r="Q1052" s="3"/>
      <c r="R1052" s="3"/>
      <c r="S1052" s="252"/>
      <c r="T1052" s="252"/>
      <c r="U1052" s="252"/>
      <c r="V1052" s="252"/>
      <c r="W1052" s="252"/>
      <c r="X1052" s="12"/>
    </row>
    <row r="1053" spans="2:24" x14ac:dyDescent="0.25">
      <c r="B1053" s="11"/>
      <c r="C1053" s="3"/>
      <c r="D1053" s="2"/>
      <c r="E1053" s="2"/>
      <c r="F1053" s="3"/>
      <c r="G1053" s="3"/>
      <c r="H1053" s="3"/>
      <c r="I1053" s="3"/>
      <c r="J1053" s="3"/>
      <c r="K1053" s="3"/>
      <c r="L1053" s="3"/>
      <c r="M1053" s="3"/>
      <c r="N1053" s="3"/>
      <c r="O1053" s="3"/>
      <c r="P1053" s="3"/>
      <c r="Q1053" s="3"/>
      <c r="R1053" s="3"/>
      <c r="S1053" s="252"/>
      <c r="T1053" s="252"/>
      <c r="U1053" s="252"/>
      <c r="V1053" s="252"/>
      <c r="W1053" s="252"/>
      <c r="X1053" s="12"/>
    </row>
    <row r="1054" spans="2:24" x14ac:dyDescent="0.25">
      <c r="B1054" s="11"/>
      <c r="C1054" s="3"/>
      <c r="D1054" s="2"/>
      <c r="E1054" s="2"/>
      <c r="F1054" s="3"/>
      <c r="G1054" s="3"/>
      <c r="H1054" s="3"/>
      <c r="I1054" s="3"/>
      <c r="J1054" s="3"/>
      <c r="K1054" s="3"/>
      <c r="L1054" s="3"/>
      <c r="M1054" s="3"/>
      <c r="N1054" s="3"/>
      <c r="O1054" s="3"/>
      <c r="P1054" s="3"/>
      <c r="Q1054" s="3"/>
      <c r="R1054" s="3"/>
      <c r="S1054" s="252"/>
      <c r="T1054" s="252"/>
      <c r="U1054" s="252"/>
      <c r="V1054" s="252"/>
      <c r="W1054" s="252"/>
      <c r="X1054" s="12"/>
    </row>
    <row r="1055" spans="2:24" x14ac:dyDescent="0.25">
      <c r="B1055" s="11"/>
      <c r="C1055" s="3"/>
      <c r="D1055" s="2"/>
      <c r="E1055" s="2"/>
      <c r="F1055" s="3"/>
      <c r="G1055" s="3"/>
      <c r="H1055" s="3"/>
      <c r="I1055" s="3"/>
      <c r="J1055" s="3"/>
      <c r="K1055" s="3"/>
      <c r="L1055" s="3"/>
      <c r="M1055" s="3"/>
      <c r="N1055" s="3"/>
      <c r="O1055" s="3"/>
      <c r="P1055" s="3"/>
      <c r="Q1055" s="3"/>
      <c r="R1055" s="3"/>
      <c r="S1055" s="252"/>
      <c r="T1055" s="252"/>
      <c r="U1055" s="252"/>
      <c r="V1055" s="252"/>
      <c r="W1055" s="252"/>
      <c r="X1055" s="12"/>
    </row>
    <row r="1056" spans="2:24" x14ac:dyDescent="0.25">
      <c r="B1056" s="11"/>
      <c r="C1056" s="3"/>
      <c r="D1056" s="2"/>
      <c r="E1056" s="2"/>
      <c r="F1056" s="3"/>
      <c r="G1056" s="3"/>
      <c r="H1056" s="3"/>
      <c r="I1056" s="3"/>
      <c r="J1056" s="3"/>
      <c r="K1056" s="3"/>
      <c r="L1056" s="3"/>
      <c r="M1056" s="3"/>
      <c r="N1056" s="3"/>
      <c r="O1056" s="3"/>
      <c r="P1056" s="3"/>
      <c r="Q1056" s="3"/>
      <c r="R1056" s="3"/>
      <c r="S1056" s="252"/>
      <c r="T1056" s="252"/>
      <c r="U1056" s="252"/>
      <c r="V1056" s="252"/>
      <c r="W1056" s="252"/>
      <c r="X1056" s="12"/>
    </row>
    <row r="1057" spans="2:24" x14ac:dyDescent="0.25">
      <c r="B1057" s="11"/>
      <c r="C1057" s="3"/>
      <c r="D1057" s="2"/>
      <c r="E1057" s="2"/>
      <c r="F1057" s="3"/>
      <c r="G1057" s="3"/>
      <c r="H1057" s="3"/>
      <c r="I1057" s="3"/>
      <c r="J1057" s="3"/>
      <c r="K1057" s="3"/>
      <c r="L1057" s="3"/>
      <c r="M1057" s="3"/>
      <c r="N1057" s="3"/>
      <c r="O1057" s="3"/>
      <c r="P1057" s="3"/>
      <c r="Q1057" s="3"/>
      <c r="R1057" s="3"/>
      <c r="S1057" s="252"/>
      <c r="T1057" s="252"/>
      <c r="U1057" s="252"/>
      <c r="V1057" s="252"/>
      <c r="W1057" s="252"/>
      <c r="X1057" s="12"/>
    </row>
    <row r="1058" spans="2:24" x14ac:dyDescent="0.25">
      <c r="B1058" s="11"/>
      <c r="C1058" s="3"/>
      <c r="D1058" s="2"/>
      <c r="E1058" s="2"/>
      <c r="F1058" s="3"/>
      <c r="G1058" s="3"/>
      <c r="H1058" s="3"/>
      <c r="I1058" s="3"/>
      <c r="J1058" s="3"/>
      <c r="K1058" s="3"/>
      <c r="L1058" s="3"/>
      <c r="M1058" s="3"/>
      <c r="N1058" s="3"/>
      <c r="O1058" s="3"/>
      <c r="P1058" s="3"/>
      <c r="Q1058" s="3"/>
      <c r="R1058" s="3"/>
      <c r="S1058" s="252"/>
      <c r="T1058" s="252"/>
      <c r="U1058" s="252"/>
      <c r="V1058" s="252"/>
      <c r="W1058" s="252"/>
      <c r="X1058" s="12"/>
    </row>
    <row r="1059" spans="2:24" x14ac:dyDescent="0.25">
      <c r="B1059" s="11"/>
      <c r="C1059" s="3"/>
      <c r="D1059" s="2"/>
      <c r="E1059" s="2"/>
      <c r="F1059" s="3"/>
      <c r="G1059" s="3"/>
      <c r="H1059" s="3"/>
      <c r="I1059" s="3"/>
      <c r="J1059" s="3"/>
      <c r="K1059" s="3"/>
      <c r="L1059" s="3"/>
      <c r="M1059" s="3"/>
      <c r="N1059" s="3"/>
      <c r="O1059" s="3"/>
      <c r="P1059" s="3"/>
      <c r="Q1059" s="3"/>
      <c r="R1059" s="3"/>
      <c r="S1059" s="252"/>
      <c r="T1059" s="252"/>
      <c r="U1059" s="252"/>
      <c r="V1059" s="252"/>
      <c r="W1059" s="252"/>
      <c r="X1059" s="12"/>
    </row>
    <row r="1060" spans="2:24" x14ac:dyDescent="0.25">
      <c r="B1060" s="11"/>
      <c r="C1060" s="3"/>
      <c r="D1060" s="2"/>
      <c r="E1060" s="2"/>
      <c r="F1060" s="3"/>
      <c r="G1060" s="3"/>
      <c r="H1060" s="3"/>
      <c r="I1060" s="3"/>
      <c r="J1060" s="3"/>
      <c r="K1060" s="3"/>
      <c r="L1060" s="3"/>
      <c r="M1060" s="3"/>
      <c r="N1060" s="3"/>
      <c r="O1060" s="3"/>
      <c r="P1060" s="3"/>
      <c r="Q1060" s="3"/>
      <c r="R1060" s="3"/>
      <c r="S1060" s="252"/>
      <c r="T1060" s="252"/>
      <c r="U1060" s="252"/>
      <c r="V1060" s="252"/>
      <c r="W1060" s="252"/>
      <c r="X1060" s="12"/>
    </row>
    <row r="1061" spans="2:24" x14ac:dyDescent="0.25">
      <c r="B1061" s="11"/>
      <c r="C1061" s="3"/>
      <c r="D1061" s="2"/>
      <c r="E1061" s="2"/>
      <c r="F1061" s="3"/>
      <c r="G1061" s="3"/>
      <c r="H1061" s="3"/>
      <c r="I1061" s="3"/>
      <c r="J1061" s="3"/>
      <c r="K1061" s="3"/>
      <c r="L1061" s="3"/>
      <c r="M1061" s="3"/>
      <c r="N1061" s="3"/>
      <c r="O1061" s="3"/>
      <c r="P1061" s="3"/>
      <c r="Q1061" s="3"/>
      <c r="R1061" s="3"/>
      <c r="S1061" s="252"/>
      <c r="T1061" s="252"/>
      <c r="U1061" s="252"/>
      <c r="V1061" s="252"/>
      <c r="W1061" s="252"/>
      <c r="X1061" s="12"/>
    </row>
    <row r="1062" spans="2:24" x14ac:dyDescent="0.25">
      <c r="B1062" s="11"/>
      <c r="C1062" s="3"/>
      <c r="D1062" s="2"/>
      <c r="E1062" s="2"/>
      <c r="F1062" s="3"/>
      <c r="G1062" s="3"/>
      <c r="H1062" s="3"/>
      <c r="I1062" s="3"/>
      <c r="J1062" s="3"/>
      <c r="K1062" s="3"/>
      <c r="L1062" s="3"/>
      <c r="M1062" s="3"/>
      <c r="N1062" s="3"/>
      <c r="O1062" s="3"/>
      <c r="P1062" s="3"/>
      <c r="Q1062" s="3"/>
      <c r="R1062" s="3"/>
      <c r="S1062" s="252"/>
      <c r="T1062" s="252"/>
      <c r="U1062" s="252"/>
      <c r="V1062" s="252"/>
      <c r="W1062" s="252"/>
      <c r="X1062" s="12"/>
    </row>
    <row r="1063" spans="2:24" x14ac:dyDescent="0.25">
      <c r="B1063" s="11"/>
      <c r="C1063" s="3"/>
      <c r="D1063" s="2"/>
      <c r="E1063" s="2"/>
      <c r="F1063" s="3"/>
      <c r="G1063" s="3"/>
      <c r="H1063" s="3"/>
      <c r="I1063" s="3"/>
      <c r="J1063" s="3"/>
      <c r="K1063" s="3"/>
      <c r="L1063" s="3"/>
      <c r="M1063" s="3"/>
      <c r="N1063" s="3"/>
      <c r="O1063" s="3"/>
      <c r="P1063" s="3"/>
      <c r="Q1063" s="3"/>
      <c r="R1063" s="3"/>
      <c r="S1063" s="252"/>
      <c r="T1063" s="252"/>
      <c r="U1063" s="252"/>
      <c r="V1063" s="252"/>
      <c r="W1063" s="252"/>
      <c r="X1063" s="12"/>
    </row>
    <row r="1064" spans="2:24" x14ac:dyDescent="0.25">
      <c r="B1064" s="11"/>
      <c r="C1064" s="3"/>
      <c r="D1064" s="2"/>
      <c r="E1064" s="2"/>
      <c r="F1064" s="3"/>
      <c r="G1064" s="3"/>
      <c r="H1064" s="3"/>
      <c r="I1064" s="3"/>
      <c r="J1064" s="3"/>
      <c r="K1064" s="3"/>
      <c r="L1064" s="3"/>
      <c r="M1064" s="3"/>
      <c r="N1064" s="3"/>
      <c r="O1064" s="3"/>
      <c r="P1064" s="3"/>
      <c r="Q1064" s="3"/>
      <c r="R1064" s="3"/>
      <c r="S1064" s="252"/>
      <c r="T1064" s="252"/>
      <c r="U1064" s="252"/>
      <c r="V1064" s="252"/>
      <c r="W1064" s="252"/>
      <c r="X1064" s="12"/>
    </row>
    <row r="1065" spans="2:24" x14ac:dyDescent="0.25">
      <c r="B1065" s="11"/>
      <c r="C1065" s="3"/>
      <c r="D1065" s="2"/>
      <c r="E1065" s="2"/>
      <c r="F1065" s="3"/>
      <c r="G1065" s="3"/>
      <c r="H1065" s="3"/>
      <c r="I1065" s="3"/>
      <c r="J1065" s="3"/>
      <c r="K1065" s="3"/>
      <c r="L1065" s="3"/>
      <c r="M1065" s="3"/>
      <c r="N1065" s="3"/>
      <c r="O1065" s="3"/>
      <c r="P1065" s="3"/>
      <c r="Q1065" s="3"/>
      <c r="R1065" s="3"/>
      <c r="S1065" s="252"/>
      <c r="T1065" s="252"/>
      <c r="U1065" s="252"/>
      <c r="V1065" s="252"/>
      <c r="W1065" s="252"/>
      <c r="X1065" s="12"/>
    </row>
    <row r="1066" spans="2:24" x14ac:dyDescent="0.25">
      <c r="B1066" s="11"/>
      <c r="C1066" s="3"/>
      <c r="D1066" s="2"/>
      <c r="E1066" s="2"/>
      <c r="F1066" s="3"/>
      <c r="G1066" s="3"/>
      <c r="H1066" s="3"/>
      <c r="I1066" s="3"/>
      <c r="J1066" s="3"/>
      <c r="K1066" s="3"/>
      <c r="L1066" s="3"/>
      <c r="M1066" s="3"/>
      <c r="N1066" s="3"/>
      <c r="O1066" s="3"/>
      <c r="P1066" s="3"/>
      <c r="Q1066" s="3"/>
      <c r="R1066" s="3"/>
      <c r="S1066" s="252"/>
      <c r="T1066" s="252"/>
      <c r="U1066" s="252"/>
      <c r="V1066" s="252"/>
      <c r="W1066" s="252"/>
      <c r="X1066" s="12"/>
    </row>
    <row r="1067" spans="2:24" x14ac:dyDescent="0.25">
      <c r="B1067" s="11"/>
      <c r="C1067" s="3"/>
      <c r="D1067" s="2"/>
      <c r="E1067" s="2"/>
      <c r="F1067" s="3"/>
      <c r="G1067" s="3"/>
      <c r="H1067" s="3"/>
      <c r="I1067" s="3"/>
      <c r="J1067" s="3"/>
      <c r="K1067" s="3"/>
      <c r="L1067" s="3"/>
      <c r="M1067" s="3"/>
      <c r="N1067" s="3"/>
      <c r="O1067" s="3"/>
      <c r="P1067" s="3"/>
      <c r="Q1067" s="3"/>
      <c r="R1067" s="3"/>
      <c r="S1067" s="252"/>
      <c r="T1067" s="252"/>
      <c r="U1067" s="252"/>
      <c r="V1067" s="252"/>
      <c r="W1067" s="252"/>
      <c r="X1067" s="12"/>
    </row>
    <row r="1068" spans="2:24" x14ac:dyDescent="0.25">
      <c r="B1068" s="11"/>
      <c r="C1068" s="3"/>
      <c r="D1068" s="2"/>
      <c r="E1068" s="2"/>
      <c r="F1068" s="3"/>
      <c r="G1068" s="3"/>
      <c r="H1068" s="3"/>
      <c r="I1068" s="3"/>
      <c r="J1068" s="3"/>
      <c r="K1068" s="3"/>
      <c r="L1068" s="3"/>
      <c r="M1068" s="3"/>
      <c r="N1068" s="3"/>
      <c r="O1068" s="3"/>
      <c r="P1068" s="3"/>
      <c r="Q1068" s="3"/>
      <c r="R1068" s="3"/>
      <c r="S1068" s="252"/>
      <c r="T1068" s="252"/>
      <c r="U1068" s="252"/>
      <c r="V1068" s="252"/>
      <c r="W1068" s="252"/>
      <c r="X1068" s="12"/>
    </row>
    <row r="1069" spans="2:24" x14ac:dyDescent="0.25">
      <c r="B1069" s="11"/>
      <c r="C1069" s="3"/>
      <c r="D1069" s="2"/>
      <c r="E1069" s="2"/>
      <c r="F1069" s="3"/>
      <c r="G1069" s="3"/>
      <c r="H1069" s="3"/>
      <c r="I1069" s="3"/>
      <c r="J1069" s="3"/>
      <c r="K1069" s="3"/>
      <c r="L1069" s="3"/>
      <c r="M1069" s="3"/>
      <c r="N1069" s="3"/>
      <c r="O1069" s="3"/>
      <c r="P1069" s="3"/>
      <c r="Q1069" s="3"/>
      <c r="R1069" s="3"/>
      <c r="S1069" s="252"/>
      <c r="T1069" s="252"/>
      <c r="U1069" s="252"/>
      <c r="V1069" s="252"/>
      <c r="W1069" s="252"/>
      <c r="X1069" s="12"/>
    </row>
    <row r="1070" spans="2:24" x14ac:dyDescent="0.25">
      <c r="B1070" s="11"/>
      <c r="C1070" s="3"/>
      <c r="D1070" s="2"/>
      <c r="E1070" s="2"/>
      <c r="F1070" s="3"/>
      <c r="G1070" s="3"/>
      <c r="H1070" s="3"/>
      <c r="I1070" s="3"/>
      <c r="J1070" s="3"/>
      <c r="K1070" s="3"/>
      <c r="L1070" s="3"/>
      <c r="M1070" s="3"/>
      <c r="N1070" s="3"/>
      <c r="O1070" s="3"/>
      <c r="P1070" s="3"/>
      <c r="Q1070" s="3"/>
      <c r="R1070" s="3"/>
      <c r="S1070" s="252"/>
      <c r="T1070" s="252"/>
      <c r="U1070" s="252"/>
      <c r="V1070" s="252"/>
      <c r="W1070" s="252"/>
      <c r="X1070" s="12"/>
    </row>
    <row r="1071" spans="2:24" x14ac:dyDescent="0.25">
      <c r="B1071" s="11"/>
      <c r="C1071" s="3"/>
      <c r="D1071" s="2"/>
      <c r="E1071" s="2"/>
      <c r="F1071" s="3"/>
      <c r="G1071" s="3"/>
      <c r="H1071" s="3"/>
      <c r="I1071" s="3"/>
      <c r="J1071" s="3"/>
      <c r="K1071" s="3"/>
      <c r="L1071" s="3"/>
      <c r="M1071" s="3"/>
      <c r="N1071" s="3"/>
      <c r="O1071" s="3"/>
      <c r="P1071" s="3"/>
      <c r="Q1071" s="3"/>
      <c r="R1071" s="3"/>
      <c r="S1071" s="252"/>
      <c r="T1071" s="252"/>
      <c r="U1071" s="252"/>
      <c r="V1071" s="252"/>
      <c r="W1071" s="252"/>
      <c r="X1071" s="12"/>
    </row>
    <row r="1072" spans="2:24" x14ac:dyDescent="0.25">
      <c r="B1072" s="11"/>
      <c r="C1072" s="3"/>
      <c r="D1072" s="2"/>
      <c r="E1072" s="2"/>
      <c r="F1072" s="3"/>
      <c r="G1072" s="3"/>
      <c r="H1072" s="3"/>
      <c r="I1072" s="3"/>
      <c r="J1072" s="3"/>
      <c r="K1072" s="3"/>
      <c r="L1072" s="3"/>
      <c r="M1072" s="3"/>
      <c r="N1072" s="3"/>
      <c r="O1072" s="3"/>
      <c r="P1072" s="3"/>
      <c r="Q1072" s="3"/>
      <c r="R1072" s="3"/>
      <c r="S1072" s="252"/>
      <c r="T1072" s="252"/>
      <c r="U1072" s="252"/>
      <c r="V1072" s="252"/>
      <c r="W1072" s="252"/>
      <c r="X1072" s="12"/>
    </row>
    <row r="1073" spans="2:24" x14ac:dyDescent="0.25">
      <c r="B1073" s="11"/>
      <c r="C1073" s="3"/>
      <c r="D1073" s="2"/>
      <c r="E1073" s="2"/>
      <c r="F1073" s="3"/>
      <c r="G1073" s="3"/>
      <c r="H1073" s="3"/>
      <c r="I1073" s="3"/>
      <c r="J1073" s="3"/>
      <c r="K1073" s="3"/>
      <c r="L1073" s="3"/>
      <c r="M1073" s="3"/>
      <c r="N1073" s="3"/>
      <c r="O1073" s="3"/>
      <c r="P1073" s="3"/>
      <c r="Q1073" s="3"/>
      <c r="R1073" s="3"/>
      <c r="S1073" s="252"/>
      <c r="T1073" s="252"/>
      <c r="U1073" s="252"/>
      <c r="V1073" s="252"/>
      <c r="W1073" s="252"/>
      <c r="X1073" s="12"/>
    </row>
    <row r="1074" spans="2:24" x14ac:dyDescent="0.25">
      <c r="B1074" s="11"/>
      <c r="C1074" s="3"/>
      <c r="D1074" s="2"/>
      <c r="E1074" s="2"/>
      <c r="F1074" s="3"/>
      <c r="G1074" s="3"/>
      <c r="H1074" s="3"/>
      <c r="I1074" s="3"/>
      <c r="J1074" s="3"/>
      <c r="K1074" s="3"/>
      <c r="L1074" s="3"/>
      <c r="M1074" s="3"/>
      <c r="N1074" s="3"/>
      <c r="O1074" s="3"/>
      <c r="P1074" s="3"/>
      <c r="Q1074" s="3"/>
      <c r="R1074" s="3"/>
      <c r="S1074" s="252"/>
      <c r="T1074" s="252"/>
      <c r="U1074" s="252"/>
      <c r="V1074" s="252"/>
      <c r="W1074" s="252"/>
      <c r="X1074" s="12"/>
    </row>
    <row r="1075" spans="2:24" x14ac:dyDescent="0.25">
      <c r="B1075" s="11"/>
      <c r="C1075" s="3"/>
      <c r="D1075" s="2"/>
      <c r="E1075" s="2"/>
      <c r="F1075" s="3"/>
      <c r="G1075" s="3"/>
      <c r="H1075" s="3"/>
      <c r="I1075" s="3"/>
      <c r="J1075" s="3"/>
      <c r="K1075" s="3"/>
      <c r="L1075" s="3"/>
      <c r="M1075" s="3"/>
      <c r="N1075" s="3"/>
      <c r="O1075" s="3"/>
      <c r="P1075" s="3"/>
      <c r="Q1075" s="3"/>
      <c r="R1075" s="3"/>
      <c r="S1075" s="252"/>
      <c r="T1075" s="252"/>
      <c r="U1075" s="252"/>
      <c r="V1075" s="252"/>
      <c r="W1075" s="252"/>
      <c r="X1075" s="12"/>
    </row>
    <row r="1076" spans="2:24" x14ac:dyDescent="0.25">
      <c r="B1076" s="11"/>
      <c r="C1076" s="3"/>
      <c r="D1076" s="2"/>
      <c r="E1076" s="2"/>
      <c r="F1076" s="3"/>
      <c r="G1076" s="3"/>
      <c r="H1076" s="3"/>
      <c r="I1076" s="3"/>
      <c r="J1076" s="3"/>
      <c r="K1076" s="3"/>
      <c r="L1076" s="3"/>
      <c r="M1076" s="3"/>
      <c r="N1076" s="3"/>
      <c r="O1076" s="3"/>
      <c r="P1076" s="3"/>
      <c r="Q1076" s="3"/>
      <c r="R1076" s="3"/>
      <c r="S1076" s="252"/>
      <c r="T1076" s="252"/>
      <c r="U1076" s="252"/>
      <c r="V1076" s="252"/>
      <c r="W1076" s="252"/>
      <c r="X1076" s="12"/>
    </row>
    <row r="1077" spans="2:24" x14ac:dyDescent="0.25">
      <c r="B1077" s="11"/>
      <c r="C1077" s="3"/>
      <c r="D1077" s="2"/>
      <c r="E1077" s="2"/>
      <c r="F1077" s="3"/>
      <c r="G1077" s="3"/>
      <c r="H1077" s="3"/>
      <c r="I1077" s="3"/>
      <c r="J1077" s="3"/>
      <c r="K1077" s="3"/>
      <c r="L1077" s="3"/>
      <c r="M1077" s="3"/>
      <c r="N1077" s="3"/>
      <c r="O1077" s="3"/>
      <c r="P1077" s="3"/>
      <c r="Q1077" s="3"/>
      <c r="R1077" s="3"/>
      <c r="S1077" s="252"/>
      <c r="T1077" s="252"/>
      <c r="U1077" s="252"/>
      <c r="V1077" s="252"/>
      <c r="W1077" s="252"/>
      <c r="X1077" s="12"/>
    </row>
    <row r="1078" spans="2:24" x14ac:dyDescent="0.25">
      <c r="B1078" s="11"/>
      <c r="C1078" s="3"/>
      <c r="D1078" s="2"/>
      <c r="E1078" s="2"/>
      <c r="F1078" s="3"/>
      <c r="G1078" s="3"/>
      <c r="H1078" s="3"/>
      <c r="I1078" s="3"/>
      <c r="J1078" s="3"/>
      <c r="K1078" s="3"/>
      <c r="L1078" s="3"/>
      <c r="M1078" s="3"/>
      <c r="N1078" s="3"/>
      <c r="O1078" s="3"/>
      <c r="P1078" s="3"/>
      <c r="Q1078" s="3"/>
      <c r="R1078" s="3"/>
      <c r="S1078" s="252"/>
      <c r="T1078" s="252"/>
      <c r="U1078" s="252"/>
      <c r="V1078" s="252"/>
      <c r="W1078" s="252"/>
      <c r="X1078" s="12"/>
    </row>
    <row r="1079" spans="2:24" x14ac:dyDescent="0.25">
      <c r="B1079" s="11"/>
      <c r="C1079" s="3"/>
      <c r="D1079" s="2"/>
      <c r="E1079" s="2"/>
      <c r="F1079" s="3"/>
      <c r="G1079" s="3"/>
      <c r="H1079" s="3"/>
      <c r="I1079" s="3"/>
      <c r="J1079" s="3"/>
      <c r="K1079" s="3"/>
      <c r="L1079" s="3"/>
      <c r="M1079" s="3"/>
      <c r="N1079" s="3"/>
      <c r="O1079" s="3"/>
      <c r="P1079" s="3"/>
      <c r="Q1079" s="3"/>
      <c r="R1079" s="3"/>
      <c r="S1079" s="252"/>
      <c r="T1079" s="252"/>
      <c r="U1079" s="252"/>
      <c r="V1079" s="252"/>
      <c r="W1079" s="252"/>
      <c r="X1079" s="12"/>
    </row>
    <row r="1080" spans="2:24" x14ac:dyDescent="0.25">
      <c r="B1080" s="11"/>
      <c r="C1080" s="3"/>
      <c r="D1080" s="2"/>
      <c r="E1080" s="2"/>
      <c r="F1080" s="3"/>
      <c r="G1080" s="3"/>
      <c r="H1080" s="3"/>
      <c r="I1080" s="3"/>
      <c r="J1080" s="3"/>
      <c r="K1080" s="3"/>
      <c r="L1080" s="3"/>
      <c r="M1080" s="3"/>
      <c r="N1080" s="3"/>
      <c r="O1080" s="3"/>
      <c r="P1080" s="3"/>
      <c r="Q1080" s="3"/>
      <c r="R1080" s="3"/>
      <c r="S1080" s="252"/>
      <c r="T1080" s="252"/>
      <c r="U1080" s="252"/>
      <c r="V1080" s="252"/>
      <c r="W1080" s="252"/>
      <c r="X1080" s="12"/>
    </row>
    <row r="1081" spans="2:24" x14ac:dyDescent="0.25">
      <c r="B1081" s="11"/>
      <c r="C1081" s="3"/>
      <c r="D1081" s="2"/>
      <c r="E1081" s="2"/>
      <c r="F1081" s="3"/>
      <c r="G1081" s="3"/>
      <c r="H1081" s="3"/>
      <c r="I1081" s="3"/>
      <c r="J1081" s="3"/>
      <c r="K1081" s="3"/>
      <c r="L1081" s="3"/>
      <c r="M1081" s="3"/>
      <c r="N1081" s="3"/>
      <c r="O1081" s="3"/>
      <c r="P1081" s="3"/>
      <c r="Q1081" s="3"/>
      <c r="R1081" s="3"/>
      <c r="S1081" s="252"/>
      <c r="T1081" s="252"/>
      <c r="U1081" s="252"/>
      <c r="V1081" s="252"/>
      <c r="W1081" s="252"/>
      <c r="X1081" s="12"/>
    </row>
    <row r="1082" spans="2:24" x14ac:dyDescent="0.25">
      <c r="B1082" s="11"/>
      <c r="C1082" s="3"/>
      <c r="D1082" s="2"/>
      <c r="E1082" s="2"/>
      <c r="F1082" s="3"/>
      <c r="G1082" s="3"/>
      <c r="H1082" s="3"/>
      <c r="I1082" s="3"/>
      <c r="J1082" s="3"/>
      <c r="K1082" s="3"/>
      <c r="L1082" s="3"/>
      <c r="M1082" s="3"/>
      <c r="N1082" s="3"/>
      <c r="O1082" s="3"/>
      <c r="P1082" s="3"/>
      <c r="Q1082" s="3"/>
      <c r="R1082" s="3"/>
      <c r="S1082" s="252"/>
      <c r="T1082" s="252"/>
      <c r="U1082" s="252"/>
      <c r="V1082" s="252"/>
      <c r="W1082" s="252"/>
      <c r="X1082" s="12"/>
    </row>
    <row r="1083" spans="2:24" x14ac:dyDescent="0.25">
      <c r="B1083" s="11"/>
      <c r="C1083" s="3"/>
      <c r="D1083" s="2"/>
      <c r="E1083" s="2"/>
      <c r="F1083" s="3"/>
      <c r="G1083" s="3"/>
      <c r="H1083" s="3"/>
      <c r="I1083" s="3"/>
      <c r="J1083" s="3"/>
      <c r="K1083" s="3"/>
      <c r="L1083" s="3"/>
      <c r="M1083" s="3"/>
      <c r="N1083" s="3"/>
      <c r="O1083" s="3"/>
      <c r="P1083" s="3"/>
      <c r="Q1083" s="3"/>
      <c r="R1083" s="3"/>
      <c r="S1083" s="252"/>
      <c r="T1083" s="252"/>
      <c r="U1083" s="252"/>
      <c r="V1083" s="252"/>
      <c r="W1083" s="252"/>
      <c r="X1083" s="12"/>
    </row>
    <row r="1084" spans="2:24" x14ac:dyDescent="0.25">
      <c r="B1084" s="11"/>
      <c r="C1084" s="3"/>
      <c r="D1084" s="2"/>
      <c r="E1084" s="2"/>
      <c r="F1084" s="3"/>
      <c r="G1084" s="3"/>
      <c r="H1084" s="3"/>
      <c r="I1084" s="3"/>
      <c r="J1084" s="3"/>
      <c r="K1084" s="3"/>
      <c r="L1084" s="3"/>
      <c r="M1084" s="3"/>
      <c r="N1084" s="3"/>
      <c r="O1084" s="3"/>
      <c r="P1084" s="3"/>
      <c r="Q1084" s="3"/>
      <c r="R1084" s="3"/>
      <c r="S1084" s="252"/>
      <c r="T1084" s="252"/>
      <c r="U1084" s="252"/>
      <c r="V1084" s="252"/>
      <c r="W1084" s="252"/>
      <c r="X1084" s="12"/>
    </row>
    <row r="1085" spans="2:24" x14ac:dyDescent="0.25">
      <c r="B1085" s="11"/>
      <c r="C1085" s="3"/>
      <c r="D1085" s="2"/>
      <c r="E1085" s="2"/>
      <c r="F1085" s="3"/>
      <c r="G1085" s="3"/>
      <c r="H1085" s="3"/>
      <c r="I1085" s="3"/>
      <c r="J1085" s="3"/>
      <c r="K1085" s="3"/>
      <c r="L1085" s="3"/>
      <c r="M1085" s="3"/>
      <c r="N1085" s="3"/>
      <c r="O1085" s="3"/>
      <c r="P1085" s="3"/>
      <c r="Q1085" s="3"/>
      <c r="R1085" s="3"/>
      <c r="S1085" s="252"/>
      <c r="T1085" s="252"/>
      <c r="U1085" s="252"/>
      <c r="V1085" s="252"/>
      <c r="W1085" s="252"/>
      <c r="X1085" s="12"/>
    </row>
    <row r="1086" spans="2:24" x14ac:dyDescent="0.25">
      <c r="B1086" s="11"/>
      <c r="C1086" s="3"/>
      <c r="D1086" s="2"/>
      <c r="E1086" s="2"/>
      <c r="F1086" s="3"/>
      <c r="G1086" s="3"/>
      <c r="H1086" s="3"/>
      <c r="I1086" s="3"/>
      <c r="J1086" s="3"/>
      <c r="K1086" s="3"/>
      <c r="L1086" s="3"/>
      <c r="M1086" s="3"/>
      <c r="N1086" s="3"/>
      <c r="O1086" s="3"/>
      <c r="P1086" s="3"/>
      <c r="Q1086" s="3"/>
      <c r="R1086" s="3"/>
      <c r="S1086" s="252"/>
      <c r="T1086" s="252"/>
      <c r="U1086" s="252"/>
      <c r="V1086" s="252"/>
      <c r="W1086" s="252"/>
      <c r="X1086" s="12"/>
    </row>
    <row r="1087" spans="2:24" x14ac:dyDescent="0.25">
      <c r="B1087" s="11"/>
      <c r="C1087" s="3"/>
      <c r="D1087" s="2"/>
      <c r="E1087" s="2"/>
      <c r="F1087" s="3"/>
      <c r="G1087" s="3"/>
      <c r="H1087" s="3"/>
      <c r="I1087" s="3"/>
      <c r="J1087" s="3"/>
      <c r="K1087" s="3"/>
      <c r="L1087" s="3"/>
      <c r="M1087" s="3"/>
      <c r="N1087" s="3"/>
      <c r="O1087" s="3"/>
      <c r="P1087" s="3"/>
      <c r="Q1087" s="3"/>
      <c r="R1087" s="3"/>
      <c r="S1087" s="252"/>
      <c r="T1087" s="252"/>
      <c r="U1087" s="252"/>
      <c r="V1087" s="252"/>
      <c r="W1087" s="252"/>
      <c r="X1087" s="12"/>
    </row>
    <row r="1088" spans="2:24" x14ac:dyDescent="0.25">
      <c r="B1088" s="11"/>
      <c r="C1088" s="3"/>
      <c r="D1088" s="2"/>
      <c r="E1088" s="2"/>
      <c r="F1088" s="3"/>
      <c r="G1088" s="3"/>
      <c r="H1088" s="3"/>
      <c r="I1088" s="3"/>
      <c r="J1088" s="3"/>
      <c r="K1088" s="3"/>
      <c r="L1088" s="3"/>
      <c r="M1088" s="3"/>
      <c r="N1088" s="3"/>
      <c r="O1088" s="3"/>
      <c r="P1088" s="3"/>
      <c r="Q1088" s="3"/>
      <c r="R1088" s="3"/>
      <c r="S1088" s="252"/>
      <c r="T1088" s="252"/>
      <c r="U1088" s="252"/>
      <c r="V1088" s="252"/>
      <c r="W1088" s="252"/>
      <c r="X1088" s="12"/>
    </row>
    <row r="1089" spans="2:24" x14ac:dyDescent="0.25">
      <c r="B1089" s="11"/>
      <c r="C1089" s="3"/>
      <c r="D1089" s="2"/>
      <c r="E1089" s="2"/>
      <c r="F1089" s="3"/>
      <c r="G1089" s="3"/>
      <c r="H1089" s="3"/>
      <c r="I1089" s="3"/>
      <c r="J1089" s="3"/>
      <c r="K1089" s="3"/>
      <c r="L1089" s="3"/>
      <c r="M1089" s="3"/>
      <c r="N1089" s="3"/>
      <c r="O1089" s="3"/>
      <c r="P1089" s="3"/>
      <c r="Q1089" s="3"/>
      <c r="R1089" s="3"/>
      <c r="S1089" s="252"/>
      <c r="T1089" s="252"/>
      <c r="U1089" s="252"/>
      <c r="V1089" s="252"/>
      <c r="W1089" s="252"/>
      <c r="X1089" s="12"/>
    </row>
    <row r="1090" spans="2:24" x14ac:dyDescent="0.25">
      <c r="B1090" s="11"/>
      <c r="C1090" s="3"/>
      <c r="D1090" s="2"/>
      <c r="E1090" s="2"/>
      <c r="F1090" s="3"/>
      <c r="G1090" s="3"/>
      <c r="H1090" s="3"/>
      <c r="I1090" s="3"/>
      <c r="J1090" s="3"/>
      <c r="K1090" s="3"/>
      <c r="L1090" s="3"/>
      <c r="M1090" s="3"/>
      <c r="N1090" s="3"/>
      <c r="O1090" s="3"/>
      <c r="P1090" s="3"/>
      <c r="Q1090" s="3"/>
      <c r="R1090" s="3"/>
      <c r="S1090" s="252"/>
      <c r="T1090" s="252"/>
      <c r="U1090" s="252"/>
      <c r="V1090" s="252"/>
      <c r="W1090" s="252"/>
      <c r="X1090" s="12"/>
    </row>
    <row r="1091" spans="2:24" x14ac:dyDescent="0.25">
      <c r="B1091" s="11"/>
      <c r="C1091" s="3"/>
      <c r="D1091" s="2"/>
      <c r="E1091" s="2"/>
      <c r="F1091" s="3"/>
      <c r="G1091" s="3"/>
      <c r="H1091" s="3"/>
      <c r="I1091" s="3"/>
      <c r="J1091" s="3"/>
      <c r="K1091" s="3"/>
      <c r="L1091" s="3"/>
      <c r="M1091" s="3"/>
      <c r="N1091" s="3"/>
      <c r="O1091" s="3"/>
      <c r="P1091" s="3"/>
      <c r="Q1091" s="3"/>
      <c r="R1091" s="3"/>
      <c r="S1091" s="252"/>
      <c r="T1091" s="252"/>
      <c r="U1091" s="252"/>
      <c r="V1091" s="252"/>
      <c r="W1091" s="252"/>
      <c r="X1091" s="12"/>
    </row>
    <row r="1092" spans="2:24" x14ac:dyDescent="0.25">
      <c r="B1092" s="11"/>
      <c r="C1092" s="3"/>
      <c r="D1092" s="2"/>
      <c r="E1092" s="2"/>
      <c r="F1092" s="3"/>
      <c r="G1092" s="3"/>
      <c r="H1092" s="3"/>
      <c r="I1092" s="3"/>
      <c r="J1092" s="3"/>
      <c r="K1092" s="3"/>
      <c r="L1092" s="3"/>
      <c r="M1092" s="3"/>
      <c r="N1092" s="3"/>
      <c r="O1092" s="3"/>
      <c r="P1092" s="3"/>
      <c r="Q1092" s="3"/>
      <c r="R1092" s="3"/>
      <c r="S1092" s="252"/>
      <c r="T1092" s="252"/>
      <c r="U1092" s="252"/>
      <c r="V1092" s="252"/>
      <c r="W1092" s="252"/>
      <c r="X1092" s="12"/>
    </row>
    <row r="1093" spans="2:24" x14ac:dyDescent="0.25">
      <c r="B1093" s="11"/>
      <c r="C1093" s="3"/>
      <c r="D1093" s="2"/>
      <c r="E1093" s="2"/>
      <c r="F1093" s="3"/>
      <c r="G1093" s="3"/>
      <c r="H1093" s="3"/>
      <c r="I1093" s="3"/>
      <c r="J1093" s="3"/>
      <c r="K1093" s="3"/>
      <c r="L1093" s="3"/>
      <c r="M1093" s="3"/>
      <c r="N1093" s="3"/>
      <c r="O1093" s="3"/>
      <c r="P1093" s="3"/>
      <c r="Q1093" s="3"/>
      <c r="R1093" s="3"/>
      <c r="S1093" s="252"/>
      <c r="T1093" s="252"/>
      <c r="U1093" s="252"/>
      <c r="V1093" s="252"/>
      <c r="W1093" s="252"/>
      <c r="X1093" s="12"/>
    </row>
    <row r="1094" spans="2:24" x14ac:dyDescent="0.25">
      <c r="B1094" s="11"/>
      <c r="C1094" s="3"/>
      <c r="D1094" s="2"/>
      <c r="E1094" s="2"/>
      <c r="F1094" s="3"/>
      <c r="G1094" s="3"/>
      <c r="H1094" s="3"/>
      <c r="I1094" s="3"/>
      <c r="J1094" s="3"/>
      <c r="K1094" s="3"/>
      <c r="L1094" s="3"/>
      <c r="M1094" s="3"/>
      <c r="N1094" s="3"/>
      <c r="O1094" s="3"/>
      <c r="P1094" s="3"/>
      <c r="Q1094" s="3"/>
      <c r="R1094" s="3"/>
      <c r="S1094" s="252"/>
      <c r="T1094" s="252"/>
      <c r="U1094" s="252"/>
      <c r="V1094" s="252"/>
      <c r="W1094" s="252"/>
      <c r="X1094" s="12"/>
    </row>
    <row r="1095" spans="2:24" x14ac:dyDescent="0.25">
      <c r="B1095" s="11"/>
      <c r="C1095" s="3"/>
      <c r="D1095" s="2"/>
      <c r="E1095" s="2"/>
      <c r="F1095" s="3"/>
      <c r="G1095" s="3"/>
      <c r="H1095" s="3"/>
      <c r="I1095" s="3"/>
      <c r="J1095" s="3"/>
      <c r="K1095" s="3"/>
      <c r="L1095" s="3"/>
      <c r="M1095" s="3"/>
      <c r="N1095" s="3"/>
      <c r="O1095" s="3"/>
      <c r="P1095" s="3"/>
      <c r="Q1095" s="3"/>
      <c r="R1095" s="3"/>
      <c r="S1095" s="252"/>
      <c r="T1095" s="252"/>
      <c r="U1095" s="252"/>
      <c r="V1095" s="252"/>
      <c r="W1095" s="252"/>
      <c r="X1095" s="12"/>
    </row>
    <row r="1096" spans="2:24" x14ac:dyDescent="0.25">
      <c r="B1096" s="11"/>
      <c r="C1096" s="3"/>
      <c r="D1096" s="2"/>
      <c r="E1096" s="2"/>
      <c r="F1096" s="3"/>
      <c r="G1096" s="3"/>
      <c r="H1096" s="3"/>
      <c r="I1096" s="3"/>
      <c r="J1096" s="3"/>
      <c r="K1096" s="3"/>
      <c r="L1096" s="3"/>
      <c r="M1096" s="3"/>
      <c r="N1096" s="3"/>
      <c r="O1096" s="3"/>
      <c r="P1096" s="3"/>
      <c r="Q1096" s="3"/>
      <c r="R1096" s="3"/>
      <c r="S1096" s="252"/>
      <c r="T1096" s="252"/>
      <c r="U1096" s="252"/>
      <c r="V1096" s="252"/>
      <c r="W1096" s="252"/>
      <c r="X1096" s="12"/>
    </row>
    <row r="1097" spans="2:24" x14ac:dyDescent="0.25">
      <c r="B1097" s="11"/>
      <c r="C1097" s="3"/>
      <c r="D1097" s="2"/>
      <c r="E1097" s="2"/>
      <c r="F1097" s="3"/>
      <c r="G1097" s="3"/>
      <c r="H1097" s="3"/>
      <c r="I1097" s="3"/>
      <c r="J1097" s="3"/>
      <c r="K1097" s="3"/>
      <c r="L1097" s="3"/>
      <c r="M1097" s="3"/>
      <c r="N1097" s="3"/>
      <c r="O1097" s="3"/>
      <c r="P1097" s="3"/>
      <c r="Q1097" s="3"/>
      <c r="R1097" s="3"/>
      <c r="S1097" s="252"/>
      <c r="T1097" s="252"/>
      <c r="U1097" s="252"/>
      <c r="V1097" s="252"/>
      <c r="W1097" s="252"/>
      <c r="X1097" s="12"/>
    </row>
    <row r="1098" spans="2:24" x14ac:dyDescent="0.25">
      <c r="B1098" s="11"/>
      <c r="C1098" s="3"/>
      <c r="D1098" s="2"/>
      <c r="E1098" s="2"/>
      <c r="F1098" s="3"/>
      <c r="G1098" s="3"/>
      <c r="H1098" s="3"/>
      <c r="I1098" s="3"/>
      <c r="J1098" s="3"/>
      <c r="K1098" s="3"/>
      <c r="L1098" s="3"/>
      <c r="M1098" s="3"/>
      <c r="N1098" s="3"/>
      <c r="O1098" s="3"/>
      <c r="P1098" s="3"/>
      <c r="Q1098" s="3"/>
      <c r="R1098" s="3"/>
      <c r="S1098" s="252"/>
      <c r="T1098" s="252"/>
      <c r="U1098" s="252"/>
      <c r="V1098" s="252"/>
      <c r="W1098" s="252"/>
      <c r="X1098" s="12"/>
    </row>
    <row r="1099" spans="2:24" x14ac:dyDescent="0.25">
      <c r="B1099" s="11"/>
      <c r="C1099" s="3"/>
      <c r="D1099" s="2"/>
      <c r="E1099" s="2"/>
      <c r="F1099" s="3"/>
      <c r="G1099" s="3"/>
      <c r="H1099" s="3"/>
      <c r="I1099" s="3"/>
      <c r="J1099" s="3"/>
      <c r="K1099" s="3"/>
      <c r="L1099" s="3"/>
      <c r="M1099" s="3"/>
      <c r="N1099" s="3"/>
      <c r="O1099" s="3"/>
      <c r="P1099" s="3"/>
      <c r="Q1099" s="3"/>
      <c r="R1099" s="3"/>
      <c r="S1099" s="252"/>
      <c r="T1099" s="252"/>
      <c r="U1099" s="252"/>
      <c r="V1099" s="252"/>
      <c r="W1099" s="252"/>
      <c r="X1099" s="12"/>
    </row>
    <row r="1100" spans="2:24" x14ac:dyDescent="0.25">
      <c r="B1100" s="11"/>
      <c r="C1100" s="3"/>
      <c r="D1100" s="2"/>
      <c r="E1100" s="2"/>
      <c r="F1100" s="3"/>
      <c r="G1100" s="3"/>
      <c r="H1100" s="3"/>
      <c r="I1100" s="3"/>
      <c r="J1100" s="3"/>
      <c r="K1100" s="3"/>
      <c r="L1100" s="3"/>
      <c r="M1100" s="3"/>
      <c r="N1100" s="3"/>
      <c r="O1100" s="3"/>
      <c r="P1100" s="3"/>
      <c r="Q1100" s="3"/>
      <c r="R1100" s="3"/>
      <c r="S1100" s="252"/>
      <c r="T1100" s="252"/>
      <c r="U1100" s="252"/>
      <c r="V1100" s="252"/>
      <c r="W1100" s="252"/>
      <c r="X1100" s="12"/>
    </row>
    <row r="1101" spans="2:24" x14ac:dyDescent="0.25">
      <c r="B1101" s="11"/>
      <c r="C1101" s="3"/>
      <c r="D1101" s="2"/>
      <c r="E1101" s="2"/>
      <c r="F1101" s="3"/>
      <c r="G1101" s="3"/>
      <c r="H1101" s="3"/>
      <c r="I1101" s="3"/>
      <c r="J1101" s="3"/>
      <c r="K1101" s="3"/>
      <c r="L1101" s="3"/>
      <c r="M1101" s="3"/>
      <c r="N1101" s="3"/>
      <c r="O1101" s="3"/>
      <c r="P1101" s="3"/>
      <c r="Q1101" s="3"/>
      <c r="R1101" s="3"/>
      <c r="S1101" s="252"/>
      <c r="T1101" s="252"/>
      <c r="U1101" s="252"/>
      <c r="V1101" s="252"/>
      <c r="W1101" s="252"/>
      <c r="X1101" s="12"/>
    </row>
    <row r="1102" spans="2:24" x14ac:dyDescent="0.25">
      <c r="B1102" s="11"/>
      <c r="C1102" s="3"/>
      <c r="D1102" s="2"/>
      <c r="E1102" s="2"/>
      <c r="F1102" s="3"/>
      <c r="G1102" s="3"/>
      <c r="H1102" s="3"/>
      <c r="I1102" s="3"/>
      <c r="J1102" s="3"/>
      <c r="K1102" s="3"/>
      <c r="L1102" s="3"/>
      <c r="M1102" s="3"/>
      <c r="N1102" s="3"/>
      <c r="O1102" s="3"/>
      <c r="P1102" s="3"/>
      <c r="Q1102" s="3"/>
      <c r="R1102" s="3"/>
      <c r="S1102" s="252"/>
      <c r="T1102" s="252"/>
      <c r="U1102" s="252"/>
      <c r="V1102" s="252"/>
      <c r="W1102" s="252"/>
      <c r="X1102" s="12"/>
    </row>
    <row r="1103" spans="2:24" x14ac:dyDescent="0.25">
      <c r="B1103" s="11"/>
      <c r="C1103" s="3"/>
      <c r="D1103" s="2"/>
      <c r="E1103" s="2"/>
      <c r="F1103" s="3"/>
      <c r="G1103" s="3"/>
      <c r="H1103" s="3"/>
      <c r="I1103" s="3"/>
      <c r="J1103" s="3"/>
      <c r="K1103" s="3"/>
      <c r="L1103" s="3"/>
      <c r="M1103" s="3"/>
      <c r="N1103" s="3"/>
      <c r="O1103" s="3"/>
      <c r="P1103" s="3"/>
      <c r="Q1103" s="3"/>
      <c r="R1103" s="3"/>
      <c r="S1103" s="252"/>
      <c r="T1103" s="252"/>
      <c r="U1103" s="252"/>
      <c r="V1103" s="252"/>
      <c r="W1103" s="252"/>
      <c r="X1103" s="12"/>
    </row>
    <row r="1104" spans="2:24" x14ac:dyDescent="0.25">
      <c r="B1104" s="11"/>
      <c r="C1104" s="3"/>
      <c r="D1104" s="2"/>
      <c r="E1104" s="2"/>
      <c r="F1104" s="3"/>
      <c r="G1104" s="3"/>
      <c r="H1104" s="3"/>
      <c r="I1104" s="3"/>
      <c r="J1104" s="3"/>
      <c r="K1104" s="3"/>
      <c r="L1104" s="3"/>
      <c r="M1104" s="3"/>
      <c r="N1104" s="3"/>
      <c r="O1104" s="3"/>
      <c r="P1104" s="3"/>
      <c r="Q1104" s="3"/>
      <c r="R1104" s="3"/>
      <c r="S1104" s="252"/>
      <c r="T1104" s="252"/>
      <c r="U1104" s="252"/>
      <c r="V1104" s="252"/>
      <c r="W1104" s="252"/>
      <c r="X1104" s="12"/>
    </row>
    <row r="1105" spans="2:24" x14ac:dyDescent="0.25">
      <c r="B1105" s="11"/>
      <c r="C1105" s="3"/>
      <c r="D1105" s="2"/>
      <c r="E1105" s="2"/>
      <c r="F1105" s="3"/>
      <c r="G1105" s="3"/>
      <c r="H1105" s="3"/>
      <c r="I1105" s="3"/>
      <c r="J1105" s="3"/>
      <c r="K1105" s="3"/>
      <c r="L1105" s="3"/>
      <c r="M1105" s="3"/>
      <c r="N1105" s="3"/>
      <c r="O1105" s="3"/>
      <c r="P1105" s="3"/>
      <c r="Q1105" s="3"/>
      <c r="R1105" s="3"/>
      <c r="S1105" s="252"/>
      <c r="T1105" s="252"/>
      <c r="U1105" s="252"/>
      <c r="V1105" s="252"/>
      <c r="W1105" s="252"/>
      <c r="X1105" s="12"/>
    </row>
    <row r="1106" spans="2:24" x14ac:dyDescent="0.25">
      <c r="B1106" s="11"/>
      <c r="C1106" s="3"/>
      <c r="D1106" s="2"/>
      <c r="E1106" s="2"/>
      <c r="F1106" s="3"/>
      <c r="G1106" s="3"/>
      <c r="H1106" s="3"/>
      <c r="I1106" s="3"/>
      <c r="J1106" s="3"/>
      <c r="K1106" s="3"/>
      <c r="L1106" s="3"/>
      <c r="M1106" s="3"/>
      <c r="N1106" s="3"/>
      <c r="O1106" s="3"/>
      <c r="P1106" s="3"/>
      <c r="Q1106" s="3"/>
      <c r="R1106" s="3"/>
      <c r="S1106" s="252"/>
      <c r="T1106" s="252"/>
      <c r="U1106" s="252"/>
      <c r="V1106" s="252"/>
      <c r="W1106" s="252"/>
      <c r="X1106" s="12"/>
    </row>
    <row r="1107" spans="2:24" x14ac:dyDescent="0.25">
      <c r="B1107" s="11"/>
      <c r="C1107" s="3"/>
      <c r="D1107" s="2"/>
      <c r="E1107" s="2"/>
      <c r="F1107" s="3"/>
      <c r="G1107" s="3"/>
      <c r="H1107" s="3"/>
      <c r="I1107" s="3"/>
      <c r="J1107" s="3"/>
      <c r="K1107" s="3"/>
      <c r="L1107" s="3"/>
      <c r="M1107" s="3"/>
      <c r="N1107" s="3"/>
      <c r="O1107" s="3"/>
      <c r="P1107" s="3"/>
      <c r="Q1107" s="3"/>
      <c r="R1107" s="3"/>
      <c r="S1107" s="252"/>
      <c r="T1107" s="252"/>
      <c r="U1107" s="252"/>
      <c r="V1107" s="252"/>
      <c r="W1107" s="252"/>
      <c r="X1107" s="12"/>
    </row>
    <row r="1108" spans="2:24" x14ac:dyDescent="0.25">
      <c r="B1108" s="11"/>
      <c r="C1108" s="3"/>
      <c r="D1108" s="2"/>
      <c r="E1108" s="2"/>
      <c r="F1108" s="3"/>
      <c r="G1108" s="3"/>
      <c r="H1108" s="3"/>
      <c r="I1108" s="3"/>
      <c r="J1108" s="3"/>
      <c r="K1108" s="3"/>
      <c r="L1108" s="3"/>
      <c r="M1108" s="3"/>
      <c r="N1108" s="3"/>
      <c r="O1108" s="3"/>
      <c r="P1108" s="3"/>
      <c r="Q1108" s="3"/>
      <c r="R1108" s="3"/>
      <c r="S1108" s="252"/>
      <c r="T1108" s="252"/>
      <c r="U1108" s="252"/>
      <c r="V1108" s="252"/>
      <c r="W1108" s="252"/>
      <c r="X1108" s="12"/>
    </row>
    <row r="1109" spans="2:24" x14ac:dyDescent="0.25">
      <c r="B1109" s="11"/>
      <c r="C1109" s="3"/>
      <c r="D1109" s="2"/>
      <c r="E1109" s="2"/>
      <c r="F1109" s="3"/>
      <c r="G1109" s="3"/>
      <c r="H1109" s="3"/>
      <c r="I1109" s="3"/>
      <c r="J1109" s="3"/>
      <c r="K1109" s="3"/>
      <c r="L1109" s="3"/>
      <c r="M1109" s="3"/>
      <c r="N1109" s="3"/>
      <c r="O1109" s="3"/>
      <c r="P1109" s="3"/>
      <c r="Q1109" s="3"/>
      <c r="R1109" s="3"/>
      <c r="S1109" s="252"/>
      <c r="T1109" s="252"/>
      <c r="U1109" s="252"/>
      <c r="V1109" s="252"/>
      <c r="W1109" s="252"/>
      <c r="X1109" s="12"/>
    </row>
    <row r="1110" spans="2:24" x14ac:dyDescent="0.25">
      <c r="B1110" s="11"/>
      <c r="C1110" s="3"/>
      <c r="D1110" s="2"/>
      <c r="E1110" s="2"/>
      <c r="F1110" s="3"/>
      <c r="G1110" s="3"/>
      <c r="H1110" s="3"/>
      <c r="I1110" s="3"/>
      <c r="J1110" s="3"/>
      <c r="K1110" s="3"/>
      <c r="L1110" s="3"/>
      <c r="M1110" s="3"/>
      <c r="N1110" s="3"/>
      <c r="O1110" s="3"/>
      <c r="P1110" s="3"/>
      <c r="Q1110" s="3"/>
      <c r="R1110" s="3"/>
      <c r="S1110" s="252"/>
      <c r="T1110" s="252"/>
      <c r="U1110" s="252"/>
      <c r="V1110" s="252"/>
      <c r="W1110" s="252"/>
      <c r="X1110" s="12"/>
    </row>
    <row r="1111" spans="2:24" x14ac:dyDescent="0.25">
      <c r="B1111" s="11"/>
      <c r="C1111" s="3"/>
      <c r="D1111" s="2"/>
      <c r="E1111" s="2"/>
      <c r="F1111" s="3"/>
      <c r="G1111" s="3"/>
      <c r="H1111" s="3"/>
      <c r="I1111" s="3"/>
      <c r="J1111" s="3"/>
      <c r="K1111" s="3"/>
      <c r="L1111" s="3"/>
      <c r="M1111" s="3"/>
      <c r="N1111" s="3"/>
      <c r="O1111" s="3"/>
      <c r="P1111" s="3"/>
      <c r="Q1111" s="3"/>
      <c r="R1111" s="3"/>
      <c r="S1111" s="252"/>
      <c r="T1111" s="252"/>
      <c r="U1111" s="252"/>
      <c r="V1111" s="252"/>
      <c r="W1111" s="252"/>
      <c r="X1111" s="12"/>
    </row>
    <row r="1112" spans="2:24" x14ac:dyDescent="0.25">
      <c r="B1112" s="11"/>
      <c r="C1112" s="3"/>
      <c r="D1112" s="2"/>
      <c r="E1112" s="2"/>
      <c r="F1112" s="3"/>
      <c r="G1112" s="3"/>
      <c r="H1112" s="3"/>
      <c r="I1112" s="3"/>
      <c r="J1112" s="3"/>
      <c r="K1112" s="3"/>
      <c r="L1112" s="3"/>
      <c r="M1112" s="3"/>
      <c r="N1112" s="3"/>
      <c r="O1112" s="3"/>
      <c r="P1112" s="3"/>
      <c r="Q1112" s="3"/>
      <c r="R1112" s="3"/>
      <c r="S1112" s="252"/>
      <c r="T1112" s="252"/>
      <c r="U1112" s="252"/>
      <c r="V1112" s="252"/>
      <c r="W1112" s="252"/>
      <c r="X1112" s="12"/>
    </row>
    <row r="1113" spans="2:24" x14ac:dyDescent="0.25">
      <c r="B1113" s="11"/>
      <c r="C1113" s="3"/>
      <c r="D1113" s="2"/>
      <c r="E1113" s="2"/>
      <c r="F1113" s="3"/>
      <c r="G1113" s="3"/>
      <c r="H1113" s="3"/>
      <c r="I1113" s="3"/>
      <c r="J1113" s="3"/>
      <c r="K1113" s="3"/>
      <c r="L1113" s="3"/>
      <c r="M1113" s="3"/>
      <c r="N1113" s="3"/>
      <c r="O1113" s="3"/>
      <c r="P1113" s="3"/>
      <c r="Q1113" s="3"/>
      <c r="R1113" s="3"/>
      <c r="S1113" s="252"/>
      <c r="T1113" s="252"/>
      <c r="U1113" s="252"/>
      <c r="V1113" s="252"/>
      <c r="W1113" s="252"/>
      <c r="X1113" s="12"/>
    </row>
    <row r="1114" spans="2:24" x14ac:dyDescent="0.25">
      <c r="B1114" s="11"/>
      <c r="C1114" s="3"/>
      <c r="D1114" s="2"/>
      <c r="E1114" s="2"/>
      <c r="F1114" s="3"/>
      <c r="G1114" s="3"/>
      <c r="H1114" s="3"/>
      <c r="I1114" s="3"/>
      <c r="J1114" s="3"/>
      <c r="K1114" s="3"/>
      <c r="L1114" s="3"/>
      <c r="M1114" s="3"/>
      <c r="N1114" s="3"/>
      <c r="O1114" s="3"/>
      <c r="P1114" s="3"/>
      <c r="Q1114" s="3"/>
      <c r="R1114" s="3"/>
      <c r="S1114" s="252"/>
      <c r="T1114" s="252"/>
      <c r="U1114" s="252"/>
      <c r="V1114" s="252"/>
      <c r="W1114" s="252"/>
      <c r="X1114" s="12"/>
    </row>
    <row r="1115" spans="2:24" x14ac:dyDescent="0.25">
      <c r="B1115" s="11"/>
      <c r="C1115" s="3"/>
      <c r="D1115" s="2"/>
      <c r="E1115" s="2"/>
      <c r="F1115" s="3"/>
      <c r="G1115" s="3"/>
      <c r="H1115" s="3"/>
      <c r="I1115" s="3"/>
      <c r="J1115" s="3"/>
      <c r="K1115" s="3"/>
      <c r="L1115" s="3"/>
      <c r="M1115" s="3"/>
      <c r="N1115" s="3"/>
      <c r="O1115" s="3"/>
      <c r="P1115" s="3"/>
      <c r="Q1115" s="3"/>
      <c r="R1115" s="3"/>
      <c r="S1115" s="252"/>
      <c r="T1115" s="252"/>
      <c r="U1115" s="252"/>
      <c r="V1115" s="252"/>
      <c r="W1115" s="252"/>
      <c r="X1115" s="12"/>
    </row>
    <row r="1116" spans="2:24" x14ac:dyDescent="0.25">
      <c r="B1116" s="11"/>
      <c r="C1116" s="3"/>
      <c r="D1116" s="2"/>
      <c r="E1116" s="2"/>
      <c r="F1116" s="3"/>
      <c r="G1116" s="3"/>
      <c r="H1116" s="3"/>
      <c r="I1116" s="3"/>
      <c r="J1116" s="3"/>
      <c r="K1116" s="3"/>
      <c r="L1116" s="3"/>
      <c r="M1116" s="3"/>
      <c r="N1116" s="3"/>
      <c r="O1116" s="3"/>
      <c r="P1116" s="3"/>
      <c r="Q1116" s="3"/>
      <c r="R1116" s="3"/>
      <c r="S1116" s="252"/>
      <c r="T1116" s="252"/>
      <c r="U1116" s="252"/>
      <c r="V1116" s="252"/>
      <c r="W1116" s="252"/>
      <c r="X1116" s="12"/>
    </row>
    <row r="1117" spans="2:24" x14ac:dyDescent="0.25">
      <c r="B1117" s="11"/>
      <c r="C1117" s="3"/>
      <c r="D1117" s="2"/>
      <c r="E1117" s="2"/>
      <c r="F1117" s="3"/>
      <c r="G1117" s="3"/>
      <c r="H1117" s="3"/>
      <c r="I1117" s="3"/>
      <c r="J1117" s="3"/>
      <c r="K1117" s="3"/>
      <c r="L1117" s="3"/>
      <c r="M1117" s="3"/>
      <c r="N1117" s="3"/>
      <c r="O1117" s="3"/>
      <c r="P1117" s="3"/>
      <c r="Q1117" s="3"/>
      <c r="R1117" s="3"/>
      <c r="S1117" s="252"/>
      <c r="T1117" s="252"/>
      <c r="U1117" s="252"/>
      <c r="V1117" s="252"/>
      <c r="W1117" s="252"/>
      <c r="X1117" s="12"/>
    </row>
    <row r="1118" spans="2:24" x14ac:dyDescent="0.25">
      <c r="B1118" s="11"/>
      <c r="C1118" s="3"/>
      <c r="D1118" s="2"/>
      <c r="E1118" s="2"/>
      <c r="F1118" s="3"/>
      <c r="G1118" s="3"/>
      <c r="H1118" s="3"/>
      <c r="I1118" s="3"/>
      <c r="J1118" s="3"/>
      <c r="K1118" s="3"/>
      <c r="L1118" s="3"/>
      <c r="M1118" s="3"/>
      <c r="N1118" s="3"/>
      <c r="O1118" s="3"/>
      <c r="P1118" s="3"/>
      <c r="Q1118" s="3"/>
      <c r="R1118" s="3"/>
      <c r="S1118" s="252"/>
      <c r="T1118" s="252"/>
      <c r="U1118" s="252"/>
      <c r="V1118" s="252"/>
      <c r="W1118" s="252"/>
      <c r="X1118" s="12"/>
    </row>
    <row r="1119" spans="2:24" x14ac:dyDescent="0.25">
      <c r="B1119" s="11"/>
      <c r="C1119" s="3"/>
      <c r="D1119" s="2"/>
      <c r="E1119" s="2"/>
      <c r="F1119" s="3"/>
      <c r="G1119" s="3"/>
      <c r="H1119" s="3"/>
      <c r="I1119" s="3"/>
      <c r="J1119" s="3"/>
      <c r="K1119" s="3"/>
      <c r="L1119" s="3"/>
      <c r="M1119" s="3"/>
      <c r="N1119" s="3"/>
      <c r="O1119" s="3"/>
      <c r="P1119" s="3"/>
      <c r="Q1119" s="3"/>
      <c r="R1119" s="3"/>
      <c r="S1119" s="252"/>
      <c r="T1119" s="252"/>
      <c r="U1119" s="252"/>
      <c r="V1119" s="252"/>
      <c r="W1119" s="252"/>
      <c r="X1119" s="12"/>
    </row>
    <row r="1120" spans="2:24" x14ac:dyDescent="0.25">
      <c r="B1120" s="11"/>
      <c r="C1120" s="3"/>
      <c r="D1120" s="2"/>
      <c r="E1120" s="2"/>
      <c r="F1120" s="3"/>
      <c r="G1120" s="3"/>
      <c r="H1120" s="3"/>
      <c r="I1120" s="3"/>
      <c r="J1120" s="3"/>
      <c r="K1120" s="3"/>
      <c r="L1120" s="3"/>
      <c r="M1120" s="3"/>
      <c r="N1120" s="3"/>
      <c r="O1120" s="3"/>
      <c r="P1120" s="3"/>
      <c r="Q1120" s="3"/>
      <c r="R1120" s="3"/>
      <c r="S1120" s="252"/>
      <c r="T1120" s="252"/>
      <c r="U1120" s="252"/>
      <c r="V1120" s="252"/>
      <c r="W1120" s="252"/>
      <c r="X1120" s="12"/>
    </row>
    <row r="1121" spans="2:24" x14ac:dyDescent="0.25">
      <c r="B1121" s="11"/>
      <c r="C1121" s="3"/>
      <c r="D1121" s="2"/>
      <c r="E1121" s="2"/>
      <c r="F1121" s="3"/>
      <c r="G1121" s="3"/>
      <c r="H1121" s="3"/>
      <c r="I1121" s="3"/>
      <c r="J1121" s="3"/>
      <c r="K1121" s="3"/>
      <c r="L1121" s="3"/>
      <c r="M1121" s="3"/>
      <c r="N1121" s="3"/>
      <c r="O1121" s="3"/>
      <c r="P1121" s="3"/>
      <c r="Q1121" s="3"/>
      <c r="R1121" s="3"/>
      <c r="S1121" s="252"/>
      <c r="T1121" s="252"/>
      <c r="U1121" s="252"/>
      <c r="V1121" s="252"/>
      <c r="W1121" s="252"/>
      <c r="X1121" s="12"/>
    </row>
    <row r="1122" spans="2:24" x14ac:dyDescent="0.25">
      <c r="B1122" s="11"/>
      <c r="C1122" s="3"/>
      <c r="D1122" s="2"/>
      <c r="E1122" s="2"/>
      <c r="F1122" s="3"/>
      <c r="G1122" s="3"/>
      <c r="H1122" s="3"/>
      <c r="I1122" s="3"/>
      <c r="J1122" s="3"/>
      <c r="K1122" s="3"/>
      <c r="L1122" s="3"/>
      <c r="M1122" s="3"/>
      <c r="N1122" s="3"/>
      <c r="O1122" s="3"/>
      <c r="P1122" s="3"/>
      <c r="Q1122" s="3"/>
      <c r="R1122" s="3"/>
      <c r="S1122" s="252"/>
      <c r="T1122" s="252"/>
      <c r="U1122" s="252"/>
      <c r="V1122" s="252"/>
      <c r="W1122" s="252"/>
      <c r="X1122" s="12"/>
    </row>
    <row r="1123" spans="2:24" x14ac:dyDescent="0.25">
      <c r="B1123" s="11"/>
      <c r="C1123" s="3"/>
      <c r="D1123" s="2"/>
      <c r="E1123" s="2"/>
      <c r="F1123" s="3"/>
      <c r="G1123" s="3"/>
      <c r="H1123" s="3"/>
      <c r="I1123" s="3"/>
      <c r="J1123" s="3"/>
      <c r="K1123" s="3"/>
      <c r="L1123" s="3"/>
      <c r="M1123" s="3"/>
      <c r="N1123" s="3"/>
      <c r="O1123" s="3"/>
      <c r="P1123" s="3"/>
      <c r="Q1123" s="3"/>
      <c r="R1123" s="3"/>
      <c r="S1123" s="252"/>
      <c r="T1123" s="252"/>
      <c r="U1123" s="252"/>
      <c r="V1123" s="252"/>
      <c r="W1123" s="252"/>
      <c r="X1123" s="12"/>
    </row>
    <row r="1124" spans="2:24" x14ac:dyDescent="0.25">
      <c r="B1124" s="11"/>
      <c r="C1124" s="3"/>
      <c r="D1124" s="2"/>
      <c r="E1124" s="2"/>
      <c r="F1124" s="3"/>
      <c r="G1124" s="3"/>
      <c r="H1124" s="3"/>
      <c r="I1124" s="3"/>
      <c r="J1124" s="3"/>
      <c r="K1124" s="3"/>
      <c r="L1124" s="3"/>
      <c r="M1124" s="3"/>
      <c r="N1124" s="3"/>
      <c r="O1124" s="3"/>
      <c r="P1124" s="3"/>
      <c r="Q1124" s="3"/>
      <c r="R1124" s="3"/>
      <c r="S1124" s="252"/>
      <c r="T1124" s="252"/>
      <c r="U1124" s="252"/>
      <c r="V1124" s="252"/>
      <c r="W1124" s="252"/>
      <c r="X1124" s="12"/>
    </row>
    <row r="1125" spans="2:24" x14ac:dyDescent="0.25">
      <c r="B1125" s="11"/>
      <c r="C1125" s="3"/>
      <c r="D1125" s="2"/>
      <c r="E1125" s="2"/>
      <c r="F1125" s="3"/>
      <c r="G1125" s="3"/>
      <c r="H1125" s="3"/>
      <c r="I1125" s="3"/>
      <c r="J1125" s="3"/>
      <c r="K1125" s="3"/>
      <c r="L1125" s="3"/>
      <c r="M1125" s="3"/>
      <c r="N1125" s="3"/>
      <c r="O1125" s="3"/>
      <c r="P1125" s="3"/>
      <c r="Q1125" s="3"/>
      <c r="R1125" s="3"/>
      <c r="S1125" s="252"/>
      <c r="T1125" s="252"/>
      <c r="U1125" s="252"/>
      <c r="V1125" s="252"/>
      <c r="W1125" s="252"/>
      <c r="X1125" s="12"/>
    </row>
    <row r="1126" spans="2:24" x14ac:dyDescent="0.25">
      <c r="B1126" s="11"/>
      <c r="C1126" s="3"/>
      <c r="D1126" s="2"/>
      <c r="E1126" s="2"/>
      <c r="F1126" s="3"/>
      <c r="G1126" s="3"/>
      <c r="H1126" s="3"/>
      <c r="I1126" s="3"/>
      <c r="J1126" s="3"/>
      <c r="K1126" s="3"/>
      <c r="L1126" s="3"/>
      <c r="M1126" s="3"/>
      <c r="N1126" s="3"/>
      <c r="O1126" s="3"/>
      <c r="P1126" s="3"/>
      <c r="Q1126" s="3"/>
      <c r="R1126" s="3"/>
      <c r="S1126" s="252"/>
      <c r="T1126" s="252"/>
      <c r="U1126" s="252"/>
      <c r="V1126" s="252"/>
      <c r="W1126" s="252"/>
      <c r="X1126" s="12"/>
    </row>
    <row r="1127" spans="2:24" x14ac:dyDescent="0.25">
      <c r="B1127" s="11"/>
      <c r="C1127" s="3"/>
      <c r="D1127" s="2"/>
      <c r="E1127" s="2"/>
      <c r="F1127" s="3"/>
      <c r="G1127" s="3"/>
      <c r="H1127" s="3"/>
      <c r="I1127" s="3"/>
      <c r="J1127" s="3"/>
      <c r="K1127" s="3"/>
      <c r="L1127" s="3"/>
      <c r="M1127" s="3"/>
      <c r="N1127" s="3"/>
      <c r="O1127" s="3"/>
      <c r="P1127" s="3"/>
      <c r="Q1127" s="3"/>
      <c r="R1127" s="3"/>
      <c r="S1127" s="252"/>
      <c r="T1127" s="252"/>
      <c r="U1127" s="252"/>
      <c r="V1127" s="252"/>
      <c r="W1127" s="252"/>
      <c r="X1127" s="12"/>
    </row>
    <row r="1128" spans="2:24" x14ac:dyDescent="0.25">
      <c r="B1128" s="11"/>
      <c r="C1128" s="3"/>
      <c r="D1128" s="2"/>
      <c r="E1128" s="2"/>
      <c r="F1128" s="3"/>
      <c r="G1128" s="3"/>
      <c r="H1128" s="3"/>
      <c r="I1128" s="3"/>
      <c r="J1128" s="3"/>
      <c r="K1128" s="3"/>
      <c r="L1128" s="3"/>
      <c r="M1128" s="3"/>
      <c r="N1128" s="3"/>
      <c r="O1128" s="3"/>
      <c r="P1128" s="3"/>
      <c r="Q1128" s="3"/>
      <c r="R1128" s="3"/>
      <c r="S1128" s="252"/>
      <c r="T1128" s="252"/>
      <c r="U1128" s="252"/>
      <c r="V1128" s="252"/>
      <c r="W1128" s="252"/>
      <c r="X1128" s="12"/>
    </row>
    <row r="1129" spans="2:24" x14ac:dyDescent="0.25">
      <c r="B1129" s="11"/>
      <c r="C1129" s="3"/>
      <c r="D1129" s="2"/>
      <c r="E1129" s="2"/>
      <c r="F1129" s="3"/>
      <c r="G1129" s="3"/>
      <c r="H1129" s="3"/>
      <c r="I1129" s="3"/>
      <c r="J1129" s="3"/>
      <c r="K1129" s="3"/>
      <c r="L1129" s="3"/>
      <c r="M1129" s="3"/>
      <c r="N1129" s="3"/>
      <c r="O1129" s="3"/>
      <c r="P1129" s="3"/>
      <c r="Q1129" s="3"/>
      <c r="R1129" s="3"/>
      <c r="S1129" s="252"/>
      <c r="T1129" s="252"/>
      <c r="U1129" s="252"/>
      <c r="V1129" s="252"/>
      <c r="W1129" s="252"/>
      <c r="X1129" s="12"/>
    </row>
    <row r="1130" spans="2:24" x14ac:dyDescent="0.25">
      <c r="B1130" s="11"/>
      <c r="C1130" s="3"/>
      <c r="D1130" s="2"/>
      <c r="E1130" s="2"/>
      <c r="F1130" s="3"/>
      <c r="G1130" s="3"/>
      <c r="H1130" s="3"/>
      <c r="I1130" s="3"/>
      <c r="J1130" s="3"/>
      <c r="K1130" s="3"/>
      <c r="L1130" s="3"/>
      <c r="M1130" s="3"/>
      <c r="N1130" s="3"/>
      <c r="O1130" s="3"/>
      <c r="P1130" s="3"/>
      <c r="Q1130" s="3"/>
      <c r="R1130" s="3"/>
      <c r="S1130" s="252"/>
      <c r="T1130" s="252"/>
      <c r="U1130" s="252"/>
      <c r="V1130" s="252"/>
      <c r="W1130" s="252"/>
      <c r="X1130" s="12"/>
    </row>
    <row r="1131" spans="2:24" x14ac:dyDescent="0.25">
      <c r="B1131" s="11"/>
      <c r="C1131" s="3"/>
      <c r="D1131" s="2"/>
      <c r="E1131" s="2"/>
      <c r="F1131" s="3"/>
      <c r="G1131" s="3"/>
      <c r="H1131" s="3"/>
      <c r="I1131" s="3"/>
      <c r="J1131" s="3"/>
      <c r="K1131" s="3"/>
      <c r="L1131" s="3"/>
      <c r="M1131" s="3"/>
      <c r="N1131" s="3"/>
      <c r="O1131" s="3"/>
      <c r="P1131" s="3"/>
      <c r="Q1131" s="3"/>
      <c r="R1131" s="3"/>
      <c r="S1131" s="252"/>
      <c r="T1131" s="252"/>
      <c r="U1131" s="252"/>
      <c r="V1131" s="252"/>
      <c r="W1131" s="252"/>
      <c r="X1131" s="12"/>
    </row>
    <row r="1132" spans="2:24" x14ac:dyDescent="0.25">
      <c r="B1132" s="11"/>
      <c r="C1132" s="3"/>
      <c r="D1132" s="2"/>
      <c r="E1132" s="2"/>
      <c r="F1132" s="3"/>
      <c r="G1132" s="3"/>
      <c r="H1132" s="3"/>
      <c r="I1132" s="3"/>
      <c r="J1132" s="3"/>
      <c r="K1132" s="3"/>
      <c r="L1132" s="3"/>
      <c r="M1132" s="3"/>
      <c r="N1132" s="3"/>
      <c r="O1132" s="3"/>
      <c r="P1132" s="3"/>
      <c r="Q1132" s="3"/>
      <c r="R1132" s="3"/>
      <c r="S1132" s="252"/>
      <c r="T1132" s="252"/>
      <c r="U1132" s="252"/>
      <c r="V1132" s="252"/>
      <c r="W1132" s="252"/>
      <c r="X1132" s="12"/>
    </row>
    <row r="1133" spans="2:24" x14ac:dyDescent="0.25">
      <c r="B1133" s="11"/>
      <c r="C1133" s="3"/>
      <c r="D1133" s="2"/>
      <c r="E1133" s="2"/>
      <c r="F1133" s="3"/>
      <c r="G1133" s="3"/>
      <c r="H1133" s="3"/>
      <c r="I1133" s="3"/>
      <c r="J1133" s="3"/>
      <c r="K1133" s="3"/>
      <c r="L1133" s="3"/>
      <c r="M1133" s="3"/>
      <c r="N1133" s="3"/>
      <c r="O1133" s="3"/>
      <c r="P1133" s="3"/>
      <c r="Q1133" s="3"/>
      <c r="R1133" s="3"/>
      <c r="S1133" s="252"/>
      <c r="T1133" s="252"/>
      <c r="U1133" s="252"/>
      <c r="V1133" s="252"/>
      <c r="W1133" s="252"/>
      <c r="X1133" s="12"/>
    </row>
    <row r="1134" spans="2:24" x14ac:dyDescent="0.25">
      <c r="B1134" s="11"/>
      <c r="C1134" s="3"/>
      <c r="D1134" s="2"/>
      <c r="E1134" s="2"/>
      <c r="F1134" s="3"/>
      <c r="G1134" s="3"/>
      <c r="H1134" s="3"/>
      <c r="I1134" s="3"/>
      <c r="J1134" s="3"/>
      <c r="K1134" s="3"/>
      <c r="L1134" s="3"/>
      <c r="M1134" s="3"/>
      <c r="N1134" s="3"/>
      <c r="O1134" s="3"/>
      <c r="P1134" s="3"/>
      <c r="Q1134" s="3"/>
      <c r="R1134" s="3"/>
      <c r="S1134" s="252"/>
      <c r="T1134" s="252"/>
      <c r="U1134" s="252"/>
      <c r="V1134" s="252"/>
      <c r="W1134" s="252"/>
      <c r="X1134" s="12"/>
    </row>
    <row r="1135" spans="2:24" x14ac:dyDescent="0.25">
      <c r="B1135" s="11"/>
      <c r="C1135" s="3"/>
      <c r="D1135" s="2"/>
      <c r="E1135" s="2"/>
      <c r="F1135" s="3"/>
      <c r="G1135" s="3"/>
      <c r="H1135" s="3"/>
      <c r="I1135" s="3"/>
      <c r="J1135" s="3"/>
      <c r="K1135" s="3"/>
      <c r="L1135" s="3"/>
      <c r="M1135" s="3"/>
      <c r="N1135" s="3"/>
      <c r="O1135" s="3"/>
      <c r="P1135" s="3"/>
      <c r="Q1135" s="3"/>
      <c r="R1135" s="3"/>
      <c r="S1135" s="252"/>
      <c r="T1135" s="252"/>
      <c r="U1135" s="252"/>
      <c r="V1135" s="252"/>
      <c r="W1135" s="252"/>
      <c r="X1135" s="12"/>
    </row>
    <row r="1136" spans="2:24" x14ac:dyDescent="0.25">
      <c r="B1136" s="11"/>
      <c r="C1136" s="3"/>
      <c r="D1136" s="2"/>
      <c r="E1136" s="2"/>
      <c r="F1136" s="3"/>
      <c r="G1136" s="3"/>
      <c r="H1136" s="3"/>
      <c r="I1136" s="3"/>
      <c r="J1136" s="3"/>
      <c r="K1136" s="3"/>
      <c r="L1136" s="3"/>
      <c r="M1136" s="3"/>
      <c r="N1136" s="3"/>
      <c r="O1136" s="3"/>
      <c r="P1136" s="3"/>
      <c r="Q1136" s="3"/>
      <c r="R1136" s="3"/>
      <c r="S1136" s="252"/>
      <c r="T1136" s="252"/>
      <c r="U1136" s="252"/>
      <c r="V1136" s="252"/>
      <c r="W1136" s="252"/>
      <c r="X1136" s="12"/>
    </row>
    <row r="1137" spans="2:24" x14ac:dyDescent="0.25">
      <c r="B1137" s="11"/>
      <c r="C1137" s="3"/>
      <c r="D1137" s="2"/>
      <c r="E1137" s="2"/>
      <c r="F1137" s="3"/>
      <c r="G1137" s="3"/>
      <c r="H1137" s="3"/>
      <c r="I1137" s="3"/>
      <c r="J1137" s="3"/>
      <c r="K1137" s="3"/>
      <c r="L1137" s="3"/>
      <c r="M1137" s="3"/>
      <c r="N1137" s="3"/>
      <c r="O1137" s="3"/>
      <c r="P1137" s="3"/>
      <c r="Q1137" s="3"/>
      <c r="R1137" s="3"/>
      <c r="S1137" s="252"/>
      <c r="T1137" s="252"/>
      <c r="U1137" s="252"/>
      <c r="V1137" s="252"/>
      <c r="W1137" s="252"/>
      <c r="X1137" s="12"/>
    </row>
    <row r="1138" spans="2:24" x14ac:dyDescent="0.25">
      <c r="B1138" s="11"/>
      <c r="C1138" s="3"/>
      <c r="D1138" s="2"/>
      <c r="E1138" s="2"/>
      <c r="F1138" s="3"/>
      <c r="G1138" s="3"/>
      <c r="H1138" s="3"/>
      <c r="I1138" s="3"/>
      <c r="J1138" s="3"/>
      <c r="K1138" s="3"/>
      <c r="L1138" s="3"/>
      <c r="M1138" s="3"/>
      <c r="N1138" s="3"/>
      <c r="O1138" s="3"/>
      <c r="P1138" s="3"/>
      <c r="Q1138" s="3"/>
      <c r="R1138" s="3"/>
      <c r="S1138" s="252"/>
      <c r="T1138" s="252"/>
      <c r="U1138" s="252"/>
      <c r="V1138" s="252"/>
      <c r="W1138" s="252"/>
      <c r="X1138" s="12"/>
    </row>
    <row r="1139" spans="2:24" x14ac:dyDescent="0.25">
      <c r="B1139" s="11"/>
      <c r="C1139" s="3"/>
      <c r="D1139" s="2"/>
      <c r="E1139" s="2"/>
      <c r="F1139" s="3"/>
      <c r="G1139" s="3"/>
      <c r="H1139" s="3"/>
      <c r="I1139" s="3"/>
      <c r="J1139" s="3"/>
      <c r="K1139" s="3"/>
      <c r="L1139" s="3"/>
      <c r="M1139" s="3"/>
      <c r="N1139" s="3"/>
      <c r="O1139" s="3"/>
      <c r="P1139" s="3"/>
      <c r="Q1139" s="3"/>
      <c r="R1139" s="3"/>
      <c r="S1139" s="252"/>
      <c r="T1139" s="252"/>
      <c r="U1139" s="252"/>
      <c r="V1139" s="252"/>
      <c r="W1139" s="252"/>
      <c r="X1139" s="12"/>
    </row>
    <row r="1140" spans="2:24" x14ac:dyDescent="0.25">
      <c r="B1140" s="11"/>
      <c r="C1140" s="3"/>
      <c r="D1140" s="2"/>
      <c r="E1140" s="2"/>
      <c r="F1140" s="3"/>
      <c r="G1140" s="3"/>
      <c r="H1140" s="3"/>
      <c r="I1140" s="3"/>
      <c r="J1140" s="3"/>
      <c r="K1140" s="3"/>
      <c r="L1140" s="3"/>
      <c r="M1140" s="3"/>
      <c r="N1140" s="3"/>
      <c r="O1140" s="3"/>
      <c r="P1140" s="3"/>
      <c r="Q1140" s="3"/>
      <c r="R1140" s="3"/>
      <c r="S1140" s="252"/>
      <c r="T1140" s="252"/>
      <c r="U1140" s="252"/>
      <c r="V1140" s="252"/>
      <c r="W1140" s="252"/>
      <c r="X1140" s="12"/>
    </row>
    <row r="1141" spans="2:24" x14ac:dyDescent="0.25">
      <c r="B1141" s="11"/>
      <c r="C1141" s="3"/>
      <c r="D1141" s="2"/>
      <c r="E1141" s="2"/>
      <c r="F1141" s="3"/>
      <c r="G1141" s="3"/>
      <c r="H1141" s="3"/>
      <c r="I1141" s="3"/>
      <c r="J1141" s="3"/>
      <c r="K1141" s="3"/>
      <c r="L1141" s="3"/>
      <c r="M1141" s="3"/>
      <c r="N1141" s="3"/>
      <c r="O1141" s="3"/>
      <c r="P1141" s="3"/>
      <c r="Q1141" s="3"/>
      <c r="R1141" s="3"/>
      <c r="S1141" s="252"/>
      <c r="T1141" s="252"/>
      <c r="U1141" s="252"/>
      <c r="V1141" s="252"/>
      <c r="W1141" s="252"/>
      <c r="X1141" s="12"/>
    </row>
    <row r="1142" spans="2:24" x14ac:dyDescent="0.25">
      <c r="B1142" s="11"/>
      <c r="C1142" s="3"/>
      <c r="D1142" s="2"/>
      <c r="E1142" s="2"/>
      <c r="F1142" s="3"/>
      <c r="G1142" s="3"/>
      <c r="H1142" s="3"/>
      <c r="I1142" s="3"/>
      <c r="J1142" s="3"/>
      <c r="K1142" s="3"/>
      <c r="L1142" s="3"/>
      <c r="M1142" s="3"/>
      <c r="N1142" s="3"/>
      <c r="O1142" s="3"/>
      <c r="P1142" s="3"/>
      <c r="Q1142" s="3"/>
      <c r="R1142" s="3"/>
      <c r="S1142" s="252"/>
      <c r="T1142" s="252"/>
      <c r="U1142" s="252"/>
      <c r="V1142" s="252"/>
      <c r="W1142" s="252"/>
      <c r="X1142" s="12"/>
    </row>
    <row r="1143" spans="2:24" x14ac:dyDescent="0.25">
      <c r="B1143" s="11"/>
      <c r="C1143" s="3"/>
      <c r="D1143" s="2"/>
      <c r="E1143" s="2"/>
      <c r="F1143" s="3"/>
      <c r="G1143" s="3"/>
      <c r="H1143" s="3"/>
      <c r="I1143" s="3"/>
      <c r="J1143" s="3"/>
      <c r="K1143" s="3"/>
      <c r="L1143" s="3"/>
      <c r="M1143" s="3"/>
      <c r="N1143" s="3"/>
      <c r="O1143" s="3"/>
      <c r="P1143" s="3"/>
      <c r="Q1143" s="3"/>
      <c r="R1143" s="3"/>
      <c r="S1143" s="252"/>
      <c r="T1143" s="252"/>
      <c r="U1143" s="252"/>
      <c r="V1143" s="252"/>
      <c r="W1143" s="252"/>
      <c r="X1143" s="12"/>
    </row>
    <row r="1144" spans="2:24" x14ac:dyDescent="0.25">
      <c r="B1144" s="11"/>
      <c r="C1144" s="3"/>
      <c r="D1144" s="2"/>
      <c r="E1144" s="2"/>
      <c r="F1144" s="3"/>
      <c r="G1144" s="3"/>
      <c r="H1144" s="3"/>
      <c r="I1144" s="3"/>
      <c r="J1144" s="3"/>
      <c r="K1144" s="3"/>
      <c r="L1144" s="3"/>
      <c r="M1144" s="3"/>
      <c r="N1144" s="3"/>
      <c r="O1144" s="3"/>
      <c r="P1144" s="3"/>
      <c r="Q1144" s="3"/>
      <c r="R1144" s="3"/>
      <c r="S1144" s="252"/>
      <c r="T1144" s="252"/>
      <c r="U1144" s="252"/>
      <c r="V1144" s="252"/>
      <c r="W1144" s="252"/>
      <c r="X1144" s="12"/>
    </row>
    <row r="1145" spans="2:24" x14ac:dyDescent="0.25">
      <c r="B1145" s="11"/>
      <c r="C1145" s="3"/>
      <c r="D1145" s="2"/>
      <c r="E1145" s="2"/>
      <c r="F1145" s="3"/>
      <c r="G1145" s="3"/>
      <c r="H1145" s="3"/>
      <c r="I1145" s="3"/>
      <c r="J1145" s="3"/>
      <c r="K1145" s="3"/>
      <c r="L1145" s="3"/>
      <c r="M1145" s="3"/>
      <c r="N1145" s="3"/>
      <c r="O1145" s="3"/>
      <c r="P1145" s="3"/>
      <c r="Q1145" s="3"/>
      <c r="R1145" s="3"/>
      <c r="S1145" s="252"/>
      <c r="T1145" s="252"/>
      <c r="U1145" s="252"/>
      <c r="V1145" s="252"/>
      <c r="W1145" s="252"/>
      <c r="X1145" s="12"/>
    </row>
    <row r="1146" spans="2:24" x14ac:dyDescent="0.25">
      <c r="B1146" s="11"/>
      <c r="C1146" s="3"/>
      <c r="D1146" s="2"/>
      <c r="E1146" s="2"/>
      <c r="F1146" s="3"/>
      <c r="G1146" s="3"/>
      <c r="H1146" s="3"/>
      <c r="I1146" s="3"/>
      <c r="J1146" s="3"/>
      <c r="K1146" s="3"/>
      <c r="L1146" s="3"/>
      <c r="M1146" s="3"/>
      <c r="N1146" s="3"/>
      <c r="O1146" s="3"/>
      <c r="P1146" s="3"/>
      <c r="Q1146" s="3"/>
      <c r="R1146" s="3"/>
      <c r="S1146" s="252"/>
      <c r="T1146" s="252"/>
      <c r="U1146" s="252"/>
      <c r="V1146" s="252"/>
      <c r="W1146" s="252"/>
      <c r="X1146" s="12"/>
    </row>
    <row r="1147" spans="2:24" x14ac:dyDescent="0.25">
      <c r="B1147" s="11"/>
      <c r="C1147" s="3"/>
      <c r="D1147" s="2"/>
      <c r="E1147" s="2"/>
      <c r="F1147" s="3"/>
      <c r="G1147" s="3"/>
      <c r="H1147" s="3"/>
      <c r="I1147" s="3"/>
      <c r="J1147" s="3"/>
      <c r="K1147" s="3"/>
      <c r="L1147" s="3"/>
      <c r="M1147" s="3"/>
      <c r="N1147" s="3"/>
      <c r="O1147" s="3"/>
      <c r="P1147" s="3"/>
      <c r="Q1147" s="3"/>
      <c r="R1147" s="3"/>
      <c r="S1147" s="252"/>
      <c r="T1147" s="252"/>
      <c r="U1147" s="252"/>
      <c r="V1147" s="252"/>
      <c r="W1147" s="252"/>
      <c r="X1147" s="12"/>
    </row>
    <row r="1148" spans="2:24" x14ac:dyDescent="0.25">
      <c r="B1148" s="11"/>
      <c r="C1148" s="3"/>
      <c r="D1148" s="2"/>
      <c r="E1148" s="2"/>
      <c r="F1148" s="3"/>
      <c r="G1148" s="3"/>
      <c r="H1148" s="3"/>
      <c r="I1148" s="3"/>
      <c r="J1148" s="3"/>
      <c r="K1148" s="3"/>
      <c r="L1148" s="3"/>
      <c r="M1148" s="3"/>
      <c r="N1148" s="3"/>
      <c r="O1148" s="3"/>
      <c r="P1148" s="3"/>
      <c r="Q1148" s="3"/>
      <c r="R1148" s="3"/>
      <c r="S1148" s="252"/>
      <c r="T1148" s="252"/>
      <c r="U1148" s="252"/>
      <c r="V1148" s="252"/>
      <c r="W1148" s="252"/>
      <c r="X1148" s="12"/>
    </row>
    <row r="1149" spans="2:24" x14ac:dyDescent="0.25">
      <c r="B1149" s="11"/>
      <c r="C1149" s="3"/>
      <c r="D1149" s="2"/>
      <c r="E1149" s="2"/>
      <c r="F1149" s="3"/>
      <c r="G1149" s="3"/>
      <c r="H1149" s="3"/>
      <c r="I1149" s="3"/>
      <c r="J1149" s="3"/>
      <c r="K1149" s="3"/>
      <c r="L1149" s="3"/>
      <c r="M1149" s="3"/>
      <c r="N1149" s="3"/>
      <c r="O1149" s="3"/>
      <c r="P1149" s="3"/>
      <c r="Q1149" s="3"/>
      <c r="R1149" s="3"/>
      <c r="S1149" s="252"/>
      <c r="T1149" s="252"/>
      <c r="U1149" s="252"/>
      <c r="V1149" s="252"/>
      <c r="W1149" s="252"/>
      <c r="X1149" s="12"/>
    </row>
    <row r="1150" spans="2:24" x14ac:dyDescent="0.25">
      <c r="B1150" s="11"/>
      <c r="C1150" s="3"/>
      <c r="D1150" s="2"/>
      <c r="E1150" s="2"/>
      <c r="F1150" s="3"/>
      <c r="G1150" s="3"/>
      <c r="H1150" s="3"/>
      <c r="I1150" s="3"/>
      <c r="J1150" s="3"/>
      <c r="K1150" s="3"/>
      <c r="L1150" s="3"/>
      <c r="M1150" s="3"/>
      <c r="N1150" s="3"/>
      <c r="O1150" s="3"/>
      <c r="P1150" s="3"/>
      <c r="Q1150" s="3"/>
      <c r="R1150" s="3"/>
      <c r="S1150" s="252"/>
      <c r="T1150" s="252"/>
      <c r="U1150" s="252"/>
      <c r="V1150" s="252"/>
      <c r="W1150" s="252"/>
      <c r="X1150" s="12"/>
    </row>
    <row r="1151" spans="2:24" x14ac:dyDescent="0.25">
      <c r="B1151" s="11"/>
      <c r="C1151" s="3"/>
      <c r="D1151" s="2"/>
      <c r="E1151" s="2"/>
      <c r="F1151" s="3"/>
      <c r="G1151" s="3"/>
      <c r="H1151" s="3"/>
      <c r="I1151" s="3"/>
      <c r="J1151" s="3"/>
      <c r="K1151" s="3"/>
      <c r="L1151" s="3"/>
      <c r="M1151" s="3"/>
      <c r="N1151" s="3"/>
      <c r="O1151" s="3"/>
      <c r="P1151" s="3"/>
      <c r="Q1151" s="3"/>
      <c r="R1151" s="3"/>
      <c r="S1151" s="252"/>
      <c r="T1151" s="252"/>
      <c r="U1151" s="252"/>
      <c r="V1151" s="252"/>
      <c r="W1151" s="252"/>
      <c r="X1151" s="12"/>
    </row>
    <row r="1152" spans="2:24" x14ac:dyDescent="0.25">
      <c r="B1152" s="11"/>
      <c r="C1152" s="3"/>
      <c r="D1152" s="2"/>
      <c r="E1152" s="2"/>
      <c r="F1152" s="3"/>
      <c r="G1152" s="3"/>
      <c r="H1152" s="3"/>
      <c r="I1152" s="3"/>
      <c r="J1152" s="3"/>
      <c r="K1152" s="3"/>
      <c r="L1152" s="3"/>
      <c r="M1152" s="3"/>
      <c r="N1152" s="3"/>
      <c r="O1152" s="3"/>
      <c r="P1152" s="3"/>
      <c r="Q1152" s="3"/>
      <c r="R1152" s="3"/>
      <c r="S1152" s="252"/>
      <c r="T1152" s="252"/>
      <c r="U1152" s="252"/>
      <c r="V1152" s="252"/>
      <c r="W1152" s="252"/>
      <c r="X1152" s="12"/>
    </row>
    <row r="1153" spans="2:24" x14ac:dyDescent="0.25">
      <c r="B1153" s="11"/>
      <c r="C1153" s="3"/>
      <c r="D1153" s="2"/>
      <c r="E1153" s="2"/>
      <c r="F1153" s="3"/>
      <c r="G1153" s="3"/>
      <c r="H1153" s="3"/>
      <c r="I1153" s="3"/>
      <c r="J1153" s="3"/>
      <c r="K1153" s="3"/>
      <c r="L1153" s="3"/>
      <c r="M1153" s="3"/>
      <c r="N1153" s="3"/>
      <c r="O1153" s="3"/>
      <c r="P1153" s="3"/>
      <c r="Q1153" s="3"/>
      <c r="R1153" s="3"/>
      <c r="S1153" s="252"/>
      <c r="T1153" s="252"/>
      <c r="U1153" s="252"/>
      <c r="V1153" s="252"/>
      <c r="W1153" s="252"/>
      <c r="X1153" s="12"/>
    </row>
    <row r="1154" spans="2:24" x14ac:dyDescent="0.25">
      <c r="B1154" s="11"/>
      <c r="C1154" s="3"/>
      <c r="D1154" s="2"/>
      <c r="E1154" s="2"/>
      <c r="F1154" s="3"/>
      <c r="G1154" s="3"/>
      <c r="H1154" s="3"/>
      <c r="I1154" s="3"/>
      <c r="J1154" s="3"/>
      <c r="K1154" s="3"/>
      <c r="L1154" s="3"/>
      <c r="M1154" s="3"/>
      <c r="N1154" s="3"/>
      <c r="O1154" s="3"/>
      <c r="P1154" s="3"/>
      <c r="Q1154" s="3"/>
      <c r="R1154" s="3"/>
      <c r="S1154" s="252"/>
      <c r="T1154" s="252"/>
      <c r="U1154" s="252"/>
      <c r="V1154" s="252"/>
      <c r="W1154" s="252"/>
      <c r="X1154" s="12"/>
    </row>
    <row r="1155" spans="2:24" x14ac:dyDescent="0.25">
      <c r="B1155" s="11"/>
      <c r="C1155" s="3"/>
      <c r="D1155" s="2"/>
      <c r="E1155" s="2"/>
      <c r="F1155" s="3"/>
      <c r="G1155" s="3"/>
      <c r="H1155" s="3"/>
      <c r="I1155" s="3"/>
      <c r="J1155" s="3"/>
      <c r="K1155" s="3"/>
      <c r="L1155" s="3"/>
      <c r="M1155" s="3"/>
      <c r="N1155" s="3"/>
      <c r="O1155" s="3"/>
      <c r="P1155" s="3"/>
      <c r="Q1155" s="3"/>
      <c r="R1155" s="3"/>
      <c r="S1155" s="252"/>
      <c r="T1155" s="252"/>
      <c r="U1155" s="252"/>
      <c r="V1155" s="252"/>
      <c r="W1155" s="252"/>
      <c r="X1155" s="12"/>
    </row>
    <row r="1156" spans="2:24" x14ac:dyDescent="0.25">
      <c r="B1156" s="11"/>
      <c r="C1156" s="3"/>
      <c r="D1156" s="2"/>
      <c r="E1156" s="2"/>
      <c r="F1156" s="3"/>
      <c r="G1156" s="3"/>
      <c r="H1156" s="3"/>
      <c r="I1156" s="3"/>
      <c r="J1156" s="3"/>
      <c r="K1156" s="3"/>
      <c r="L1156" s="3"/>
      <c r="M1156" s="3"/>
      <c r="N1156" s="3"/>
      <c r="O1156" s="3"/>
      <c r="P1156" s="3"/>
      <c r="Q1156" s="3"/>
      <c r="R1156" s="3"/>
      <c r="S1156" s="252"/>
      <c r="T1156" s="252"/>
      <c r="U1156" s="252"/>
      <c r="V1156" s="252"/>
      <c r="W1156" s="252"/>
      <c r="X1156" s="12"/>
    </row>
    <row r="1157" spans="2:24" x14ac:dyDescent="0.25">
      <c r="B1157" s="11"/>
      <c r="C1157" s="3"/>
      <c r="D1157" s="2"/>
      <c r="E1157" s="2"/>
      <c r="F1157" s="3"/>
      <c r="G1157" s="3"/>
      <c r="H1157" s="3"/>
      <c r="I1157" s="3"/>
      <c r="J1157" s="3"/>
      <c r="K1157" s="3"/>
      <c r="L1157" s="3"/>
      <c r="M1157" s="3"/>
      <c r="N1157" s="3"/>
      <c r="O1157" s="3"/>
      <c r="P1157" s="3"/>
      <c r="Q1157" s="3"/>
      <c r="R1157" s="3"/>
      <c r="S1157" s="252"/>
      <c r="T1157" s="252"/>
      <c r="U1157" s="252"/>
      <c r="V1157" s="252"/>
      <c r="W1157" s="252"/>
      <c r="X1157" s="12"/>
    </row>
    <row r="1158" spans="2:24" x14ac:dyDescent="0.25">
      <c r="B1158" s="11"/>
      <c r="C1158" s="3"/>
      <c r="D1158" s="2"/>
      <c r="E1158" s="2"/>
      <c r="F1158" s="3"/>
      <c r="G1158" s="3"/>
      <c r="H1158" s="3"/>
      <c r="I1158" s="3"/>
      <c r="J1158" s="3"/>
      <c r="K1158" s="3"/>
      <c r="L1158" s="3"/>
      <c r="M1158" s="3"/>
      <c r="N1158" s="3"/>
      <c r="O1158" s="3"/>
      <c r="P1158" s="3"/>
      <c r="Q1158" s="3"/>
      <c r="R1158" s="3"/>
      <c r="S1158" s="252"/>
      <c r="T1158" s="252"/>
      <c r="U1158" s="252"/>
      <c r="V1158" s="252"/>
      <c r="W1158" s="252"/>
      <c r="X1158" s="12"/>
    </row>
    <row r="1159" spans="2:24" x14ac:dyDescent="0.25">
      <c r="B1159" s="11"/>
      <c r="C1159" s="3"/>
      <c r="D1159" s="2"/>
      <c r="E1159" s="2"/>
      <c r="F1159" s="3"/>
      <c r="G1159" s="3"/>
      <c r="H1159" s="3"/>
      <c r="I1159" s="3"/>
      <c r="J1159" s="3"/>
      <c r="K1159" s="3"/>
      <c r="L1159" s="3"/>
      <c r="M1159" s="3"/>
      <c r="N1159" s="3"/>
      <c r="O1159" s="3"/>
      <c r="P1159" s="3"/>
      <c r="Q1159" s="3"/>
      <c r="R1159" s="3"/>
      <c r="S1159" s="252"/>
      <c r="T1159" s="252"/>
      <c r="U1159" s="252"/>
      <c r="V1159" s="252"/>
      <c r="W1159" s="252"/>
      <c r="X1159" s="12"/>
    </row>
    <row r="1160" spans="2:24" x14ac:dyDescent="0.25">
      <c r="B1160" s="11"/>
      <c r="C1160" s="3"/>
      <c r="D1160" s="2"/>
      <c r="E1160" s="2"/>
      <c r="F1160" s="3"/>
      <c r="G1160" s="3"/>
      <c r="H1160" s="3"/>
      <c r="I1160" s="3"/>
      <c r="J1160" s="3"/>
      <c r="K1160" s="3"/>
      <c r="L1160" s="3"/>
      <c r="M1160" s="3"/>
      <c r="N1160" s="3"/>
      <c r="O1160" s="3"/>
      <c r="P1160" s="3"/>
      <c r="Q1160" s="3"/>
      <c r="R1160" s="3"/>
      <c r="S1160" s="252"/>
      <c r="T1160" s="252"/>
      <c r="U1160" s="252"/>
      <c r="V1160" s="252"/>
      <c r="W1160" s="252"/>
      <c r="X1160" s="12"/>
    </row>
    <row r="1161" spans="2:24" x14ac:dyDescent="0.25">
      <c r="B1161" s="11"/>
      <c r="C1161" s="3"/>
      <c r="D1161" s="2"/>
      <c r="E1161" s="2"/>
      <c r="F1161" s="3"/>
      <c r="G1161" s="3"/>
      <c r="H1161" s="3"/>
      <c r="I1161" s="3"/>
      <c r="J1161" s="3"/>
      <c r="K1161" s="3"/>
      <c r="L1161" s="3"/>
      <c r="M1161" s="3"/>
      <c r="N1161" s="3"/>
      <c r="O1161" s="3"/>
      <c r="P1161" s="3"/>
      <c r="Q1161" s="3"/>
      <c r="R1161" s="3"/>
      <c r="S1161" s="252"/>
      <c r="T1161" s="252"/>
      <c r="U1161" s="252"/>
      <c r="V1161" s="252"/>
      <c r="W1161" s="252"/>
      <c r="X1161" s="12"/>
    </row>
    <row r="1162" spans="2:24" x14ac:dyDescent="0.25">
      <c r="B1162" s="11"/>
      <c r="C1162" s="3"/>
      <c r="D1162" s="2"/>
      <c r="E1162" s="2"/>
      <c r="F1162" s="3"/>
      <c r="G1162" s="3"/>
      <c r="H1162" s="3"/>
      <c r="I1162" s="3"/>
      <c r="J1162" s="3"/>
      <c r="K1162" s="3"/>
      <c r="L1162" s="3"/>
      <c r="M1162" s="3"/>
      <c r="N1162" s="3"/>
      <c r="O1162" s="3"/>
      <c r="P1162" s="3"/>
      <c r="Q1162" s="3"/>
      <c r="R1162" s="3"/>
      <c r="S1162" s="252"/>
      <c r="T1162" s="252"/>
      <c r="U1162" s="252"/>
      <c r="V1162" s="252"/>
      <c r="W1162" s="252"/>
      <c r="X1162" s="12"/>
    </row>
    <row r="1163" spans="2:24" x14ac:dyDescent="0.25">
      <c r="B1163" s="11"/>
      <c r="C1163" s="3"/>
      <c r="D1163" s="2"/>
      <c r="E1163" s="2"/>
      <c r="F1163" s="3"/>
      <c r="G1163" s="3"/>
      <c r="H1163" s="3"/>
      <c r="I1163" s="3"/>
      <c r="J1163" s="3"/>
      <c r="K1163" s="3"/>
      <c r="L1163" s="3"/>
      <c r="M1163" s="3"/>
      <c r="N1163" s="3"/>
      <c r="O1163" s="3"/>
      <c r="P1163" s="3"/>
      <c r="Q1163" s="3"/>
      <c r="R1163" s="3"/>
      <c r="S1163" s="252"/>
      <c r="T1163" s="252"/>
      <c r="U1163" s="252"/>
      <c r="V1163" s="252"/>
      <c r="W1163" s="252"/>
      <c r="X1163" s="12"/>
    </row>
    <row r="1164" spans="2:24" x14ac:dyDescent="0.25">
      <c r="B1164" s="11"/>
      <c r="C1164" s="3"/>
      <c r="D1164" s="2"/>
      <c r="E1164" s="2"/>
      <c r="F1164" s="3"/>
      <c r="G1164" s="3"/>
      <c r="H1164" s="3"/>
      <c r="I1164" s="3"/>
      <c r="J1164" s="3"/>
      <c r="K1164" s="3"/>
      <c r="L1164" s="3"/>
      <c r="M1164" s="3"/>
      <c r="N1164" s="3"/>
      <c r="O1164" s="3"/>
      <c r="P1164" s="3"/>
      <c r="Q1164" s="3"/>
      <c r="R1164" s="3"/>
      <c r="S1164" s="252"/>
      <c r="T1164" s="252"/>
      <c r="U1164" s="252"/>
      <c r="V1164" s="252"/>
      <c r="W1164" s="252"/>
      <c r="X1164" s="12"/>
    </row>
    <row r="1165" spans="2:24" x14ac:dyDescent="0.25">
      <c r="B1165" s="11"/>
      <c r="C1165" s="3"/>
      <c r="D1165" s="2"/>
      <c r="E1165" s="2"/>
      <c r="F1165" s="3"/>
      <c r="G1165" s="3"/>
      <c r="H1165" s="3"/>
      <c r="I1165" s="3"/>
      <c r="J1165" s="3"/>
      <c r="K1165" s="3"/>
      <c r="L1165" s="3"/>
      <c r="M1165" s="3"/>
      <c r="N1165" s="3"/>
      <c r="O1165" s="3"/>
      <c r="P1165" s="3"/>
      <c r="Q1165" s="3"/>
      <c r="R1165" s="3"/>
      <c r="S1165" s="252"/>
      <c r="T1165" s="252"/>
      <c r="U1165" s="252"/>
      <c r="V1165" s="252"/>
      <c r="W1165" s="252"/>
      <c r="X1165" s="12"/>
    </row>
    <row r="1166" spans="2:24" x14ac:dyDescent="0.25">
      <c r="B1166" s="11"/>
      <c r="C1166" s="3"/>
      <c r="D1166" s="2"/>
      <c r="E1166" s="2"/>
      <c r="F1166" s="3"/>
      <c r="G1166" s="3"/>
      <c r="H1166" s="3"/>
      <c r="I1166" s="3"/>
      <c r="J1166" s="3"/>
      <c r="K1166" s="3"/>
      <c r="L1166" s="3"/>
      <c r="M1166" s="3"/>
      <c r="N1166" s="3"/>
      <c r="O1166" s="3"/>
      <c r="P1166" s="3"/>
      <c r="Q1166" s="3"/>
      <c r="R1166" s="3"/>
      <c r="S1166" s="252"/>
      <c r="T1166" s="252"/>
      <c r="U1166" s="252"/>
      <c r="V1166" s="252"/>
      <c r="W1166" s="252"/>
      <c r="X1166" s="12"/>
    </row>
    <row r="1167" spans="2:24" x14ac:dyDescent="0.25">
      <c r="B1167" s="11"/>
      <c r="C1167" s="3"/>
      <c r="D1167" s="2"/>
      <c r="E1167" s="2"/>
      <c r="F1167" s="3"/>
      <c r="G1167" s="3"/>
      <c r="H1167" s="3"/>
      <c r="I1167" s="3"/>
      <c r="J1167" s="3"/>
      <c r="K1167" s="3"/>
      <c r="L1167" s="3"/>
      <c r="M1167" s="3"/>
      <c r="N1167" s="3"/>
      <c r="O1167" s="3"/>
      <c r="P1167" s="3"/>
      <c r="Q1167" s="3"/>
      <c r="R1167" s="3"/>
      <c r="S1167" s="252"/>
      <c r="T1167" s="252"/>
      <c r="U1167" s="252"/>
      <c r="V1167" s="252"/>
      <c r="W1167" s="252"/>
      <c r="X1167" s="12"/>
    </row>
    <row r="1168" spans="2:24" x14ac:dyDescent="0.25">
      <c r="B1168" s="11"/>
      <c r="C1168" s="3"/>
      <c r="D1168" s="2"/>
      <c r="E1168" s="2"/>
      <c r="F1168" s="3"/>
      <c r="G1168" s="3"/>
      <c r="H1168" s="3"/>
      <c r="I1168" s="3"/>
      <c r="J1168" s="3"/>
      <c r="K1168" s="3"/>
      <c r="L1168" s="3"/>
      <c r="M1168" s="3"/>
      <c r="N1168" s="3"/>
      <c r="O1168" s="3"/>
      <c r="P1168" s="3"/>
      <c r="Q1168" s="3"/>
      <c r="R1168" s="3"/>
      <c r="S1168" s="252"/>
      <c r="T1168" s="252"/>
      <c r="U1168" s="252"/>
      <c r="V1168" s="252"/>
      <c r="W1168" s="252"/>
      <c r="X1168" s="12"/>
    </row>
    <row r="1169" spans="2:24" x14ac:dyDescent="0.25">
      <c r="B1169" s="11"/>
      <c r="C1169" s="3"/>
      <c r="D1169" s="2"/>
      <c r="E1169" s="2"/>
      <c r="F1169" s="3"/>
      <c r="G1169" s="3"/>
      <c r="H1169" s="3"/>
      <c r="I1169" s="3"/>
      <c r="J1169" s="3"/>
      <c r="K1169" s="3"/>
      <c r="L1169" s="3"/>
      <c r="M1169" s="3"/>
      <c r="N1169" s="3"/>
      <c r="O1169" s="3"/>
      <c r="P1169" s="3"/>
      <c r="Q1169" s="3"/>
      <c r="R1169" s="3"/>
      <c r="S1169" s="252"/>
      <c r="T1169" s="252"/>
      <c r="U1169" s="252"/>
      <c r="V1169" s="252"/>
      <c r="W1169" s="252"/>
      <c r="X1169" s="12"/>
    </row>
    <row r="1170" spans="2:24" x14ac:dyDescent="0.25">
      <c r="B1170" s="11"/>
      <c r="C1170" s="3"/>
      <c r="D1170" s="2"/>
      <c r="E1170" s="2"/>
      <c r="F1170" s="3"/>
      <c r="G1170" s="3"/>
      <c r="H1170" s="3"/>
      <c r="I1170" s="3"/>
      <c r="J1170" s="3"/>
      <c r="K1170" s="3"/>
      <c r="L1170" s="3"/>
      <c r="M1170" s="3"/>
      <c r="N1170" s="3"/>
      <c r="O1170" s="3"/>
      <c r="P1170" s="3"/>
      <c r="Q1170" s="3"/>
      <c r="R1170" s="3"/>
      <c r="S1170" s="252"/>
      <c r="T1170" s="252"/>
      <c r="U1170" s="252"/>
      <c r="V1170" s="252"/>
      <c r="W1170" s="252"/>
      <c r="X1170" s="12"/>
    </row>
    <row r="1171" spans="2:24" x14ac:dyDescent="0.25">
      <c r="B1171" s="11"/>
      <c r="C1171" s="3"/>
      <c r="D1171" s="2"/>
      <c r="E1171" s="2"/>
      <c r="F1171" s="3"/>
      <c r="G1171" s="3"/>
      <c r="H1171" s="3"/>
      <c r="I1171" s="3"/>
      <c r="J1171" s="3"/>
      <c r="K1171" s="3"/>
      <c r="L1171" s="3"/>
      <c r="M1171" s="3"/>
      <c r="N1171" s="3"/>
      <c r="O1171" s="3"/>
      <c r="P1171" s="3"/>
      <c r="Q1171" s="3"/>
      <c r="R1171" s="3"/>
      <c r="S1171" s="252"/>
      <c r="T1171" s="252"/>
      <c r="U1171" s="252"/>
      <c r="V1171" s="252"/>
      <c r="W1171" s="252"/>
      <c r="X1171" s="12"/>
    </row>
    <row r="1172" spans="2:24" x14ac:dyDescent="0.25">
      <c r="B1172" s="11"/>
      <c r="C1172" s="3"/>
      <c r="D1172" s="2"/>
      <c r="E1172" s="2"/>
      <c r="F1172" s="3"/>
      <c r="G1172" s="3"/>
      <c r="H1172" s="3"/>
      <c r="I1172" s="3"/>
      <c r="J1172" s="3"/>
      <c r="K1172" s="3"/>
      <c r="L1172" s="3"/>
      <c r="M1172" s="3"/>
      <c r="N1172" s="3"/>
      <c r="O1172" s="3"/>
      <c r="P1172" s="3"/>
      <c r="Q1172" s="3"/>
      <c r="R1172" s="3"/>
      <c r="S1172" s="252"/>
      <c r="T1172" s="252"/>
      <c r="U1172" s="252"/>
      <c r="V1172" s="252"/>
      <c r="W1172" s="252"/>
      <c r="X1172" s="12"/>
    </row>
    <row r="1173" spans="2:24" x14ac:dyDescent="0.25">
      <c r="B1173" s="11"/>
      <c r="C1173" s="3"/>
      <c r="D1173" s="2"/>
      <c r="E1173" s="2"/>
      <c r="F1173" s="3"/>
      <c r="G1173" s="3"/>
      <c r="H1173" s="3"/>
      <c r="I1173" s="3"/>
      <c r="J1173" s="3"/>
      <c r="K1173" s="3"/>
      <c r="L1173" s="3"/>
      <c r="M1173" s="3"/>
      <c r="N1173" s="3"/>
      <c r="O1173" s="3"/>
      <c r="P1173" s="3"/>
      <c r="Q1173" s="3"/>
      <c r="R1173" s="3"/>
      <c r="S1173" s="252"/>
      <c r="T1173" s="252"/>
      <c r="U1173" s="252"/>
      <c r="V1173" s="252"/>
      <c r="W1173" s="252"/>
      <c r="X1173" s="12"/>
    </row>
    <row r="1174" spans="2:24" x14ac:dyDescent="0.25">
      <c r="B1174" s="11"/>
      <c r="C1174" s="3"/>
      <c r="D1174" s="2"/>
      <c r="E1174" s="2"/>
      <c r="F1174" s="3"/>
      <c r="G1174" s="3"/>
      <c r="H1174" s="3"/>
      <c r="I1174" s="3"/>
      <c r="J1174" s="3"/>
      <c r="K1174" s="3"/>
      <c r="L1174" s="3"/>
      <c r="M1174" s="3"/>
      <c r="N1174" s="3"/>
      <c r="O1174" s="3"/>
      <c r="P1174" s="3"/>
      <c r="Q1174" s="3"/>
      <c r="R1174" s="3"/>
      <c r="S1174" s="252"/>
      <c r="T1174" s="252"/>
      <c r="U1174" s="252"/>
      <c r="V1174" s="252"/>
      <c r="W1174" s="252"/>
      <c r="X1174" s="12"/>
    </row>
    <row r="1175" spans="2:24" x14ac:dyDescent="0.25">
      <c r="B1175" s="11"/>
      <c r="C1175" s="3"/>
      <c r="D1175" s="2"/>
      <c r="E1175" s="2"/>
      <c r="F1175" s="3"/>
      <c r="G1175" s="3"/>
      <c r="H1175" s="3"/>
      <c r="I1175" s="3"/>
      <c r="J1175" s="3"/>
      <c r="K1175" s="3"/>
      <c r="L1175" s="3"/>
      <c r="M1175" s="3"/>
      <c r="N1175" s="3"/>
      <c r="O1175" s="3"/>
      <c r="P1175" s="3"/>
      <c r="Q1175" s="3"/>
      <c r="R1175" s="3"/>
      <c r="S1175" s="252"/>
      <c r="T1175" s="252"/>
      <c r="U1175" s="252"/>
      <c r="V1175" s="252"/>
      <c r="W1175" s="252"/>
      <c r="X1175" s="12"/>
    </row>
    <row r="1176" spans="2:24" x14ac:dyDescent="0.25">
      <c r="B1176" s="11"/>
      <c r="C1176" s="3"/>
      <c r="D1176" s="2"/>
      <c r="E1176" s="2"/>
      <c r="F1176" s="3"/>
      <c r="G1176" s="3"/>
      <c r="H1176" s="3"/>
      <c r="I1176" s="3"/>
      <c r="J1176" s="3"/>
      <c r="K1176" s="3"/>
      <c r="L1176" s="3"/>
      <c r="M1176" s="3"/>
      <c r="N1176" s="3"/>
      <c r="O1176" s="3"/>
      <c r="P1176" s="3"/>
      <c r="Q1176" s="3"/>
      <c r="R1176" s="3"/>
      <c r="S1176" s="252"/>
      <c r="T1176" s="252"/>
      <c r="U1176" s="252"/>
      <c r="V1176" s="252"/>
      <c r="W1176" s="252"/>
      <c r="X1176" s="12"/>
    </row>
    <row r="1177" spans="2:24" x14ac:dyDescent="0.25">
      <c r="B1177" s="11"/>
      <c r="C1177" s="3"/>
      <c r="D1177" s="2"/>
      <c r="E1177" s="2"/>
      <c r="F1177" s="3"/>
      <c r="G1177" s="3"/>
      <c r="H1177" s="3"/>
      <c r="I1177" s="3"/>
      <c r="J1177" s="3"/>
      <c r="K1177" s="3"/>
      <c r="L1177" s="3"/>
      <c r="M1177" s="3"/>
      <c r="N1177" s="3"/>
      <c r="O1177" s="3"/>
      <c r="P1177" s="3"/>
      <c r="Q1177" s="3"/>
      <c r="R1177" s="3"/>
      <c r="S1177" s="252"/>
      <c r="T1177" s="252"/>
      <c r="U1177" s="252"/>
      <c r="V1177" s="252"/>
      <c r="W1177" s="252"/>
      <c r="X1177" s="12"/>
    </row>
    <row r="1178" spans="2:24" x14ac:dyDescent="0.25">
      <c r="B1178" s="11"/>
      <c r="C1178" s="3"/>
      <c r="D1178" s="2"/>
      <c r="E1178" s="2"/>
      <c r="F1178" s="3"/>
      <c r="G1178" s="3"/>
      <c r="H1178" s="3"/>
      <c r="I1178" s="3"/>
      <c r="J1178" s="3"/>
      <c r="K1178" s="3"/>
      <c r="L1178" s="3"/>
      <c r="M1178" s="3"/>
      <c r="N1178" s="3"/>
      <c r="O1178" s="3"/>
      <c r="P1178" s="3"/>
      <c r="Q1178" s="3"/>
      <c r="R1178" s="3"/>
      <c r="S1178" s="252"/>
      <c r="T1178" s="252"/>
      <c r="U1178" s="252"/>
      <c r="V1178" s="252"/>
      <c r="W1178" s="252"/>
      <c r="X1178" s="12"/>
    </row>
    <row r="1179" spans="2:24" x14ac:dyDescent="0.25">
      <c r="B1179" s="11"/>
      <c r="C1179" s="3"/>
      <c r="D1179" s="2"/>
      <c r="E1179" s="2"/>
      <c r="F1179" s="3"/>
      <c r="G1179" s="3"/>
      <c r="H1179" s="3"/>
      <c r="I1179" s="3"/>
      <c r="J1179" s="3"/>
      <c r="K1179" s="3"/>
      <c r="L1179" s="3"/>
      <c r="M1179" s="3"/>
      <c r="N1179" s="3"/>
      <c r="O1179" s="3"/>
      <c r="P1179" s="3"/>
      <c r="Q1179" s="3"/>
      <c r="R1179" s="3"/>
      <c r="S1179" s="252"/>
      <c r="T1179" s="252"/>
      <c r="U1179" s="252"/>
      <c r="V1179" s="252"/>
      <c r="W1179" s="252"/>
      <c r="X1179" s="12"/>
    </row>
    <row r="1180" spans="2:24" x14ac:dyDescent="0.25">
      <c r="B1180" s="11"/>
      <c r="C1180" s="3"/>
      <c r="D1180" s="2"/>
      <c r="E1180" s="2"/>
      <c r="F1180" s="3"/>
      <c r="G1180" s="3"/>
      <c r="H1180" s="3"/>
      <c r="I1180" s="3"/>
      <c r="J1180" s="3"/>
      <c r="K1180" s="3"/>
      <c r="L1180" s="3"/>
      <c r="M1180" s="3"/>
      <c r="N1180" s="3"/>
      <c r="O1180" s="3"/>
      <c r="P1180" s="3"/>
      <c r="Q1180" s="3"/>
      <c r="R1180" s="3"/>
      <c r="S1180" s="252"/>
      <c r="T1180" s="252"/>
      <c r="U1180" s="252"/>
      <c r="V1180" s="252"/>
      <c r="W1180" s="252"/>
      <c r="X1180" s="12"/>
    </row>
    <row r="1181" spans="2:24" x14ac:dyDescent="0.25">
      <c r="B1181" s="11"/>
      <c r="C1181" s="3"/>
      <c r="D1181" s="2"/>
      <c r="E1181" s="2"/>
      <c r="F1181" s="3"/>
      <c r="G1181" s="3"/>
      <c r="H1181" s="3"/>
      <c r="I1181" s="3"/>
      <c r="J1181" s="3"/>
      <c r="K1181" s="3"/>
      <c r="L1181" s="3"/>
      <c r="M1181" s="3"/>
      <c r="N1181" s="3"/>
      <c r="O1181" s="3"/>
      <c r="P1181" s="3"/>
      <c r="Q1181" s="3"/>
      <c r="R1181" s="3"/>
      <c r="S1181" s="252"/>
      <c r="T1181" s="252"/>
      <c r="U1181" s="252"/>
      <c r="V1181" s="252"/>
      <c r="W1181" s="252"/>
      <c r="X1181" s="12"/>
    </row>
    <row r="1182" spans="2:24" x14ac:dyDescent="0.25">
      <c r="B1182" s="11"/>
      <c r="C1182" s="3"/>
      <c r="D1182" s="2"/>
      <c r="E1182" s="2"/>
      <c r="F1182" s="3"/>
      <c r="G1182" s="3"/>
      <c r="H1182" s="3"/>
      <c r="I1182" s="3"/>
      <c r="J1182" s="3"/>
      <c r="K1182" s="3"/>
      <c r="L1182" s="3"/>
      <c r="M1182" s="3"/>
      <c r="N1182" s="3"/>
      <c r="O1182" s="3"/>
      <c r="P1182" s="3"/>
      <c r="Q1182" s="3"/>
      <c r="R1182" s="3"/>
      <c r="S1182" s="252"/>
      <c r="T1182" s="252"/>
      <c r="U1182" s="252"/>
      <c r="V1182" s="252"/>
      <c r="W1182" s="252"/>
      <c r="X1182" s="12"/>
    </row>
    <row r="1183" spans="2:24" x14ac:dyDescent="0.25">
      <c r="B1183" s="11"/>
      <c r="C1183" s="3"/>
      <c r="D1183" s="2"/>
      <c r="E1183" s="2"/>
      <c r="F1183" s="3"/>
      <c r="G1183" s="3"/>
      <c r="H1183" s="3"/>
      <c r="I1183" s="3"/>
      <c r="J1183" s="3"/>
      <c r="K1183" s="3"/>
      <c r="L1183" s="3"/>
      <c r="M1183" s="3"/>
      <c r="N1183" s="3"/>
      <c r="O1183" s="3"/>
      <c r="P1183" s="3"/>
      <c r="Q1183" s="3"/>
      <c r="R1183" s="3"/>
      <c r="S1183" s="252"/>
      <c r="T1183" s="252"/>
      <c r="U1183" s="252"/>
      <c r="V1183" s="252"/>
      <c r="W1183" s="252"/>
      <c r="X1183" s="12"/>
    </row>
    <row r="1184" spans="2:24" x14ac:dyDescent="0.25">
      <c r="B1184" s="11"/>
      <c r="C1184" s="3"/>
      <c r="D1184" s="2"/>
      <c r="E1184" s="2"/>
      <c r="F1184" s="3"/>
      <c r="G1184" s="3"/>
      <c r="H1184" s="3"/>
      <c r="I1184" s="3"/>
      <c r="J1184" s="3"/>
      <c r="K1184" s="3"/>
      <c r="L1184" s="3"/>
      <c r="M1184" s="3"/>
      <c r="N1184" s="3"/>
      <c r="O1184" s="3"/>
      <c r="P1184" s="3"/>
      <c r="Q1184" s="3"/>
      <c r="R1184" s="3"/>
      <c r="S1184" s="252"/>
      <c r="T1184" s="252"/>
      <c r="U1184" s="252"/>
      <c r="V1184" s="252"/>
      <c r="W1184" s="252"/>
      <c r="X1184" s="12"/>
    </row>
    <row r="1185" spans="2:24" x14ac:dyDescent="0.25">
      <c r="B1185" s="11"/>
      <c r="C1185" s="3"/>
      <c r="D1185" s="2"/>
      <c r="E1185" s="2"/>
      <c r="F1185" s="3"/>
      <c r="G1185" s="3"/>
      <c r="H1185" s="3"/>
      <c r="I1185" s="3"/>
      <c r="J1185" s="3"/>
      <c r="K1185" s="3"/>
      <c r="L1185" s="3"/>
      <c r="M1185" s="3"/>
      <c r="N1185" s="3"/>
      <c r="O1185" s="3"/>
      <c r="P1185" s="3"/>
      <c r="Q1185" s="3"/>
      <c r="R1185" s="3"/>
      <c r="S1185" s="252"/>
      <c r="T1185" s="252"/>
      <c r="U1185" s="252"/>
      <c r="V1185" s="252"/>
      <c r="W1185" s="252"/>
      <c r="X1185" s="12"/>
    </row>
    <row r="1186" spans="2:24" x14ac:dyDescent="0.25">
      <c r="B1186" s="11"/>
      <c r="C1186" s="3"/>
      <c r="D1186" s="2"/>
      <c r="E1186" s="2"/>
      <c r="F1186" s="3"/>
      <c r="G1186" s="3"/>
      <c r="H1186" s="3"/>
      <c r="I1186" s="3"/>
      <c r="J1186" s="3"/>
      <c r="K1186" s="3"/>
      <c r="L1186" s="3"/>
      <c r="M1186" s="3"/>
      <c r="N1186" s="3"/>
      <c r="O1186" s="3"/>
      <c r="P1186" s="3"/>
      <c r="Q1186" s="3"/>
      <c r="R1186" s="3"/>
      <c r="S1186" s="252"/>
      <c r="T1186" s="252"/>
      <c r="U1186" s="252"/>
      <c r="V1186" s="252"/>
      <c r="W1186" s="252"/>
      <c r="X1186" s="12"/>
    </row>
    <row r="1187" spans="2:24" x14ac:dyDescent="0.25">
      <c r="B1187" s="11"/>
      <c r="C1187" s="3"/>
      <c r="D1187" s="2"/>
      <c r="E1187" s="2"/>
      <c r="F1187" s="3"/>
      <c r="G1187" s="3"/>
      <c r="H1187" s="3"/>
      <c r="I1187" s="3"/>
      <c r="J1187" s="3"/>
      <c r="K1187" s="3"/>
      <c r="L1187" s="3"/>
      <c r="M1187" s="3"/>
      <c r="N1187" s="3"/>
      <c r="O1187" s="3"/>
      <c r="P1187" s="3"/>
      <c r="Q1187" s="3"/>
      <c r="R1187" s="3"/>
      <c r="S1187" s="252"/>
      <c r="T1187" s="252"/>
      <c r="U1187" s="252"/>
      <c r="V1187" s="252"/>
      <c r="W1187" s="252"/>
      <c r="X1187" s="12"/>
    </row>
    <row r="1188" spans="2:24" x14ac:dyDescent="0.25">
      <c r="B1188" s="11"/>
      <c r="C1188" s="3"/>
      <c r="D1188" s="2"/>
      <c r="E1188" s="2"/>
      <c r="F1188" s="3"/>
      <c r="G1188" s="3"/>
      <c r="H1188" s="3"/>
      <c r="I1188" s="3"/>
      <c r="J1188" s="3"/>
      <c r="K1188" s="3"/>
      <c r="L1188" s="3"/>
      <c r="M1188" s="3"/>
      <c r="N1188" s="3"/>
      <c r="O1188" s="3"/>
      <c r="P1188" s="3"/>
      <c r="Q1188" s="3"/>
      <c r="R1188" s="3"/>
      <c r="S1188" s="252"/>
      <c r="T1188" s="252"/>
      <c r="U1188" s="252"/>
      <c r="V1188" s="252"/>
      <c r="W1188" s="252"/>
      <c r="X1188" s="12"/>
    </row>
    <row r="1189" spans="2:24" x14ac:dyDescent="0.25">
      <c r="B1189" s="11"/>
      <c r="C1189" s="3"/>
      <c r="D1189" s="2"/>
      <c r="E1189" s="2"/>
      <c r="F1189" s="3"/>
      <c r="G1189" s="3"/>
      <c r="H1189" s="3"/>
      <c r="I1189" s="3"/>
      <c r="J1189" s="3"/>
      <c r="K1189" s="3"/>
      <c r="L1189" s="3"/>
      <c r="M1189" s="3"/>
      <c r="N1189" s="3"/>
      <c r="O1189" s="3"/>
      <c r="P1189" s="3"/>
      <c r="Q1189" s="3"/>
      <c r="R1189" s="3"/>
      <c r="S1189" s="252"/>
      <c r="T1189" s="252"/>
      <c r="U1189" s="252"/>
      <c r="V1189" s="252"/>
      <c r="W1189" s="252"/>
      <c r="X1189" s="12"/>
    </row>
    <row r="1190" spans="2:24" x14ac:dyDescent="0.25">
      <c r="B1190" s="11"/>
      <c r="C1190" s="3"/>
      <c r="D1190" s="2"/>
      <c r="E1190" s="2"/>
      <c r="F1190" s="3"/>
      <c r="G1190" s="3"/>
      <c r="H1190" s="3"/>
      <c r="I1190" s="3"/>
      <c r="J1190" s="3"/>
      <c r="K1190" s="3"/>
      <c r="L1190" s="3"/>
      <c r="M1190" s="3"/>
      <c r="N1190" s="3"/>
      <c r="O1190" s="3"/>
      <c r="P1190" s="3"/>
      <c r="Q1190" s="3"/>
      <c r="R1190" s="3"/>
      <c r="S1190" s="252"/>
      <c r="T1190" s="252"/>
      <c r="U1190" s="252"/>
      <c r="V1190" s="252"/>
      <c r="W1190" s="252"/>
      <c r="X1190" s="12"/>
    </row>
    <row r="1191" spans="2:24" x14ac:dyDescent="0.25">
      <c r="B1191" s="11"/>
      <c r="C1191" s="3"/>
      <c r="D1191" s="2"/>
      <c r="E1191" s="2"/>
      <c r="F1191" s="3"/>
      <c r="G1191" s="3"/>
      <c r="H1191" s="3"/>
      <c r="I1191" s="3"/>
      <c r="J1191" s="3"/>
      <c r="K1191" s="3"/>
      <c r="L1191" s="3"/>
      <c r="M1191" s="3"/>
      <c r="N1191" s="3"/>
      <c r="O1191" s="3"/>
      <c r="P1191" s="3"/>
      <c r="Q1191" s="3"/>
      <c r="R1191" s="3"/>
      <c r="S1191" s="252"/>
      <c r="T1191" s="252"/>
      <c r="U1191" s="252"/>
      <c r="V1191" s="252"/>
      <c r="W1191" s="252"/>
      <c r="X1191" s="12"/>
    </row>
    <row r="1192" spans="2:24" x14ac:dyDescent="0.25">
      <c r="B1192" s="11"/>
      <c r="C1192" s="3"/>
      <c r="D1192" s="2"/>
      <c r="E1192" s="2"/>
      <c r="F1192" s="3"/>
      <c r="G1192" s="3"/>
      <c r="H1192" s="3"/>
      <c r="I1192" s="3"/>
      <c r="J1192" s="3"/>
      <c r="K1192" s="3"/>
      <c r="L1192" s="3"/>
      <c r="M1192" s="3"/>
      <c r="N1192" s="3"/>
      <c r="O1192" s="3"/>
      <c r="P1192" s="3"/>
      <c r="Q1192" s="3"/>
      <c r="R1192" s="3"/>
      <c r="S1192" s="252"/>
      <c r="T1192" s="252"/>
      <c r="U1192" s="252"/>
      <c r="V1192" s="252"/>
      <c r="W1192" s="252"/>
      <c r="X1192" s="12"/>
    </row>
    <row r="1193" spans="2:24" x14ac:dyDescent="0.25">
      <c r="B1193" s="11"/>
      <c r="C1193" s="3"/>
      <c r="D1193" s="2"/>
      <c r="E1193" s="2"/>
      <c r="F1193" s="3"/>
      <c r="G1193" s="3"/>
      <c r="H1193" s="3"/>
      <c r="I1193" s="3"/>
      <c r="J1193" s="3"/>
      <c r="K1193" s="3"/>
      <c r="L1193" s="3"/>
      <c r="M1193" s="3"/>
      <c r="N1193" s="3"/>
      <c r="O1193" s="3"/>
      <c r="P1193" s="3"/>
      <c r="Q1193" s="3"/>
      <c r="R1193" s="3"/>
      <c r="S1193" s="252"/>
      <c r="T1193" s="252"/>
      <c r="U1193" s="252"/>
      <c r="V1193" s="252"/>
      <c r="W1193" s="252"/>
      <c r="X1193" s="12"/>
    </row>
    <row r="1194" spans="2:24" x14ac:dyDescent="0.25">
      <c r="B1194" s="11"/>
      <c r="C1194" s="3"/>
      <c r="D1194" s="2"/>
      <c r="E1194" s="2"/>
      <c r="F1194" s="3"/>
      <c r="G1194" s="3"/>
      <c r="H1194" s="3"/>
      <c r="I1194" s="3"/>
      <c r="J1194" s="3"/>
      <c r="K1194" s="3"/>
      <c r="L1194" s="3"/>
      <c r="M1194" s="3"/>
      <c r="N1194" s="3"/>
      <c r="O1194" s="3"/>
      <c r="P1194" s="3"/>
      <c r="Q1194" s="3"/>
      <c r="R1194" s="3"/>
      <c r="S1194" s="252"/>
      <c r="T1194" s="252"/>
      <c r="U1194" s="252"/>
      <c r="V1194" s="252"/>
      <c r="W1194" s="252"/>
      <c r="X1194" s="12"/>
    </row>
    <row r="1195" spans="2:24" x14ac:dyDescent="0.25">
      <c r="B1195" s="11"/>
      <c r="C1195" s="3"/>
      <c r="D1195" s="2"/>
      <c r="E1195" s="2"/>
      <c r="F1195" s="3"/>
      <c r="G1195" s="3"/>
      <c r="H1195" s="3"/>
      <c r="I1195" s="3"/>
      <c r="J1195" s="3"/>
      <c r="K1195" s="3"/>
      <c r="L1195" s="3"/>
      <c r="M1195" s="3"/>
      <c r="N1195" s="3"/>
      <c r="O1195" s="3"/>
      <c r="P1195" s="3"/>
      <c r="Q1195" s="3"/>
      <c r="R1195" s="3"/>
      <c r="S1195" s="252"/>
      <c r="T1195" s="252"/>
      <c r="U1195" s="252"/>
      <c r="V1195" s="252"/>
      <c r="W1195" s="252"/>
      <c r="X1195" s="12"/>
    </row>
    <row r="1196" spans="2:24" x14ac:dyDescent="0.25">
      <c r="B1196" s="11"/>
      <c r="C1196" s="3"/>
      <c r="D1196" s="2"/>
      <c r="E1196" s="2"/>
      <c r="F1196" s="3"/>
      <c r="G1196" s="3"/>
      <c r="H1196" s="3"/>
      <c r="I1196" s="3"/>
      <c r="J1196" s="3"/>
      <c r="K1196" s="3"/>
      <c r="L1196" s="3"/>
      <c r="M1196" s="3"/>
      <c r="N1196" s="3"/>
      <c r="O1196" s="3"/>
      <c r="P1196" s="3"/>
      <c r="Q1196" s="3"/>
      <c r="R1196" s="3"/>
      <c r="S1196" s="252"/>
      <c r="T1196" s="252"/>
      <c r="U1196" s="252"/>
      <c r="V1196" s="252"/>
      <c r="W1196" s="252"/>
      <c r="X1196" s="12"/>
    </row>
    <row r="1197" spans="2:24" x14ac:dyDescent="0.25">
      <c r="B1197" s="11"/>
      <c r="C1197" s="3"/>
      <c r="D1197" s="2"/>
      <c r="E1197" s="2"/>
      <c r="F1197" s="3"/>
      <c r="G1197" s="3"/>
      <c r="H1197" s="3"/>
      <c r="I1197" s="3"/>
      <c r="J1197" s="3"/>
      <c r="K1197" s="3"/>
      <c r="L1197" s="3"/>
      <c r="M1197" s="3"/>
      <c r="N1197" s="3"/>
      <c r="O1197" s="3"/>
      <c r="P1197" s="3"/>
      <c r="Q1197" s="3"/>
      <c r="R1197" s="3"/>
      <c r="S1197" s="252"/>
      <c r="T1197" s="252"/>
      <c r="U1197" s="252"/>
      <c r="V1197" s="252"/>
      <c r="W1197" s="252"/>
      <c r="X1197" s="12"/>
    </row>
    <row r="1198" spans="2:24" x14ac:dyDescent="0.25">
      <c r="B1198" s="11"/>
      <c r="C1198" s="3"/>
      <c r="D1198" s="2"/>
      <c r="E1198" s="2"/>
      <c r="F1198" s="3"/>
      <c r="G1198" s="3"/>
      <c r="H1198" s="3"/>
      <c r="I1198" s="3"/>
      <c r="J1198" s="3"/>
      <c r="K1198" s="3"/>
      <c r="L1198" s="3"/>
      <c r="M1198" s="3"/>
      <c r="N1198" s="3"/>
      <c r="O1198" s="3"/>
      <c r="P1198" s="3"/>
      <c r="Q1198" s="3"/>
      <c r="R1198" s="3"/>
      <c r="S1198" s="252"/>
      <c r="T1198" s="252"/>
      <c r="U1198" s="252"/>
      <c r="V1198" s="252"/>
      <c r="W1198" s="252"/>
      <c r="X1198" s="12"/>
    </row>
    <row r="1199" spans="2:24" x14ac:dyDescent="0.25">
      <c r="B1199" s="11"/>
      <c r="C1199" s="3"/>
      <c r="D1199" s="2"/>
      <c r="E1199" s="2"/>
      <c r="F1199" s="3"/>
      <c r="G1199" s="3"/>
      <c r="H1199" s="3"/>
      <c r="I1199" s="3"/>
      <c r="J1199" s="3"/>
      <c r="K1199" s="3"/>
      <c r="L1199" s="3"/>
      <c r="M1199" s="3"/>
      <c r="N1199" s="3"/>
      <c r="O1199" s="3"/>
      <c r="P1199" s="3"/>
      <c r="Q1199" s="3"/>
      <c r="R1199" s="3"/>
      <c r="S1199" s="252"/>
      <c r="T1199" s="252"/>
      <c r="U1199" s="252"/>
      <c r="V1199" s="252"/>
      <c r="W1199" s="252"/>
      <c r="X1199" s="12"/>
    </row>
    <row r="1200" spans="2:24" x14ac:dyDescent="0.25">
      <c r="B1200" s="11"/>
      <c r="C1200" s="3"/>
      <c r="D1200" s="2"/>
      <c r="E1200" s="2"/>
      <c r="F1200" s="3"/>
      <c r="G1200" s="3"/>
      <c r="H1200" s="3"/>
      <c r="I1200" s="3"/>
      <c r="J1200" s="3"/>
      <c r="K1200" s="3"/>
      <c r="L1200" s="3"/>
      <c r="M1200" s="3"/>
      <c r="N1200" s="3"/>
      <c r="O1200" s="3"/>
      <c r="P1200" s="3"/>
      <c r="Q1200" s="3"/>
      <c r="R1200" s="3"/>
      <c r="S1200" s="252"/>
      <c r="T1200" s="252"/>
      <c r="U1200" s="252"/>
      <c r="V1200" s="252"/>
      <c r="W1200" s="252"/>
      <c r="X1200" s="12"/>
    </row>
    <row r="1201" spans="2:24" x14ac:dyDescent="0.25">
      <c r="B1201" s="11"/>
      <c r="C1201" s="3"/>
      <c r="D1201" s="2"/>
      <c r="E1201" s="2"/>
      <c r="F1201" s="3"/>
      <c r="G1201" s="3"/>
      <c r="H1201" s="3"/>
      <c r="I1201" s="3"/>
      <c r="J1201" s="3"/>
      <c r="K1201" s="3"/>
      <c r="L1201" s="3"/>
      <c r="M1201" s="3"/>
      <c r="N1201" s="3"/>
      <c r="O1201" s="3"/>
      <c r="P1201" s="3"/>
      <c r="Q1201" s="3"/>
      <c r="R1201" s="3"/>
      <c r="S1201" s="252"/>
      <c r="T1201" s="252"/>
      <c r="U1201" s="252"/>
      <c r="V1201" s="252"/>
      <c r="W1201" s="252"/>
      <c r="X1201" s="12"/>
    </row>
    <row r="1202" spans="2:24" x14ac:dyDescent="0.25">
      <c r="B1202" s="11"/>
      <c r="C1202" s="3"/>
      <c r="D1202" s="2"/>
      <c r="E1202" s="2"/>
      <c r="F1202" s="3"/>
      <c r="G1202" s="3"/>
      <c r="H1202" s="3"/>
      <c r="I1202" s="3"/>
      <c r="J1202" s="3"/>
      <c r="K1202" s="3"/>
      <c r="L1202" s="3"/>
      <c r="M1202" s="3"/>
      <c r="N1202" s="3"/>
      <c r="O1202" s="3"/>
      <c r="P1202" s="3"/>
      <c r="Q1202" s="3"/>
      <c r="R1202" s="3"/>
      <c r="S1202" s="252"/>
      <c r="T1202" s="252"/>
      <c r="U1202" s="252"/>
      <c r="V1202" s="252"/>
      <c r="W1202" s="252"/>
      <c r="X1202" s="12"/>
    </row>
    <row r="1203" spans="2:24" x14ac:dyDescent="0.25">
      <c r="B1203" s="11"/>
      <c r="C1203" s="3"/>
      <c r="D1203" s="2"/>
      <c r="E1203" s="2"/>
      <c r="F1203" s="3"/>
      <c r="G1203" s="3"/>
      <c r="H1203" s="3"/>
      <c r="I1203" s="3"/>
      <c r="J1203" s="3"/>
      <c r="K1203" s="3"/>
      <c r="L1203" s="3"/>
      <c r="M1203" s="3"/>
      <c r="N1203" s="3"/>
      <c r="O1203" s="3"/>
      <c r="P1203" s="3"/>
      <c r="Q1203" s="3"/>
      <c r="R1203" s="3"/>
      <c r="S1203" s="252"/>
      <c r="T1203" s="252"/>
      <c r="U1203" s="252"/>
      <c r="V1203" s="252"/>
      <c r="W1203" s="252"/>
      <c r="X1203" s="12"/>
    </row>
    <row r="1204" spans="2:24" x14ac:dyDescent="0.25">
      <c r="B1204" s="11"/>
      <c r="C1204" s="3"/>
      <c r="D1204" s="2"/>
      <c r="E1204" s="2"/>
      <c r="F1204" s="3"/>
      <c r="G1204" s="3"/>
      <c r="H1204" s="3"/>
      <c r="I1204" s="3"/>
      <c r="J1204" s="3"/>
      <c r="K1204" s="3"/>
      <c r="L1204" s="3"/>
      <c r="M1204" s="3"/>
      <c r="N1204" s="3"/>
      <c r="O1204" s="3"/>
      <c r="P1204" s="3"/>
      <c r="Q1204" s="3"/>
      <c r="R1204" s="3"/>
      <c r="S1204" s="252"/>
      <c r="T1204" s="252"/>
      <c r="U1204" s="252"/>
      <c r="V1204" s="252"/>
      <c r="W1204" s="252"/>
      <c r="X1204" s="12"/>
    </row>
    <row r="1205" spans="2:24" x14ac:dyDescent="0.25">
      <c r="B1205" s="11"/>
      <c r="C1205" s="3"/>
      <c r="D1205" s="2"/>
      <c r="E1205" s="2"/>
      <c r="F1205" s="3"/>
      <c r="G1205" s="3"/>
      <c r="H1205" s="3"/>
      <c r="I1205" s="3"/>
      <c r="J1205" s="3"/>
      <c r="K1205" s="3"/>
      <c r="L1205" s="3"/>
      <c r="M1205" s="3"/>
      <c r="N1205" s="3"/>
      <c r="O1205" s="3"/>
      <c r="P1205" s="3"/>
      <c r="Q1205" s="3"/>
      <c r="R1205" s="3"/>
      <c r="S1205" s="252"/>
      <c r="T1205" s="252"/>
      <c r="U1205" s="252"/>
      <c r="V1205" s="252"/>
      <c r="W1205" s="252"/>
      <c r="X1205" s="12"/>
    </row>
    <row r="1206" spans="2:24" x14ac:dyDescent="0.25">
      <c r="B1206" s="11"/>
      <c r="C1206" s="3"/>
      <c r="D1206" s="2"/>
      <c r="E1206" s="2"/>
      <c r="F1206" s="3"/>
      <c r="G1206" s="3"/>
      <c r="H1206" s="3"/>
      <c r="I1206" s="3"/>
      <c r="J1206" s="3"/>
      <c r="K1206" s="3"/>
      <c r="L1206" s="3"/>
      <c r="M1206" s="3"/>
      <c r="N1206" s="3"/>
      <c r="O1206" s="3"/>
      <c r="P1206" s="3"/>
      <c r="Q1206" s="3"/>
      <c r="R1206" s="3"/>
      <c r="S1206" s="252"/>
      <c r="T1206" s="252"/>
      <c r="U1206" s="252"/>
      <c r="V1206" s="252"/>
      <c r="W1206" s="252"/>
      <c r="X1206" s="12"/>
    </row>
    <row r="1207" spans="2:24" x14ac:dyDescent="0.25">
      <c r="B1207" s="11"/>
      <c r="C1207" s="3"/>
      <c r="D1207" s="2"/>
      <c r="E1207" s="2"/>
      <c r="F1207" s="3"/>
      <c r="G1207" s="3"/>
      <c r="H1207" s="3"/>
      <c r="I1207" s="3"/>
      <c r="J1207" s="3"/>
      <c r="K1207" s="3"/>
      <c r="L1207" s="3"/>
      <c r="M1207" s="3"/>
      <c r="N1207" s="3"/>
      <c r="O1207" s="3"/>
      <c r="P1207" s="3"/>
      <c r="Q1207" s="3"/>
      <c r="R1207" s="3"/>
      <c r="S1207" s="252"/>
      <c r="T1207" s="252"/>
      <c r="U1207" s="252"/>
      <c r="V1207" s="252"/>
      <c r="W1207" s="252"/>
      <c r="X1207" s="12"/>
    </row>
    <row r="1208" spans="2:24" x14ac:dyDescent="0.25">
      <c r="B1208" s="11"/>
      <c r="C1208" s="3"/>
      <c r="D1208" s="2"/>
      <c r="E1208" s="2"/>
      <c r="F1208" s="3"/>
      <c r="G1208" s="3"/>
      <c r="H1208" s="3"/>
      <c r="I1208" s="3"/>
      <c r="J1208" s="3"/>
      <c r="K1208" s="3"/>
      <c r="L1208" s="3"/>
      <c r="M1208" s="3"/>
      <c r="N1208" s="3"/>
      <c r="O1208" s="3"/>
      <c r="P1208" s="3"/>
      <c r="Q1208" s="3"/>
      <c r="R1208" s="3"/>
      <c r="S1208" s="252"/>
      <c r="T1208" s="252"/>
      <c r="U1208" s="252"/>
      <c r="V1208" s="252"/>
      <c r="W1208" s="252"/>
      <c r="X1208" s="12"/>
    </row>
    <row r="1209" spans="2:24" x14ac:dyDescent="0.25">
      <c r="B1209" s="11"/>
      <c r="C1209" s="3"/>
      <c r="D1209" s="2"/>
      <c r="E1209" s="2"/>
      <c r="F1209" s="3"/>
      <c r="G1209" s="3"/>
      <c r="H1209" s="3"/>
      <c r="I1209" s="3"/>
      <c r="J1209" s="3"/>
      <c r="K1209" s="3"/>
      <c r="L1209" s="3"/>
      <c r="M1209" s="3"/>
      <c r="N1209" s="3"/>
      <c r="O1209" s="3"/>
      <c r="P1209" s="3"/>
      <c r="Q1209" s="3"/>
      <c r="R1209" s="3"/>
      <c r="S1209" s="252"/>
      <c r="T1209" s="252"/>
      <c r="U1209" s="252"/>
      <c r="V1209" s="252"/>
      <c r="W1209" s="252"/>
      <c r="X1209" s="12"/>
    </row>
    <row r="1210" spans="2:24" x14ac:dyDescent="0.25">
      <c r="B1210" s="11"/>
      <c r="C1210" s="3"/>
      <c r="D1210" s="2"/>
      <c r="E1210" s="2"/>
      <c r="F1210" s="3"/>
      <c r="G1210" s="3"/>
      <c r="H1210" s="3"/>
      <c r="I1210" s="3"/>
      <c r="J1210" s="3"/>
      <c r="K1210" s="3"/>
      <c r="L1210" s="3"/>
      <c r="M1210" s="3"/>
      <c r="N1210" s="3"/>
      <c r="O1210" s="3"/>
      <c r="P1210" s="3"/>
      <c r="Q1210" s="3"/>
      <c r="R1210" s="3"/>
      <c r="S1210" s="252"/>
      <c r="T1210" s="252"/>
      <c r="U1210" s="252"/>
      <c r="V1210" s="252"/>
      <c r="W1210" s="252"/>
      <c r="X1210" s="12"/>
    </row>
    <row r="1211" spans="2:24" x14ac:dyDescent="0.25">
      <c r="B1211" s="11"/>
      <c r="C1211" s="3"/>
      <c r="D1211" s="2"/>
      <c r="E1211" s="2"/>
      <c r="F1211" s="3"/>
      <c r="G1211" s="3"/>
      <c r="H1211" s="3"/>
      <c r="I1211" s="3"/>
      <c r="J1211" s="3"/>
      <c r="K1211" s="3"/>
      <c r="L1211" s="3"/>
      <c r="M1211" s="3"/>
      <c r="N1211" s="3"/>
      <c r="O1211" s="3"/>
      <c r="P1211" s="3"/>
      <c r="Q1211" s="3"/>
      <c r="R1211" s="3"/>
      <c r="S1211" s="252"/>
      <c r="T1211" s="252"/>
      <c r="U1211" s="252"/>
      <c r="V1211" s="252"/>
      <c r="W1211" s="252"/>
      <c r="X1211" s="12"/>
    </row>
    <row r="1212" spans="2:24" x14ac:dyDescent="0.25">
      <c r="B1212" s="11"/>
      <c r="C1212" s="3"/>
      <c r="D1212" s="2"/>
      <c r="E1212" s="2"/>
      <c r="F1212" s="3"/>
      <c r="G1212" s="3"/>
      <c r="H1212" s="3"/>
      <c r="I1212" s="3"/>
      <c r="J1212" s="3"/>
      <c r="K1212" s="3"/>
      <c r="L1212" s="3"/>
      <c r="M1212" s="3"/>
      <c r="N1212" s="3"/>
      <c r="O1212" s="3"/>
      <c r="P1212" s="3"/>
      <c r="Q1212" s="3"/>
      <c r="R1212" s="3"/>
      <c r="S1212" s="252"/>
      <c r="T1212" s="252"/>
      <c r="U1212" s="252"/>
      <c r="V1212" s="252"/>
      <c r="W1212" s="252"/>
      <c r="X1212" s="12"/>
    </row>
    <row r="1213" spans="2:24" x14ac:dyDescent="0.25">
      <c r="B1213" s="11"/>
      <c r="C1213" s="3"/>
      <c r="D1213" s="2"/>
      <c r="E1213" s="2"/>
      <c r="F1213" s="3"/>
      <c r="G1213" s="3"/>
      <c r="H1213" s="3"/>
      <c r="I1213" s="3"/>
      <c r="J1213" s="3"/>
      <c r="K1213" s="3"/>
      <c r="L1213" s="3"/>
      <c r="M1213" s="3"/>
      <c r="N1213" s="3"/>
      <c r="O1213" s="3"/>
      <c r="P1213" s="3"/>
      <c r="Q1213" s="3"/>
      <c r="R1213" s="3"/>
      <c r="S1213" s="252"/>
      <c r="T1213" s="252"/>
      <c r="U1213" s="252"/>
      <c r="V1213" s="252"/>
      <c r="W1213" s="252"/>
      <c r="X1213" s="12"/>
    </row>
    <row r="1214" spans="2:24" x14ac:dyDescent="0.25">
      <c r="B1214" s="11"/>
      <c r="C1214" s="3"/>
      <c r="D1214" s="2"/>
      <c r="E1214" s="2"/>
      <c r="F1214" s="3"/>
      <c r="G1214" s="3"/>
      <c r="H1214" s="3"/>
      <c r="I1214" s="3"/>
      <c r="J1214" s="3"/>
      <c r="K1214" s="3"/>
      <c r="L1214" s="3"/>
      <c r="M1214" s="3"/>
      <c r="N1214" s="3"/>
      <c r="O1214" s="3"/>
      <c r="P1214" s="3"/>
      <c r="Q1214" s="3"/>
      <c r="R1214" s="3"/>
      <c r="S1214" s="252"/>
      <c r="T1214" s="252"/>
      <c r="U1214" s="252"/>
      <c r="V1214" s="252"/>
      <c r="W1214" s="252"/>
      <c r="X1214" s="12"/>
    </row>
    <row r="1215" spans="2:24" x14ac:dyDescent="0.25">
      <c r="B1215" s="11"/>
      <c r="C1215" s="3"/>
      <c r="D1215" s="2"/>
      <c r="E1215" s="2"/>
      <c r="F1215" s="3"/>
      <c r="G1215" s="3"/>
      <c r="H1215" s="3"/>
      <c r="I1215" s="3"/>
      <c r="J1215" s="3"/>
      <c r="K1215" s="3"/>
      <c r="L1215" s="3"/>
      <c r="M1215" s="3"/>
      <c r="N1215" s="3"/>
      <c r="O1215" s="3"/>
      <c r="P1215" s="3"/>
      <c r="Q1215" s="3"/>
      <c r="R1215" s="3"/>
      <c r="S1215" s="252"/>
      <c r="T1215" s="252"/>
      <c r="U1215" s="252"/>
      <c r="V1215" s="252"/>
      <c r="W1215" s="252"/>
      <c r="X1215" s="12"/>
    </row>
    <row r="1216" spans="2:24" x14ac:dyDescent="0.25">
      <c r="B1216" s="11"/>
      <c r="C1216" s="3"/>
      <c r="D1216" s="2"/>
      <c r="E1216" s="2"/>
      <c r="F1216" s="3"/>
      <c r="G1216" s="3"/>
      <c r="H1216" s="3"/>
      <c r="I1216" s="3"/>
      <c r="J1216" s="3"/>
      <c r="K1216" s="3"/>
      <c r="L1216" s="3"/>
      <c r="M1216" s="3"/>
      <c r="N1216" s="3"/>
      <c r="O1216" s="3"/>
      <c r="P1216" s="3"/>
      <c r="Q1216" s="3"/>
      <c r="R1216" s="3"/>
      <c r="S1216" s="252"/>
      <c r="T1216" s="252"/>
      <c r="U1216" s="252"/>
      <c r="V1216" s="252"/>
      <c r="W1216" s="252"/>
      <c r="X1216" s="12"/>
    </row>
    <row r="1217" spans="2:24" x14ac:dyDescent="0.25">
      <c r="B1217" s="11"/>
      <c r="C1217" s="3"/>
      <c r="D1217" s="2"/>
      <c r="E1217" s="2"/>
      <c r="F1217" s="3"/>
      <c r="G1217" s="3"/>
      <c r="H1217" s="3"/>
      <c r="I1217" s="3"/>
      <c r="J1217" s="3"/>
      <c r="K1217" s="3"/>
      <c r="L1217" s="3"/>
      <c r="M1217" s="3"/>
      <c r="N1217" s="3"/>
      <c r="O1217" s="3"/>
      <c r="P1217" s="3"/>
      <c r="Q1217" s="3"/>
      <c r="R1217" s="3"/>
      <c r="S1217" s="252"/>
      <c r="T1217" s="252"/>
      <c r="U1217" s="252"/>
      <c r="V1217" s="252"/>
      <c r="W1217" s="252"/>
      <c r="X1217" s="12"/>
    </row>
    <row r="1218" spans="2:24" x14ac:dyDescent="0.25">
      <c r="B1218" s="11"/>
      <c r="C1218" s="3"/>
      <c r="D1218" s="2"/>
      <c r="E1218" s="2"/>
      <c r="F1218" s="3"/>
      <c r="G1218" s="3"/>
      <c r="H1218" s="3"/>
      <c r="I1218" s="3"/>
      <c r="J1218" s="3"/>
      <c r="K1218" s="3"/>
      <c r="L1218" s="3"/>
      <c r="M1218" s="3"/>
      <c r="N1218" s="3"/>
      <c r="O1218" s="3"/>
      <c r="P1218" s="3"/>
      <c r="Q1218" s="3"/>
      <c r="R1218" s="3"/>
      <c r="S1218" s="252"/>
      <c r="T1218" s="252"/>
      <c r="U1218" s="252"/>
      <c r="V1218" s="252"/>
      <c r="W1218" s="252"/>
      <c r="X1218" s="12"/>
    </row>
    <row r="1219" spans="2:24" x14ac:dyDescent="0.25">
      <c r="B1219" s="11"/>
      <c r="C1219" s="3"/>
      <c r="D1219" s="2"/>
      <c r="E1219" s="2"/>
      <c r="F1219" s="3"/>
      <c r="G1219" s="3"/>
      <c r="H1219" s="3"/>
      <c r="I1219" s="3"/>
      <c r="J1219" s="3"/>
      <c r="K1219" s="3"/>
      <c r="L1219" s="3"/>
      <c r="M1219" s="3"/>
      <c r="N1219" s="3"/>
      <c r="O1219" s="3"/>
      <c r="P1219" s="3"/>
      <c r="Q1219" s="3"/>
      <c r="R1219" s="3"/>
      <c r="S1219" s="252"/>
      <c r="T1219" s="252"/>
      <c r="U1219" s="252"/>
      <c r="V1219" s="252"/>
      <c r="W1219" s="252"/>
      <c r="X1219" s="12"/>
    </row>
    <row r="1220" spans="2:24" x14ac:dyDescent="0.25">
      <c r="B1220" s="11"/>
      <c r="C1220" s="3"/>
      <c r="D1220" s="2"/>
      <c r="E1220" s="2"/>
      <c r="F1220" s="3"/>
      <c r="G1220" s="3"/>
      <c r="H1220" s="3"/>
      <c r="I1220" s="3"/>
      <c r="J1220" s="3"/>
      <c r="K1220" s="3"/>
      <c r="L1220" s="3"/>
      <c r="M1220" s="3"/>
      <c r="N1220" s="3"/>
      <c r="O1220" s="3"/>
      <c r="P1220" s="3"/>
      <c r="Q1220" s="3"/>
      <c r="R1220" s="3"/>
      <c r="S1220" s="252"/>
      <c r="T1220" s="252"/>
      <c r="U1220" s="252"/>
      <c r="V1220" s="252"/>
      <c r="W1220" s="252"/>
      <c r="X1220" s="12"/>
    </row>
    <row r="1221" spans="2:24" x14ac:dyDescent="0.25">
      <c r="B1221" s="11"/>
      <c r="C1221" s="3"/>
      <c r="D1221" s="2"/>
      <c r="E1221" s="2"/>
      <c r="F1221" s="3"/>
      <c r="G1221" s="3"/>
      <c r="H1221" s="3"/>
      <c r="I1221" s="3"/>
      <c r="J1221" s="3"/>
      <c r="K1221" s="3"/>
      <c r="L1221" s="3"/>
      <c r="M1221" s="3"/>
      <c r="N1221" s="3"/>
      <c r="O1221" s="3"/>
      <c r="P1221" s="3"/>
      <c r="Q1221" s="3"/>
      <c r="R1221" s="3"/>
      <c r="S1221" s="252"/>
      <c r="T1221" s="252"/>
      <c r="U1221" s="252"/>
      <c r="V1221" s="252"/>
      <c r="W1221" s="252"/>
      <c r="X1221" s="12"/>
    </row>
    <row r="1222" spans="2:24" x14ac:dyDescent="0.25">
      <c r="B1222" s="11"/>
      <c r="C1222" s="3"/>
      <c r="D1222" s="2"/>
      <c r="E1222" s="2"/>
      <c r="F1222" s="3"/>
      <c r="G1222" s="3"/>
      <c r="H1222" s="3"/>
      <c r="I1222" s="3"/>
      <c r="J1222" s="3"/>
      <c r="K1222" s="3"/>
      <c r="L1222" s="3"/>
      <c r="M1222" s="3"/>
      <c r="N1222" s="3"/>
      <c r="O1222" s="3"/>
      <c r="P1222" s="3"/>
      <c r="Q1222" s="3"/>
      <c r="R1222" s="3"/>
      <c r="S1222" s="252"/>
      <c r="T1222" s="252"/>
      <c r="U1222" s="252"/>
      <c r="V1222" s="252"/>
      <c r="W1222" s="252"/>
      <c r="X1222" s="12"/>
    </row>
    <row r="1223" spans="2:24" x14ac:dyDescent="0.25">
      <c r="B1223" s="11"/>
      <c r="C1223" s="3"/>
      <c r="D1223" s="2"/>
      <c r="E1223" s="2"/>
      <c r="F1223" s="3"/>
      <c r="G1223" s="3"/>
      <c r="H1223" s="3"/>
      <c r="I1223" s="3"/>
      <c r="J1223" s="3"/>
      <c r="K1223" s="3"/>
      <c r="L1223" s="3"/>
      <c r="M1223" s="3"/>
      <c r="N1223" s="3"/>
      <c r="O1223" s="3"/>
      <c r="P1223" s="3"/>
      <c r="Q1223" s="3"/>
      <c r="R1223" s="3"/>
      <c r="S1223" s="252"/>
      <c r="T1223" s="252"/>
      <c r="U1223" s="252"/>
      <c r="V1223" s="252"/>
      <c r="W1223" s="252"/>
      <c r="X1223" s="12"/>
    </row>
    <row r="1224" spans="2:24" x14ac:dyDescent="0.25">
      <c r="B1224" s="11"/>
      <c r="C1224" s="3"/>
      <c r="D1224" s="2"/>
      <c r="E1224" s="2"/>
      <c r="F1224" s="3"/>
      <c r="G1224" s="3"/>
      <c r="H1224" s="3"/>
      <c r="I1224" s="3"/>
      <c r="J1224" s="3"/>
      <c r="K1224" s="3"/>
      <c r="L1224" s="3"/>
      <c r="M1224" s="3"/>
      <c r="N1224" s="3"/>
      <c r="O1224" s="3"/>
      <c r="P1224" s="3"/>
      <c r="Q1224" s="3"/>
      <c r="R1224" s="3"/>
      <c r="S1224" s="252"/>
      <c r="T1224" s="252"/>
      <c r="U1224" s="252"/>
      <c r="V1224" s="252"/>
      <c r="W1224" s="252"/>
      <c r="X1224" s="12"/>
    </row>
    <row r="1225" spans="2:24" x14ac:dyDescent="0.25">
      <c r="B1225" s="11"/>
      <c r="C1225" s="3"/>
      <c r="D1225" s="2"/>
      <c r="E1225" s="2"/>
      <c r="F1225" s="3"/>
      <c r="G1225" s="3"/>
      <c r="H1225" s="3"/>
      <c r="I1225" s="3"/>
      <c r="J1225" s="3"/>
      <c r="K1225" s="3"/>
      <c r="L1225" s="3"/>
      <c r="M1225" s="3"/>
      <c r="N1225" s="3"/>
      <c r="O1225" s="3"/>
      <c r="P1225" s="3"/>
      <c r="Q1225" s="3"/>
      <c r="R1225" s="3"/>
      <c r="S1225" s="252"/>
      <c r="T1225" s="252"/>
      <c r="U1225" s="252"/>
      <c r="V1225" s="252"/>
      <c r="W1225" s="252"/>
      <c r="X1225" s="12"/>
    </row>
    <row r="1226" spans="2:24" x14ac:dyDescent="0.25">
      <c r="B1226" s="11"/>
      <c r="C1226" s="3"/>
      <c r="D1226" s="2"/>
      <c r="E1226" s="2"/>
      <c r="F1226" s="3"/>
      <c r="G1226" s="3"/>
      <c r="H1226" s="3"/>
      <c r="I1226" s="3"/>
      <c r="J1226" s="3"/>
      <c r="K1226" s="3"/>
      <c r="L1226" s="3"/>
      <c r="M1226" s="3"/>
      <c r="N1226" s="3"/>
      <c r="O1226" s="3"/>
      <c r="P1226" s="3"/>
      <c r="Q1226" s="3"/>
      <c r="R1226" s="3"/>
      <c r="S1226" s="252"/>
      <c r="T1226" s="252"/>
      <c r="U1226" s="252"/>
      <c r="V1226" s="252"/>
      <c r="W1226" s="252"/>
      <c r="X1226" s="12"/>
    </row>
    <row r="1227" spans="2:24" x14ac:dyDescent="0.25">
      <c r="B1227" s="11"/>
      <c r="C1227" s="3"/>
      <c r="D1227" s="2"/>
      <c r="E1227" s="2"/>
      <c r="F1227" s="3"/>
      <c r="G1227" s="3"/>
      <c r="H1227" s="3"/>
      <c r="I1227" s="3"/>
      <c r="J1227" s="3"/>
      <c r="K1227" s="3"/>
      <c r="L1227" s="3"/>
      <c r="M1227" s="3"/>
      <c r="N1227" s="3"/>
      <c r="O1227" s="3"/>
      <c r="P1227" s="3"/>
      <c r="Q1227" s="3"/>
      <c r="R1227" s="3"/>
      <c r="S1227" s="252"/>
      <c r="T1227" s="252"/>
      <c r="U1227" s="252"/>
      <c r="V1227" s="252"/>
      <c r="W1227" s="252"/>
      <c r="X1227" s="12"/>
    </row>
    <row r="1228" spans="2:24" x14ac:dyDescent="0.25">
      <c r="B1228" s="11"/>
      <c r="C1228" s="3"/>
      <c r="D1228" s="2"/>
      <c r="E1228" s="2"/>
      <c r="F1228" s="3"/>
      <c r="G1228" s="3"/>
      <c r="H1228" s="3"/>
      <c r="I1228" s="3"/>
      <c r="J1228" s="3"/>
      <c r="K1228" s="3"/>
      <c r="L1228" s="3"/>
      <c r="M1228" s="3"/>
      <c r="N1228" s="3"/>
      <c r="O1228" s="3"/>
      <c r="P1228" s="3"/>
      <c r="Q1228" s="3"/>
      <c r="R1228" s="3"/>
      <c r="S1228" s="252"/>
      <c r="T1228" s="252"/>
      <c r="U1228" s="252"/>
      <c r="V1228" s="252"/>
      <c r="W1228" s="252"/>
      <c r="X1228" s="12"/>
    </row>
    <row r="1229" spans="2:24" x14ac:dyDescent="0.25">
      <c r="B1229" s="11"/>
      <c r="C1229" s="3"/>
      <c r="D1229" s="2"/>
      <c r="E1229" s="2"/>
      <c r="F1229" s="3"/>
      <c r="G1229" s="3"/>
      <c r="H1229" s="3"/>
      <c r="I1229" s="3"/>
      <c r="J1229" s="3"/>
      <c r="K1229" s="3"/>
      <c r="L1229" s="3"/>
      <c r="M1229" s="3"/>
      <c r="N1229" s="3"/>
      <c r="O1229" s="3"/>
      <c r="P1229" s="3"/>
      <c r="Q1229" s="3"/>
      <c r="R1229" s="3"/>
      <c r="S1229" s="252"/>
      <c r="T1229" s="252"/>
      <c r="U1229" s="252"/>
      <c r="V1229" s="252"/>
      <c r="W1229" s="252"/>
      <c r="X1229" s="12"/>
    </row>
    <row r="1230" spans="2:24" x14ac:dyDescent="0.25">
      <c r="B1230" s="11"/>
      <c r="C1230" s="3"/>
      <c r="D1230" s="2"/>
      <c r="E1230" s="2"/>
      <c r="F1230" s="3"/>
      <c r="G1230" s="3"/>
      <c r="H1230" s="3"/>
      <c r="I1230" s="3"/>
      <c r="J1230" s="3"/>
      <c r="K1230" s="3"/>
      <c r="L1230" s="3"/>
      <c r="M1230" s="3"/>
      <c r="N1230" s="3"/>
      <c r="O1230" s="3"/>
      <c r="P1230" s="3"/>
      <c r="Q1230" s="3"/>
      <c r="R1230" s="3"/>
      <c r="S1230" s="252"/>
      <c r="T1230" s="252"/>
      <c r="U1230" s="252"/>
      <c r="V1230" s="252"/>
      <c r="W1230" s="252"/>
      <c r="X1230" s="12"/>
    </row>
    <row r="1231" spans="2:24" x14ac:dyDescent="0.25">
      <c r="B1231" s="11"/>
      <c r="C1231" s="3"/>
      <c r="D1231" s="2"/>
      <c r="E1231" s="2"/>
      <c r="F1231" s="3"/>
      <c r="G1231" s="3"/>
      <c r="H1231" s="3"/>
      <c r="I1231" s="3"/>
      <c r="J1231" s="3"/>
      <c r="K1231" s="3"/>
      <c r="L1231" s="3"/>
      <c r="M1231" s="3"/>
      <c r="N1231" s="3"/>
      <c r="O1231" s="3"/>
      <c r="P1231" s="3"/>
      <c r="Q1231" s="3"/>
      <c r="R1231" s="3"/>
      <c r="S1231" s="252"/>
      <c r="T1231" s="252"/>
      <c r="U1231" s="252"/>
      <c r="V1231" s="252"/>
      <c r="W1231" s="252"/>
      <c r="X1231" s="12"/>
    </row>
    <row r="1232" spans="2:24" ht="15.75" thickBot="1" x14ac:dyDescent="0.3">
      <c r="B1232" s="13"/>
      <c r="C1232" s="14"/>
      <c r="D1232" s="15"/>
      <c r="E1232" s="15"/>
      <c r="F1232" s="14"/>
      <c r="G1232" s="14"/>
      <c r="H1232" s="14"/>
      <c r="I1232" s="14"/>
      <c r="J1232" s="14"/>
      <c r="K1232" s="14"/>
      <c r="L1232" s="14"/>
      <c r="M1232" s="14"/>
      <c r="N1232" s="14"/>
      <c r="O1232" s="14"/>
      <c r="P1232" s="14"/>
      <c r="Q1232" s="14"/>
      <c r="R1232" s="14"/>
      <c r="S1232" s="253"/>
      <c r="T1232" s="253"/>
      <c r="U1232" s="253"/>
      <c r="V1232" s="253"/>
      <c r="W1232" s="253"/>
      <c r="X1232" s="16"/>
    </row>
  </sheetData>
  <sheetProtection formatCells="0" formatColumns="0" formatRows="0" sort="0" autoFilter="0" pivotTables="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2:R399"/>
  <sheetViews>
    <sheetView topLeftCell="D28" zoomScale="85" zoomScaleNormal="85" workbookViewId="0">
      <selection activeCell="F44" sqref="F44"/>
    </sheetView>
  </sheetViews>
  <sheetFormatPr baseColWidth="10" defaultRowHeight="15" x14ac:dyDescent="0.25"/>
  <cols>
    <col min="1" max="1" width="4.7109375" customWidth="1"/>
    <col min="2" max="2" width="26.42578125" customWidth="1"/>
    <col min="3" max="3" width="34.28515625" customWidth="1"/>
    <col min="4" max="4" width="38.5703125" customWidth="1"/>
    <col min="5" max="6" width="34.28515625" customWidth="1"/>
    <col min="7" max="7" width="23.140625" customWidth="1"/>
    <col min="8" max="8" width="20.42578125" customWidth="1"/>
    <col min="9" max="9" width="25.28515625" customWidth="1"/>
    <col min="10" max="10" width="22.28515625" customWidth="1"/>
    <col min="11" max="48" width="16.7109375" customWidth="1"/>
  </cols>
  <sheetData>
    <row r="2" spans="2:16" ht="15.75" thickBot="1" x14ac:dyDescent="0.3">
      <c r="C2" s="563" t="s">
        <v>334</v>
      </c>
      <c r="D2" s="564"/>
      <c r="E2" s="564"/>
      <c r="F2" s="565"/>
    </row>
    <row r="3" spans="2:16" ht="30.75" thickBot="1" x14ac:dyDescent="0.3">
      <c r="B3" s="156" t="s">
        <v>335</v>
      </c>
      <c r="C3" s="157" t="s">
        <v>336</v>
      </c>
      <c r="D3" s="158" t="s">
        <v>337</v>
      </c>
      <c r="E3" s="157" t="s">
        <v>338</v>
      </c>
      <c r="F3" s="157" t="s">
        <v>339</v>
      </c>
      <c r="G3" s="159" t="s">
        <v>340</v>
      </c>
      <c r="H3" s="159" t="s">
        <v>341</v>
      </c>
      <c r="I3" s="159" t="s">
        <v>342</v>
      </c>
      <c r="J3" s="159" t="s">
        <v>343</v>
      </c>
      <c r="K3" s="159" t="s">
        <v>344</v>
      </c>
      <c r="L3" s="159" t="s">
        <v>345</v>
      </c>
      <c r="M3" s="159" t="s">
        <v>346</v>
      </c>
      <c r="N3" s="159" t="s">
        <v>347</v>
      </c>
      <c r="O3" s="159" t="s">
        <v>348</v>
      </c>
      <c r="P3" s="159" t="s">
        <v>349</v>
      </c>
    </row>
    <row r="4" spans="2:16" x14ac:dyDescent="0.25">
      <c r="C4" s="572" t="s">
        <v>350</v>
      </c>
      <c r="D4" s="575" t="s">
        <v>351</v>
      </c>
      <c r="E4" s="160" t="s">
        <v>352</v>
      </c>
      <c r="F4" s="161">
        <v>15</v>
      </c>
      <c r="G4" s="162"/>
      <c r="H4" s="162"/>
      <c r="I4" s="162"/>
      <c r="J4" s="162"/>
      <c r="K4" s="162"/>
      <c r="L4" s="162"/>
      <c r="M4" s="162"/>
      <c r="N4" s="162"/>
      <c r="O4" s="162"/>
      <c r="P4" s="162"/>
    </row>
    <row r="5" spans="2:16" ht="15.75" thickBot="1" x14ac:dyDescent="0.3">
      <c r="C5" s="573"/>
      <c r="D5" s="577"/>
      <c r="E5" s="163" t="s">
        <v>353</v>
      </c>
      <c r="F5" s="164">
        <v>0</v>
      </c>
      <c r="G5" s="162"/>
      <c r="H5" s="162"/>
      <c r="I5" s="162"/>
      <c r="J5" s="162"/>
      <c r="K5" s="162"/>
      <c r="L5" s="162"/>
      <c r="M5" s="162"/>
      <c r="N5" s="162"/>
      <c r="O5" s="162"/>
      <c r="P5" s="162"/>
    </row>
    <row r="6" spans="2:16" x14ac:dyDescent="0.25">
      <c r="C6" s="573"/>
      <c r="D6" s="575" t="s">
        <v>354</v>
      </c>
      <c r="E6" s="160" t="s">
        <v>355</v>
      </c>
      <c r="F6" s="161">
        <v>15</v>
      </c>
      <c r="G6" s="162"/>
      <c r="H6" s="162"/>
      <c r="I6" s="162"/>
      <c r="J6" s="162"/>
      <c r="K6" s="162"/>
      <c r="L6" s="162"/>
      <c r="M6" s="162"/>
      <c r="N6" s="162"/>
      <c r="O6" s="162"/>
      <c r="P6" s="162"/>
    </row>
    <row r="7" spans="2:16" ht="39" customHeight="1" thickBot="1" x14ac:dyDescent="0.3">
      <c r="C7" s="574"/>
      <c r="D7" s="577"/>
      <c r="E7" s="163" t="s">
        <v>356</v>
      </c>
      <c r="F7" s="164">
        <v>0</v>
      </c>
      <c r="G7" s="162"/>
      <c r="H7" s="162"/>
      <c r="I7" s="162"/>
      <c r="J7" s="162"/>
      <c r="K7" s="162"/>
      <c r="L7" s="162"/>
      <c r="M7" s="162"/>
      <c r="N7" s="162"/>
      <c r="O7" s="162"/>
      <c r="P7" s="162"/>
    </row>
    <row r="8" spans="2:16" x14ac:dyDescent="0.25">
      <c r="C8" s="572" t="s">
        <v>357</v>
      </c>
      <c r="D8" s="575" t="s">
        <v>358</v>
      </c>
      <c r="E8" s="160" t="s">
        <v>359</v>
      </c>
      <c r="F8" s="161">
        <v>15</v>
      </c>
      <c r="G8" s="162"/>
      <c r="H8" s="162"/>
      <c r="I8" s="162"/>
      <c r="J8" s="162"/>
      <c r="K8" s="162"/>
      <c r="L8" s="162"/>
      <c r="M8" s="162"/>
      <c r="N8" s="162"/>
      <c r="O8" s="162"/>
      <c r="P8" s="162"/>
    </row>
    <row r="9" spans="2:16" ht="65.25" customHeight="1" thickBot="1" x14ac:dyDescent="0.3">
      <c r="C9" s="574"/>
      <c r="D9" s="577"/>
      <c r="E9" s="165" t="s">
        <v>360</v>
      </c>
      <c r="F9" s="164">
        <v>0</v>
      </c>
      <c r="G9" s="162"/>
      <c r="H9" s="162"/>
      <c r="I9" s="162"/>
      <c r="J9" s="162"/>
      <c r="K9" s="162"/>
      <c r="L9" s="162"/>
      <c r="M9" s="162"/>
      <c r="N9" s="162"/>
      <c r="O9" s="162"/>
      <c r="P9" s="162"/>
    </row>
    <row r="10" spans="2:16" ht="36.75" customHeight="1" x14ac:dyDescent="0.25">
      <c r="C10" s="572" t="s">
        <v>361</v>
      </c>
      <c r="D10" s="575" t="s">
        <v>362</v>
      </c>
      <c r="E10" s="166" t="s">
        <v>363</v>
      </c>
      <c r="F10" s="161">
        <v>15</v>
      </c>
      <c r="G10" s="162"/>
      <c r="H10" s="162"/>
      <c r="I10" s="162"/>
      <c r="J10" s="162"/>
      <c r="K10" s="162"/>
      <c r="L10" s="162"/>
      <c r="M10" s="162"/>
      <c r="N10" s="162"/>
      <c r="O10" s="162"/>
      <c r="P10" s="162"/>
    </row>
    <row r="11" spans="2:16" ht="28.5" customHeight="1" x14ac:dyDescent="0.25">
      <c r="C11" s="573"/>
      <c r="D11" s="576"/>
      <c r="E11" s="167" t="s">
        <v>364</v>
      </c>
      <c r="F11" s="168">
        <v>10</v>
      </c>
      <c r="G11" s="162"/>
      <c r="H11" s="162"/>
      <c r="I11" s="162"/>
      <c r="J11" s="162"/>
      <c r="K11" s="162"/>
      <c r="L11" s="162"/>
      <c r="M11" s="162"/>
      <c r="N11" s="162"/>
      <c r="O11" s="162"/>
      <c r="P11" s="162"/>
    </row>
    <row r="12" spans="2:16" ht="27" customHeight="1" thickBot="1" x14ac:dyDescent="0.3">
      <c r="C12" s="574"/>
      <c r="D12" s="577"/>
      <c r="E12" s="163" t="s">
        <v>365</v>
      </c>
      <c r="F12" s="164">
        <v>0</v>
      </c>
      <c r="G12" s="162"/>
      <c r="H12" s="162"/>
      <c r="I12" s="162"/>
      <c r="J12" s="162"/>
      <c r="K12" s="162"/>
      <c r="L12" s="162"/>
      <c r="M12" s="162"/>
      <c r="N12" s="162"/>
      <c r="O12" s="162"/>
      <c r="P12" s="162"/>
    </row>
    <row r="13" spans="2:16" ht="36.75" customHeight="1" x14ac:dyDescent="0.25">
      <c r="C13" s="578" t="s">
        <v>366</v>
      </c>
      <c r="D13" s="575" t="s">
        <v>367</v>
      </c>
      <c r="E13" s="160" t="s">
        <v>368</v>
      </c>
      <c r="F13" s="161">
        <v>15</v>
      </c>
      <c r="G13" s="162"/>
      <c r="H13" s="162"/>
      <c r="I13" s="162"/>
      <c r="J13" s="162"/>
      <c r="K13" s="162"/>
      <c r="L13" s="162"/>
      <c r="M13" s="162"/>
      <c r="N13" s="162"/>
      <c r="O13" s="162"/>
      <c r="P13" s="162"/>
    </row>
    <row r="14" spans="2:16" ht="32.25" customHeight="1" thickBot="1" x14ac:dyDescent="0.3">
      <c r="C14" s="579"/>
      <c r="D14" s="577"/>
      <c r="E14" s="163" t="s">
        <v>369</v>
      </c>
      <c r="F14" s="164">
        <v>0</v>
      </c>
      <c r="G14" s="162"/>
      <c r="H14" s="162"/>
      <c r="I14" s="162"/>
      <c r="J14" s="162"/>
      <c r="K14" s="162"/>
      <c r="L14" s="162"/>
      <c r="M14" s="162"/>
      <c r="N14" s="162"/>
      <c r="O14" s="162"/>
      <c r="P14" s="162"/>
    </row>
    <row r="15" spans="2:16" ht="39.75" customHeight="1" x14ac:dyDescent="0.25">
      <c r="C15" s="578" t="s">
        <v>370</v>
      </c>
      <c r="D15" s="575" t="s">
        <v>371</v>
      </c>
      <c r="E15" s="166" t="s">
        <v>372</v>
      </c>
      <c r="F15" s="161">
        <v>15</v>
      </c>
      <c r="G15" s="162"/>
      <c r="H15" s="162"/>
      <c r="I15" s="162"/>
      <c r="J15" s="162"/>
      <c r="K15" s="162"/>
      <c r="L15" s="162"/>
      <c r="M15" s="162"/>
      <c r="N15" s="162"/>
      <c r="O15" s="162"/>
      <c r="P15" s="162"/>
    </row>
    <row r="16" spans="2:16" ht="61.5" customHeight="1" thickBot="1" x14ac:dyDescent="0.3">
      <c r="C16" s="579"/>
      <c r="D16" s="577"/>
      <c r="E16" s="169" t="s">
        <v>373</v>
      </c>
      <c r="F16" s="164">
        <v>0</v>
      </c>
      <c r="G16" s="162"/>
      <c r="H16" s="162"/>
      <c r="I16" s="162"/>
      <c r="J16" s="162"/>
      <c r="K16" s="162"/>
      <c r="L16" s="162"/>
      <c r="M16" s="162"/>
      <c r="N16" s="162"/>
      <c r="O16" s="162"/>
      <c r="P16" s="162"/>
    </row>
    <row r="17" spans="2:16" ht="23.25" customHeight="1" x14ac:dyDescent="0.25">
      <c r="C17" s="578" t="s">
        <v>374</v>
      </c>
      <c r="D17" s="575" t="s">
        <v>375</v>
      </c>
      <c r="E17" s="160" t="s">
        <v>376</v>
      </c>
      <c r="F17" s="161">
        <v>10</v>
      </c>
      <c r="G17" s="162"/>
      <c r="H17" s="162"/>
      <c r="I17" s="162"/>
      <c r="J17" s="162"/>
      <c r="K17" s="162"/>
      <c r="L17" s="162"/>
      <c r="M17" s="162"/>
      <c r="N17" s="162"/>
      <c r="O17" s="162"/>
      <c r="P17" s="162"/>
    </row>
    <row r="18" spans="2:16" ht="23.25" customHeight="1" x14ac:dyDescent="0.25">
      <c r="C18" s="580"/>
      <c r="D18" s="576"/>
      <c r="E18" s="170" t="s">
        <v>377</v>
      </c>
      <c r="F18" s="168">
        <v>5</v>
      </c>
      <c r="G18" s="162"/>
      <c r="H18" s="162"/>
      <c r="I18" s="162"/>
      <c r="J18" s="162"/>
      <c r="K18" s="162"/>
      <c r="L18" s="162"/>
      <c r="M18" s="162"/>
      <c r="N18" s="162"/>
      <c r="O18" s="162"/>
      <c r="P18" s="162"/>
    </row>
    <row r="19" spans="2:16" ht="23.25" customHeight="1" thickBot="1" x14ac:dyDescent="0.3">
      <c r="C19" s="579"/>
      <c r="D19" s="577"/>
      <c r="E19" s="169" t="s">
        <v>378</v>
      </c>
      <c r="F19" s="164">
        <v>0</v>
      </c>
      <c r="G19" s="171"/>
      <c r="H19" s="171"/>
      <c r="I19" s="171"/>
      <c r="J19" s="171"/>
      <c r="K19" s="171"/>
      <c r="L19" s="171"/>
      <c r="M19" s="171"/>
      <c r="N19" s="171"/>
      <c r="O19" s="171"/>
      <c r="P19" s="171"/>
    </row>
    <row r="20" spans="2:16" s="172" customFormat="1" ht="15.75" thickBot="1" x14ac:dyDescent="0.3">
      <c r="G20" s="173">
        <f>SUM(G4:G19)</f>
        <v>0</v>
      </c>
      <c r="H20" s="173">
        <f t="shared" ref="H20:P20" si="0">SUM(H4:H19)</f>
        <v>0</v>
      </c>
      <c r="I20" s="173">
        <f t="shared" si="0"/>
        <v>0</v>
      </c>
      <c r="J20" s="173">
        <f t="shared" si="0"/>
        <v>0</v>
      </c>
      <c r="K20" s="173">
        <f t="shared" si="0"/>
        <v>0</v>
      </c>
      <c r="L20" s="173">
        <f t="shared" si="0"/>
        <v>0</v>
      </c>
      <c r="M20" s="173">
        <f t="shared" si="0"/>
        <v>0</v>
      </c>
      <c r="N20" s="173">
        <f t="shared" si="0"/>
        <v>0</v>
      </c>
      <c r="O20" s="173">
        <f t="shared" si="0"/>
        <v>0</v>
      </c>
      <c r="P20" s="174">
        <f t="shared" si="0"/>
        <v>0</v>
      </c>
    </row>
    <row r="22" spans="2:16" ht="15.75" x14ac:dyDescent="0.25">
      <c r="B22" s="175" t="s">
        <v>335</v>
      </c>
      <c r="C22" s="581" t="s">
        <v>379</v>
      </c>
      <c r="D22" s="582"/>
    </row>
    <row r="23" spans="2:16" ht="30" x14ac:dyDescent="0.25">
      <c r="C23" s="159" t="s">
        <v>380</v>
      </c>
      <c r="D23" s="159" t="s">
        <v>381</v>
      </c>
    </row>
    <row r="24" spans="2:16" ht="15" customHeight="1" x14ac:dyDescent="0.25">
      <c r="C24" s="176" t="s">
        <v>382</v>
      </c>
      <c r="D24" s="176" t="s">
        <v>383</v>
      </c>
    </row>
    <row r="25" spans="2:16" x14ac:dyDescent="0.25">
      <c r="C25" s="176" t="s">
        <v>384</v>
      </c>
      <c r="D25" s="176" t="s">
        <v>385</v>
      </c>
    </row>
    <row r="26" spans="2:16" x14ac:dyDescent="0.25">
      <c r="C26" s="176" t="s">
        <v>386</v>
      </c>
      <c r="D26" s="176" t="s">
        <v>387</v>
      </c>
    </row>
    <row r="27" spans="2:16" ht="15" customHeight="1" x14ac:dyDescent="0.25">
      <c r="C27" s="172"/>
      <c r="D27" s="177"/>
      <c r="E27" s="177"/>
    </row>
    <row r="28" spans="2:16" ht="15.75" x14ac:dyDescent="0.25">
      <c r="B28" s="178" t="s">
        <v>388</v>
      </c>
      <c r="C28" s="568" t="s">
        <v>389</v>
      </c>
      <c r="D28" s="568"/>
    </row>
    <row r="29" spans="2:16" ht="30" x14ac:dyDescent="0.25">
      <c r="C29" s="159" t="s">
        <v>390</v>
      </c>
      <c r="D29" s="159" t="s">
        <v>391</v>
      </c>
    </row>
    <row r="30" spans="2:16" ht="30" x14ac:dyDescent="0.25">
      <c r="C30" s="179" t="s">
        <v>392</v>
      </c>
      <c r="D30" s="180" t="s">
        <v>393</v>
      </c>
    </row>
    <row r="31" spans="2:16" ht="30" x14ac:dyDescent="0.25">
      <c r="C31" s="179" t="s">
        <v>384</v>
      </c>
      <c r="D31" s="180" t="s">
        <v>394</v>
      </c>
    </row>
    <row r="32" spans="2:16" ht="29.25" customHeight="1" x14ac:dyDescent="0.25">
      <c r="C32" s="179" t="s">
        <v>386</v>
      </c>
      <c r="D32" s="180" t="s">
        <v>395</v>
      </c>
    </row>
    <row r="33" spans="2:16" ht="13.5" customHeight="1" x14ac:dyDescent="0.25"/>
    <row r="34" spans="2:16" ht="20.25" customHeight="1" x14ac:dyDescent="0.25">
      <c r="C34" s="569" t="s">
        <v>396</v>
      </c>
      <c r="D34" s="570"/>
      <c r="E34" s="570"/>
      <c r="F34" s="570"/>
      <c r="G34" s="571"/>
    </row>
    <row r="35" spans="2:16" ht="60" x14ac:dyDescent="0.25">
      <c r="C35" s="181" t="s">
        <v>397</v>
      </c>
      <c r="D35" s="182" t="s">
        <v>398</v>
      </c>
      <c r="E35" s="560" t="s">
        <v>399</v>
      </c>
      <c r="F35" s="561"/>
      <c r="G35" s="562"/>
      <c r="H35" s="183" t="s">
        <v>400</v>
      </c>
    </row>
    <row r="36" spans="2:16" ht="13.5" customHeight="1" x14ac:dyDescent="0.25">
      <c r="C36" s="180" t="s">
        <v>401</v>
      </c>
      <c r="D36" s="179" t="s">
        <v>402</v>
      </c>
      <c r="E36" s="179" t="s">
        <v>403</v>
      </c>
      <c r="F36" s="155" t="s">
        <v>404</v>
      </c>
      <c r="G36" s="184">
        <v>100</v>
      </c>
      <c r="H36" s="184" t="s">
        <v>405</v>
      </c>
    </row>
    <row r="37" spans="2:16" ht="13.5" customHeight="1" x14ac:dyDescent="0.25">
      <c r="C37" s="180"/>
      <c r="D37" s="179" t="s">
        <v>406</v>
      </c>
      <c r="E37" s="179" t="s">
        <v>407</v>
      </c>
      <c r="F37" s="155" t="s">
        <v>408</v>
      </c>
      <c r="G37" s="184">
        <v>50</v>
      </c>
      <c r="H37" s="184" t="s">
        <v>409</v>
      </c>
    </row>
    <row r="38" spans="2:16" ht="13.5" customHeight="1" x14ac:dyDescent="0.25">
      <c r="C38" s="180"/>
      <c r="D38" s="179" t="s">
        <v>410</v>
      </c>
      <c r="E38" s="179" t="s">
        <v>411</v>
      </c>
      <c r="F38" s="155" t="s">
        <v>412</v>
      </c>
      <c r="G38" s="184">
        <v>0</v>
      </c>
      <c r="H38" s="184" t="s">
        <v>409</v>
      </c>
    </row>
    <row r="39" spans="2:16" ht="13.5" customHeight="1" x14ac:dyDescent="0.25">
      <c r="C39" s="180" t="s">
        <v>413</v>
      </c>
      <c r="D39" s="179" t="s">
        <v>402</v>
      </c>
      <c r="E39" s="179" t="s">
        <v>414</v>
      </c>
      <c r="F39" s="155" t="s">
        <v>415</v>
      </c>
      <c r="G39" s="184">
        <v>50</v>
      </c>
      <c r="H39" s="184" t="s">
        <v>409</v>
      </c>
    </row>
    <row r="40" spans="2:16" ht="13.5" customHeight="1" x14ac:dyDescent="0.25">
      <c r="C40" s="180"/>
      <c r="D40" s="179" t="s">
        <v>406</v>
      </c>
      <c r="E40" s="179" t="s">
        <v>416</v>
      </c>
      <c r="F40" s="155" t="s">
        <v>417</v>
      </c>
      <c r="G40" s="184">
        <v>50</v>
      </c>
      <c r="H40" s="184" t="s">
        <v>409</v>
      </c>
    </row>
    <row r="41" spans="2:16" ht="13.5" customHeight="1" x14ac:dyDescent="0.25">
      <c r="C41" s="180"/>
      <c r="D41" s="179" t="s">
        <v>410</v>
      </c>
      <c r="E41" s="179" t="s">
        <v>418</v>
      </c>
      <c r="F41" s="155" t="s">
        <v>419</v>
      </c>
      <c r="G41" s="184">
        <v>0</v>
      </c>
      <c r="H41" s="184" t="s">
        <v>409</v>
      </c>
    </row>
    <row r="42" spans="2:16" ht="13.5" customHeight="1" x14ac:dyDescent="0.25">
      <c r="C42" s="180" t="s">
        <v>420</v>
      </c>
      <c r="D42" s="179" t="s">
        <v>402</v>
      </c>
      <c r="E42" s="179" t="s">
        <v>421</v>
      </c>
      <c r="F42" s="155" t="s">
        <v>422</v>
      </c>
      <c r="G42" s="184">
        <v>0</v>
      </c>
      <c r="H42" s="184" t="s">
        <v>409</v>
      </c>
    </row>
    <row r="43" spans="2:16" ht="13.5" customHeight="1" x14ac:dyDescent="0.25">
      <c r="C43" s="180"/>
      <c r="D43" s="179" t="s">
        <v>406</v>
      </c>
      <c r="E43" s="179" t="s">
        <v>423</v>
      </c>
      <c r="F43" s="155" t="s">
        <v>424</v>
      </c>
      <c r="G43" s="184">
        <v>50</v>
      </c>
      <c r="H43" s="184" t="s">
        <v>409</v>
      </c>
    </row>
    <row r="44" spans="2:16" ht="13.5" customHeight="1" x14ac:dyDescent="0.25">
      <c r="C44" s="180"/>
      <c r="D44" s="179" t="s">
        <v>410</v>
      </c>
      <c r="E44" s="179" t="s">
        <v>425</v>
      </c>
      <c r="F44" s="155" t="s">
        <v>426</v>
      </c>
      <c r="G44" s="184">
        <v>0</v>
      </c>
      <c r="H44" s="184" t="s">
        <v>409</v>
      </c>
      <c r="M44" s="185"/>
      <c r="N44" s="185"/>
      <c r="O44" s="185"/>
      <c r="P44" s="185"/>
    </row>
    <row r="45" spans="2:16" ht="13.5" customHeight="1" x14ac:dyDescent="0.25">
      <c r="D45" s="186"/>
      <c r="E45" s="187"/>
      <c r="F45" s="187"/>
      <c r="G45" s="187"/>
      <c r="H45" s="187"/>
      <c r="M45" s="185"/>
      <c r="N45" s="185"/>
      <c r="O45" s="185"/>
      <c r="P45" s="185"/>
    </row>
    <row r="46" spans="2:16" ht="13.5" customHeight="1" x14ac:dyDescent="0.25">
      <c r="F46" s="563" t="s">
        <v>427</v>
      </c>
      <c r="G46" s="564"/>
      <c r="H46" s="564"/>
      <c r="I46" s="564"/>
      <c r="J46" s="565"/>
    </row>
    <row r="47" spans="2:16" ht="75" x14ac:dyDescent="0.25">
      <c r="B47" s="188"/>
      <c r="C47" s="554" t="s">
        <v>428</v>
      </c>
      <c r="D47" s="555"/>
      <c r="F47" s="189" t="s">
        <v>428</v>
      </c>
      <c r="G47" s="183" t="s">
        <v>429</v>
      </c>
      <c r="H47" s="183" t="s">
        <v>430</v>
      </c>
      <c r="I47" s="183" t="s">
        <v>431</v>
      </c>
      <c r="J47" s="183" t="s">
        <v>432</v>
      </c>
    </row>
    <row r="48" spans="2:16" ht="45" x14ac:dyDescent="0.25">
      <c r="C48" s="190" t="s">
        <v>433</v>
      </c>
      <c r="D48" s="191" t="s">
        <v>434</v>
      </c>
      <c r="F48" s="192" t="s">
        <v>382</v>
      </c>
      <c r="G48" s="193" t="s">
        <v>435</v>
      </c>
      <c r="H48" s="193" t="s">
        <v>436</v>
      </c>
      <c r="I48" s="184">
        <v>2</v>
      </c>
      <c r="J48" s="184">
        <v>2</v>
      </c>
      <c r="K48" s="194"/>
    </row>
    <row r="49" spans="2:16" ht="45" x14ac:dyDescent="0.25">
      <c r="C49" s="190" t="s">
        <v>49</v>
      </c>
      <c r="D49" s="195" t="s">
        <v>437</v>
      </c>
      <c r="F49" s="192" t="s">
        <v>382</v>
      </c>
      <c r="G49" s="193" t="s">
        <v>435</v>
      </c>
      <c r="H49" s="196"/>
      <c r="I49" s="184">
        <v>2</v>
      </c>
      <c r="J49" s="184">
        <v>0</v>
      </c>
      <c r="K49" s="194"/>
    </row>
    <row r="50" spans="2:16" ht="45" x14ac:dyDescent="0.25">
      <c r="C50" s="190" t="s">
        <v>438</v>
      </c>
      <c r="D50" s="197" t="s">
        <v>439</v>
      </c>
      <c r="F50" s="192" t="s">
        <v>382</v>
      </c>
      <c r="G50" s="198"/>
      <c r="H50" s="193" t="s">
        <v>436</v>
      </c>
      <c r="I50" s="184">
        <v>0</v>
      </c>
      <c r="J50" s="184">
        <v>2</v>
      </c>
      <c r="K50" s="194"/>
    </row>
    <row r="51" spans="2:16" ht="43.5" customHeight="1" x14ac:dyDescent="0.25">
      <c r="F51" s="192" t="s">
        <v>384</v>
      </c>
      <c r="G51" s="193" t="s">
        <v>435</v>
      </c>
      <c r="H51" s="193" t="s">
        <v>436</v>
      </c>
      <c r="I51" s="184">
        <v>1</v>
      </c>
      <c r="J51" s="184">
        <v>1</v>
      </c>
      <c r="K51" s="194"/>
    </row>
    <row r="52" spans="2:16" ht="43.5" customHeight="1" x14ac:dyDescent="0.25">
      <c r="F52" s="192" t="s">
        <v>384</v>
      </c>
      <c r="G52" s="193" t="s">
        <v>435</v>
      </c>
      <c r="H52" s="198"/>
      <c r="I52" s="184">
        <v>1</v>
      </c>
      <c r="J52" s="184">
        <v>0</v>
      </c>
      <c r="K52" s="194"/>
    </row>
    <row r="53" spans="2:16" ht="35.25" customHeight="1" x14ac:dyDescent="0.25">
      <c r="F53" s="192" t="s">
        <v>384</v>
      </c>
      <c r="G53" s="198"/>
      <c r="H53" s="193" t="s">
        <v>436</v>
      </c>
      <c r="I53" s="184">
        <v>0</v>
      </c>
      <c r="J53" s="184">
        <v>1</v>
      </c>
      <c r="K53" s="194"/>
    </row>
    <row r="54" spans="2:16" ht="13.5" customHeight="1" x14ac:dyDescent="0.25"/>
    <row r="55" spans="2:16" ht="13.5" customHeight="1" x14ac:dyDescent="0.25">
      <c r="M55" s="185"/>
      <c r="N55" s="185"/>
      <c r="O55" s="185"/>
      <c r="P55" s="185"/>
    </row>
    <row r="56" spans="2:16" ht="13.5" customHeight="1" x14ac:dyDescent="0.25">
      <c r="M56" s="185"/>
      <c r="N56" s="185"/>
      <c r="O56" s="185"/>
      <c r="P56" s="185"/>
    </row>
    <row r="57" spans="2:16" ht="12.75" customHeight="1" x14ac:dyDescent="0.25"/>
    <row r="58" spans="2:16" ht="13.5" customHeight="1" x14ac:dyDescent="0.25">
      <c r="B58" s="535" t="s">
        <v>440</v>
      </c>
      <c r="C58" s="535"/>
      <c r="D58" s="535"/>
      <c r="E58" s="535"/>
      <c r="F58" s="535"/>
      <c r="G58" s="535"/>
      <c r="H58" s="535"/>
      <c r="I58" s="535"/>
      <c r="J58" s="535"/>
      <c r="K58" s="535"/>
    </row>
    <row r="59" spans="2:16" x14ac:dyDescent="0.25">
      <c r="B59" s="199"/>
      <c r="C59" s="200">
        <v>1</v>
      </c>
      <c r="D59" s="566" t="str">
        <f>'[7]3_Valoración'!H8</f>
        <v>Probabilidad de realizar contratos sin el lleno de los requisitos legales</v>
      </c>
      <c r="E59" s="567"/>
      <c r="F59" s="567"/>
      <c r="G59" s="567"/>
      <c r="H59" s="567"/>
      <c r="I59" s="567"/>
      <c r="J59" s="567"/>
      <c r="K59" s="567"/>
    </row>
    <row r="60" spans="2:16" ht="40.5" customHeight="1" x14ac:dyDescent="0.25">
      <c r="B60" s="159" t="s">
        <v>441</v>
      </c>
      <c r="C60" s="183" t="s">
        <v>442</v>
      </c>
      <c r="D60" s="549" t="s">
        <v>335</v>
      </c>
      <c r="E60" s="550"/>
      <c r="F60" s="201" t="s">
        <v>388</v>
      </c>
      <c r="G60" s="560" t="s">
        <v>443</v>
      </c>
      <c r="H60" s="561"/>
      <c r="I60" s="562"/>
      <c r="J60" s="554" t="s">
        <v>428</v>
      </c>
      <c r="K60" s="555"/>
    </row>
    <row r="61" spans="2:16" x14ac:dyDescent="0.25">
      <c r="B61" s="159" t="str">
        <f>+G3</f>
        <v>C1</v>
      </c>
      <c r="C61" s="202" t="s">
        <v>444</v>
      </c>
      <c r="D61" s="162">
        <v>100</v>
      </c>
      <c r="E61" s="162" t="str">
        <f>IF(D61&gt;=96,"FUERTE",IF(AND(D61&lt;=95,D61&gt;=86),"MODERADO",IF(D61&lt;86,"DEBIL")))</f>
        <v>FUERTE</v>
      </c>
      <c r="F61" s="179" t="s">
        <v>382</v>
      </c>
      <c r="G61" s="162" t="str">
        <f>CONCATENATE(E61,F61)</f>
        <v>FUERTEFUERTE</v>
      </c>
      <c r="H61" s="203" t="str">
        <f>IF(G61="FUERTEFUERTE","FUERTE",IF(G61="FUERTEMODERADO","MODERADO",IF(G61="FUERTEDEBIL","DEBIL",IF(G61="MODERADOFUERTE","MODERADO",IF(G61="MODERADOMODERADO","MODERADO",IF(G61="MODERADODEBIL","DEBIL",IF(G61="DEBILFUERTE","DEBIL",IF(G61="DEBILMODERADO","DEBIL",IF(G61="DEBILDEBIL","DEBIL")))))))))</f>
        <v>FUERTE</v>
      </c>
      <c r="I61" s="184">
        <f>IF(G61="FUERTEFUERTE",100,IF(G61="FUERTEMODERADO",50,IF(G61="FUERTEDEBIL",0,IF(G61="MODERADOFUERTE",50,IF(G61="MODERADOMODERADO",50,IF(G61="MODERADODEBIL",0,IF(G61="DEBILFUERTE",0,IF(G61="DEBILMODERADO",50,IF(G61="DEBILDEBIL",0)))))))))</f>
        <v>100</v>
      </c>
      <c r="J61" s="532">
        <f>AVERAGE(I61:I70)</f>
        <v>100</v>
      </c>
      <c r="K61" s="532" t="str">
        <f>IF(J61=100,"FUERTE",IF(AND(J61&lt;=99,J61&gt;=50),"MODERADO",IF(J61&lt;50,"DEBIL")))</f>
        <v>FUERTE</v>
      </c>
    </row>
    <row r="62" spans="2:16" x14ac:dyDescent="0.25">
      <c r="B62" s="159" t="str">
        <f>+H3</f>
        <v>C2</v>
      </c>
      <c r="C62" s="202" t="s">
        <v>444</v>
      </c>
      <c r="D62" s="162">
        <v>100</v>
      </c>
      <c r="E62" s="162" t="str">
        <f t="shared" ref="E62:E69" si="1">IF(D62&gt;=96,"FUERTE",IF(AND(D62&lt;=95,D62&gt;=86),"MODERADO",IF(D62&lt;86,"DEBIL")))</f>
        <v>FUERTE</v>
      </c>
      <c r="F62" s="179" t="s">
        <v>382</v>
      </c>
      <c r="G62" s="162" t="str">
        <f t="shared" ref="G62:G70" si="2">CONCATENATE(E62,F62)</f>
        <v>FUERTEFUERTE</v>
      </c>
      <c r="H62" s="203" t="str">
        <f>IF(G62="FUERTEFUERTE","FUERTE",IF(G62="FUERTEMODERADO","MODERADO",IF(G62="FUERTEDEBIL","DEBIL",IF(G62="MODERADOFUERTE","MODERADO",IF(G62="MODERADOMODERADO","MODERADO",IF(G62="MODERADODEBIL","DEBIL",IF(G62="DEBILFUERTE","DEBIL",IF(G62="DEBILMODERADO","DEBIL",IF(G62="DEBILDEBIL","DEBIL")))))))))</f>
        <v>FUERTE</v>
      </c>
      <c r="I62" s="184">
        <f t="shared" ref="I62:I70" si="3">IF(G62="FUERTEFUERTE",100,IF(G62="FUERTEMODERADO",50,IF(G62="FUERTEDEBIL",0,IF(G62="MODERADOFUERTE",50,IF(G62="MODERADOMODERADO",50,IF(G62="MODERADODEBIL",0,IF(G62="DEBILFUERTE",0,IF(G62="DEBILMODERADO",50,IF(G62="DEBILDEBIL",0)))))))))</f>
        <v>100</v>
      </c>
      <c r="J62" s="533"/>
      <c r="K62" s="533"/>
    </row>
    <row r="63" spans="2:16" x14ac:dyDescent="0.25">
      <c r="B63" s="159" t="str">
        <f>+I3</f>
        <v>C3</v>
      </c>
      <c r="C63" s="202"/>
      <c r="D63" s="162"/>
      <c r="E63" s="162" t="str">
        <f t="shared" si="1"/>
        <v>DEBIL</v>
      </c>
      <c r="F63" s="162"/>
      <c r="G63" s="162" t="str">
        <f t="shared" si="2"/>
        <v>DEBIL</v>
      </c>
      <c r="H63" s="203" t="b">
        <f t="shared" ref="H63:H70" si="4">IF(G63="FUERTEFUERTE","FUERTE",IF(G63="FUERTEMODERADO","MODERADO",IF(G63="FUERTEDEBIL","DEBIL",IF(G63="MODERADOFUERTE","MODERADO",IF(G63="MODERADOMODERADO","MODERADO",IF(G63="MODERADODEBIL","DEBIL",IF(G63="DEBILFUERTE","DEBIL",IF(G63="DEBILMODERADO","DEBIL",IF(G63="DEBILDEBIL","DEBIL")))))))))</f>
        <v>0</v>
      </c>
      <c r="I63" s="184" t="b">
        <f t="shared" si="3"/>
        <v>0</v>
      </c>
      <c r="J63" s="533"/>
      <c r="K63" s="533"/>
    </row>
    <row r="64" spans="2:16" x14ac:dyDescent="0.25">
      <c r="B64" s="159" t="str">
        <f>+J3</f>
        <v>C4</v>
      </c>
      <c r="C64" s="202"/>
      <c r="D64" s="162"/>
      <c r="E64" s="162" t="str">
        <f t="shared" si="1"/>
        <v>DEBIL</v>
      </c>
      <c r="F64" s="162"/>
      <c r="G64" s="162" t="str">
        <f t="shared" si="2"/>
        <v>DEBIL</v>
      </c>
      <c r="H64" s="203" t="b">
        <f t="shared" si="4"/>
        <v>0</v>
      </c>
      <c r="I64" s="184" t="b">
        <f t="shared" si="3"/>
        <v>0</v>
      </c>
      <c r="J64" s="533"/>
      <c r="K64" s="533"/>
    </row>
    <row r="65" spans="2:11" x14ac:dyDescent="0.25">
      <c r="B65" s="159" t="str">
        <f>+K3</f>
        <v>C5</v>
      </c>
      <c r="C65" s="202"/>
      <c r="D65" s="162"/>
      <c r="E65" s="162" t="str">
        <f t="shared" si="1"/>
        <v>DEBIL</v>
      </c>
      <c r="F65" s="162"/>
      <c r="G65" s="162" t="str">
        <f t="shared" si="2"/>
        <v>DEBIL</v>
      </c>
      <c r="H65" s="203" t="b">
        <f t="shared" si="4"/>
        <v>0</v>
      </c>
      <c r="I65" s="184" t="b">
        <f t="shared" si="3"/>
        <v>0</v>
      </c>
      <c r="J65" s="533"/>
      <c r="K65" s="533"/>
    </row>
    <row r="66" spans="2:11" x14ac:dyDescent="0.25">
      <c r="B66" s="159" t="str">
        <f>+L3</f>
        <v>C6</v>
      </c>
      <c r="C66" s="202"/>
      <c r="D66" s="162"/>
      <c r="E66" s="162" t="str">
        <f t="shared" si="1"/>
        <v>DEBIL</v>
      </c>
      <c r="F66" s="162"/>
      <c r="G66" s="162" t="str">
        <f t="shared" si="2"/>
        <v>DEBIL</v>
      </c>
      <c r="H66" s="203" t="b">
        <f t="shared" si="4"/>
        <v>0</v>
      </c>
      <c r="I66" s="184" t="b">
        <f t="shared" si="3"/>
        <v>0</v>
      </c>
      <c r="J66" s="533"/>
      <c r="K66" s="533"/>
    </row>
    <row r="67" spans="2:11" x14ac:dyDescent="0.25">
      <c r="B67" s="159" t="str">
        <f>+M3</f>
        <v>C7</v>
      </c>
      <c r="C67" s="202"/>
      <c r="D67" s="162"/>
      <c r="E67" s="162" t="str">
        <f t="shared" si="1"/>
        <v>DEBIL</v>
      </c>
      <c r="F67" s="162"/>
      <c r="G67" s="162" t="str">
        <f t="shared" si="2"/>
        <v>DEBIL</v>
      </c>
      <c r="H67" s="203" t="b">
        <f t="shared" si="4"/>
        <v>0</v>
      </c>
      <c r="I67" s="184" t="b">
        <f t="shared" si="3"/>
        <v>0</v>
      </c>
      <c r="J67" s="533"/>
      <c r="K67" s="533"/>
    </row>
    <row r="68" spans="2:11" x14ac:dyDescent="0.25">
      <c r="B68" s="159" t="str">
        <f>+N3</f>
        <v>C8</v>
      </c>
      <c r="C68" s="202"/>
      <c r="D68" s="162"/>
      <c r="E68" s="162" t="str">
        <f t="shared" si="1"/>
        <v>DEBIL</v>
      </c>
      <c r="F68" s="162"/>
      <c r="G68" s="162" t="str">
        <f t="shared" si="2"/>
        <v>DEBIL</v>
      </c>
      <c r="H68" s="203" t="b">
        <f t="shared" si="4"/>
        <v>0</v>
      </c>
      <c r="I68" s="184" t="b">
        <f t="shared" si="3"/>
        <v>0</v>
      </c>
      <c r="J68" s="533"/>
      <c r="K68" s="533"/>
    </row>
    <row r="69" spans="2:11" x14ac:dyDescent="0.25">
      <c r="B69" s="159" t="str">
        <f>+O3</f>
        <v>C9</v>
      </c>
      <c r="C69" s="202"/>
      <c r="D69" s="162"/>
      <c r="E69" s="162" t="str">
        <f t="shared" si="1"/>
        <v>DEBIL</v>
      </c>
      <c r="F69" s="162"/>
      <c r="G69" s="162" t="str">
        <f t="shared" si="2"/>
        <v>DEBIL</v>
      </c>
      <c r="H69" s="203" t="b">
        <f t="shared" si="4"/>
        <v>0</v>
      </c>
      <c r="I69" s="184" t="b">
        <f t="shared" si="3"/>
        <v>0</v>
      </c>
      <c r="J69" s="533"/>
      <c r="K69" s="533"/>
    </row>
    <row r="70" spans="2:11" x14ac:dyDescent="0.25">
      <c r="B70" s="159" t="str">
        <f>+P3</f>
        <v>C10</v>
      </c>
      <c r="C70" s="202"/>
      <c r="D70" s="162"/>
      <c r="E70" s="162" t="str">
        <f>IF(D70&gt;=96,"FUERTE",IF(AND(D70&lt;=95,D70&gt;=86),"MODERADO",IF(D70&lt;86,"DEBIL")))</f>
        <v>DEBIL</v>
      </c>
      <c r="F70" s="162"/>
      <c r="G70" s="162" t="str">
        <f t="shared" si="2"/>
        <v>DEBIL</v>
      </c>
      <c r="H70" s="203" t="b">
        <f t="shared" si="4"/>
        <v>0</v>
      </c>
      <c r="I70" s="184" t="b">
        <f t="shared" si="3"/>
        <v>0</v>
      </c>
      <c r="J70" s="534"/>
      <c r="K70" s="534"/>
    </row>
    <row r="73" spans="2:11" x14ac:dyDescent="0.25">
      <c r="C73" s="172">
        <v>2</v>
      </c>
      <c r="D73" s="547">
        <f>'[7]3_Valoración'!H9</f>
        <v>0</v>
      </c>
      <c r="E73" s="548"/>
      <c r="F73" s="548"/>
      <c r="G73" s="548"/>
      <c r="H73" s="548"/>
      <c r="I73" s="548"/>
      <c r="J73" s="548"/>
      <c r="K73" s="548"/>
    </row>
    <row r="74" spans="2:11" ht="15" customHeight="1" x14ac:dyDescent="0.25">
      <c r="B74" s="159" t="s">
        <v>441</v>
      </c>
      <c r="C74" s="159" t="s">
        <v>442</v>
      </c>
      <c r="D74" s="549" t="s">
        <v>335</v>
      </c>
      <c r="E74" s="550"/>
      <c r="F74" s="201" t="s">
        <v>445</v>
      </c>
      <c r="G74" s="560" t="s">
        <v>443</v>
      </c>
      <c r="H74" s="561"/>
      <c r="I74" s="562"/>
      <c r="J74" s="554" t="s">
        <v>428</v>
      </c>
      <c r="K74" s="555"/>
    </row>
    <row r="75" spans="2:11" x14ac:dyDescent="0.25">
      <c r="B75" s="159" t="str">
        <f>+G3</f>
        <v>C1</v>
      </c>
      <c r="C75" s="204"/>
      <c r="D75" s="162"/>
      <c r="E75" s="162" t="str">
        <f>IF(D75&gt;=96,"FUERTE",IF(AND(D75&lt;=95,D75&gt;=86),"MODERADO",IF(D75&lt;86,"DEBIL")))</f>
        <v>DEBIL</v>
      </c>
      <c r="F75" s="162"/>
      <c r="G75" s="162" t="str">
        <f>CONCATENATE(E75,F75)</f>
        <v>DEBIL</v>
      </c>
      <c r="H75" s="184" t="b">
        <f>IF(G75="FUERTEFUERTE","FUERTE",IF(G75="FUERTEMODERADO","MODERADO",IF(G75="FUERTEDEBIL","DEBIL",IF(G75="MODERADOFUERTE","MODERADO",IF(G75="MODERADOMODERADO","MODERADO",IF(G75="MODERADODEBIL","DEBIL",IF(G75="DEBILFUERTE","DEBIL",IF(G75="DEBILMODERADO","DEBIL",IF(G75="DEBILDEBIL","DEBIL")))))))))</f>
        <v>0</v>
      </c>
      <c r="I75" s="205" t="b">
        <f>IF(G75="FUERTEFUERTE",100,IF(G75="FUERTEMODERADO",50,IF(G75="FUERTEDEBIL",0,IF(G75="MODERADOFUERTE",50,IF(G75="MODERADOMODERADO",50,IF(G75="MODERADODEBIL",0,IF(G75="DEBILFUERTE",0,IF(G75="DEBILMODERADO",50,IF(G75="DEBILDEBIL",0)))))))))</f>
        <v>0</v>
      </c>
      <c r="J75" s="532" t="e">
        <f>AVERAGE(I75:I84)</f>
        <v>#DIV/0!</v>
      </c>
      <c r="K75" s="532" t="e">
        <f>IF(J75=100,"FUERTE",IF(AND(J75&lt;=99,J75&gt;=50),"MODERADO",IF(J75&lt;50,"DEBIL")))</f>
        <v>#DIV/0!</v>
      </c>
    </row>
    <row r="76" spans="2:11" x14ac:dyDescent="0.25">
      <c r="B76" s="159" t="str">
        <f>H3</f>
        <v>C2</v>
      </c>
      <c r="C76" s="204"/>
      <c r="D76" s="162"/>
      <c r="E76" s="162" t="str">
        <f t="shared" ref="E76:E83" si="5">IF(D76&gt;=96,"FUERTE",IF(AND(D76&lt;=95,D76&gt;=86),"MODERADO",IF(D76&lt;86,"DEBIL")))</f>
        <v>DEBIL</v>
      </c>
      <c r="F76" s="162"/>
      <c r="G76" s="162" t="str">
        <f t="shared" ref="G76:G84" si="6">CONCATENATE(E76,F76)</f>
        <v>DEBIL</v>
      </c>
      <c r="H76" s="184" t="b">
        <f t="shared" ref="H76:H84" si="7">IF(G76="FUERTEFUERTE","FUERTE",IF(G76="FUERTEMODERADO","MODERADO",IF(G76="FUERTEDEBIL","DEBIL",IF(G76="MODERADOFUERTE","MODERADO",IF(G76="MODERADOMODERADO","MODERADO",IF(G76="MODERADODEBIL","DEBIL",IF(G76="DEBILFUERTE","DEBIL",IF(G76="DEBILMODERADO","DEBIL",IF(G76="DEBILDEBIL","DEBIL")))))))))</f>
        <v>0</v>
      </c>
      <c r="I76" s="205" t="b">
        <f t="shared" ref="I76:I84" si="8">IF(G76="FUERTEFUERTE",100,IF(G76="FUERTEMODERADO",50,IF(G76="FUERTEDEBIL",0,IF(G76="MODERADOFUERTE",50,IF(G76="MODERADOMODERADO",50,IF(G76="MODERADODEBIL",0,IF(G76="DEBILFUERTE",0,IF(G76="DEBILMODERADO",50,IF(G76="DEBILDEBIL",0)))))))))</f>
        <v>0</v>
      </c>
      <c r="J76" s="533"/>
      <c r="K76" s="533"/>
    </row>
    <row r="77" spans="2:11" x14ac:dyDescent="0.25">
      <c r="B77" s="159" t="str">
        <f>I3</f>
        <v>C3</v>
      </c>
      <c r="C77" s="204"/>
      <c r="D77" s="162"/>
      <c r="E77" s="162" t="str">
        <f t="shared" si="5"/>
        <v>DEBIL</v>
      </c>
      <c r="F77" s="162"/>
      <c r="G77" s="162" t="str">
        <f t="shared" si="6"/>
        <v>DEBIL</v>
      </c>
      <c r="H77" s="184" t="b">
        <f t="shared" si="7"/>
        <v>0</v>
      </c>
      <c r="I77" s="205" t="b">
        <f t="shared" si="8"/>
        <v>0</v>
      </c>
      <c r="J77" s="533"/>
      <c r="K77" s="533"/>
    </row>
    <row r="78" spans="2:11" x14ac:dyDescent="0.25">
      <c r="B78" s="159" t="str">
        <f>J3</f>
        <v>C4</v>
      </c>
      <c r="C78" s="204"/>
      <c r="D78" s="162"/>
      <c r="E78" s="162" t="str">
        <f t="shared" si="5"/>
        <v>DEBIL</v>
      </c>
      <c r="F78" s="162"/>
      <c r="G78" s="162" t="str">
        <f t="shared" si="6"/>
        <v>DEBIL</v>
      </c>
      <c r="H78" s="184" t="b">
        <f t="shared" si="7"/>
        <v>0</v>
      </c>
      <c r="I78" s="205" t="b">
        <f t="shared" si="8"/>
        <v>0</v>
      </c>
      <c r="J78" s="533"/>
      <c r="K78" s="533"/>
    </row>
    <row r="79" spans="2:11" x14ac:dyDescent="0.25">
      <c r="B79" s="159" t="str">
        <f>K3</f>
        <v>C5</v>
      </c>
      <c r="C79" s="204"/>
      <c r="D79" s="162"/>
      <c r="E79" s="162" t="str">
        <f t="shared" si="5"/>
        <v>DEBIL</v>
      </c>
      <c r="F79" s="162"/>
      <c r="G79" s="162" t="str">
        <f t="shared" si="6"/>
        <v>DEBIL</v>
      </c>
      <c r="H79" s="184" t="b">
        <f t="shared" si="7"/>
        <v>0</v>
      </c>
      <c r="I79" s="205" t="b">
        <f t="shared" si="8"/>
        <v>0</v>
      </c>
      <c r="J79" s="533"/>
      <c r="K79" s="533"/>
    </row>
    <row r="80" spans="2:11" x14ac:dyDescent="0.25">
      <c r="B80" s="159" t="str">
        <f>L3</f>
        <v>C6</v>
      </c>
      <c r="C80" s="204"/>
      <c r="D80" s="162"/>
      <c r="E80" s="162" t="str">
        <f t="shared" si="5"/>
        <v>DEBIL</v>
      </c>
      <c r="F80" s="162"/>
      <c r="G80" s="162" t="str">
        <f t="shared" si="6"/>
        <v>DEBIL</v>
      </c>
      <c r="H80" s="184" t="b">
        <f t="shared" si="7"/>
        <v>0</v>
      </c>
      <c r="I80" s="205" t="b">
        <f t="shared" si="8"/>
        <v>0</v>
      </c>
      <c r="J80" s="533"/>
      <c r="K80" s="533"/>
    </row>
    <row r="81" spans="2:11" x14ac:dyDescent="0.25">
      <c r="B81" s="159" t="str">
        <f>M3</f>
        <v>C7</v>
      </c>
      <c r="C81" s="204"/>
      <c r="D81" s="162"/>
      <c r="E81" s="162" t="str">
        <f t="shared" si="5"/>
        <v>DEBIL</v>
      </c>
      <c r="F81" s="162"/>
      <c r="G81" s="162" t="str">
        <f t="shared" si="6"/>
        <v>DEBIL</v>
      </c>
      <c r="H81" s="184" t="b">
        <f t="shared" si="7"/>
        <v>0</v>
      </c>
      <c r="I81" s="205" t="b">
        <f t="shared" si="8"/>
        <v>0</v>
      </c>
      <c r="J81" s="533"/>
      <c r="K81" s="533"/>
    </row>
    <row r="82" spans="2:11" x14ac:dyDescent="0.25">
      <c r="B82" s="159" t="str">
        <f>+N3</f>
        <v>C8</v>
      </c>
      <c r="C82" s="204"/>
      <c r="D82" s="162"/>
      <c r="E82" s="162" t="str">
        <f t="shared" si="5"/>
        <v>DEBIL</v>
      </c>
      <c r="F82" s="162"/>
      <c r="G82" s="162" t="str">
        <f t="shared" si="6"/>
        <v>DEBIL</v>
      </c>
      <c r="H82" s="184" t="b">
        <f t="shared" si="7"/>
        <v>0</v>
      </c>
      <c r="I82" s="205" t="b">
        <f t="shared" si="8"/>
        <v>0</v>
      </c>
      <c r="J82" s="533"/>
      <c r="K82" s="533"/>
    </row>
    <row r="83" spans="2:11" x14ac:dyDescent="0.25">
      <c r="B83" s="159" t="str">
        <f>O3</f>
        <v>C9</v>
      </c>
      <c r="C83" s="204"/>
      <c r="D83" s="162"/>
      <c r="E83" s="162" t="str">
        <f t="shared" si="5"/>
        <v>DEBIL</v>
      </c>
      <c r="F83" s="162"/>
      <c r="G83" s="162" t="str">
        <f t="shared" si="6"/>
        <v>DEBIL</v>
      </c>
      <c r="H83" s="184" t="b">
        <f t="shared" si="7"/>
        <v>0</v>
      </c>
      <c r="I83" s="205" t="b">
        <f t="shared" si="8"/>
        <v>0</v>
      </c>
      <c r="J83" s="533"/>
      <c r="K83" s="533"/>
    </row>
    <row r="84" spans="2:11" x14ac:dyDescent="0.25">
      <c r="B84" s="159" t="str">
        <f>P3</f>
        <v>C10</v>
      </c>
      <c r="C84" s="204"/>
      <c r="D84" s="162"/>
      <c r="E84" s="162" t="str">
        <f>IF(D84&gt;=96,"FUERTE",IF(AND(D84&lt;=95,D84&gt;=86),"MODERADO",IF(D84&lt;86,"DEBIL")))</f>
        <v>DEBIL</v>
      </c>
      <c r="F84" s="162"/>
      <c r="G84" s="162" t="str">
        <f t="shared" si="6"/>
        <v>DEBIL</v>
      </c>
      <c r="H84" s="184" t="b">
        <f t="shared" si="7"/>
        <v>0</v>
      </c>
      <c r="I84" s="205" t="b">
        <f t="shared" si="8"/>
        <v>0</v>
      </c>
      <c r="J84" s="534"/>
      <c r="K84" s="534"/>
    </row>
    <row r="87" spans="2:11" x14ac:dyDescent="0.25">
      <c r="C87" s="172">
        <v>3</v>
      </c>
      <c r="D87" s="547">
        <f>'[7]3_Valoración'!H10</f>
        <v>0</v>
      </c>
      <c r="E87" s="548"/>
      <c r="F87" s="548"/>
      <c r="G87" s="548"/>
      <c r="H87" s="548"/>
      <c r="I87" s="548"/>
      <c r="J87" s="548"/>
      <c r="K87" s="548"/>
    </row>
    <row r="88" spans="2:11" ht="15" customHeight="1" x14ac:dyDescent="0.25">
      <c r="B88" s="159" t="s">
        <v>441</v>
      </c>
      <c r="C88" s="159" t="s">
        <v>442</v>
      </c>
      <c r="D88" s="549" t="s">
        <v>335</v>
      </c>
      <c r="E88" s="550"/>
      <c r="F88" s="201" t="s">
        <v>445</v>
      </c>
      <c r="G88" s="551" t="s">
        <v>443</v>
      </c>
      <c r="H88" s="552"/>
      <c r="I88" s="553"/>
      <c r="J88" s="554" t="s">
        <v>428</v>
      </c>
      <c r="K88" s="555"/>
    </row>
    <row r="89" spans="2:11" x14ac:dyDescent="0.25">
      <c r="B89" s="159" t="str">
        <f>+G3</f>
        <v>C1</v>
      </c>
      <c r="C89" s="204"/>
      <c r="D89" s="162"/>
      <c r="E89" s="162" t="str">
        <f>IF(D89&gt;=96,"FUERTE",IF(AND(D89&lt;=95,D89&gt;=86),"MODERADO",IF(D89&lt;86,"DEBIL")))</f>
        <v>DEBIL</v>
      </c>
      <c r="F89" s="162"/>
      <c r="G89" s="162" t="str">
        <f>CONCATENATE(E89,F89)</f>
        <v>DEBIL</v>
      </c>
      <c r="H89" s="184" t="b">
        <f>IF(G89="FUERTEFUERTE","FUERTE",IF(G89="FUERTEMODERADO","MODERADO",IF(G89="FUERTEDEBIL","DEBIL",IF(G89="MODERADOFUERTE","MODERADO",IF(G89="MODERADOMODERADO","MODERADO",IF(G89="MODERADODEBIL","DEBIL",IF(G89="DEBILFUERTE","DEBIL",IF(G89="DEBILMODERADO","DEBIL",IF(G89="DEBILDEBIL","DEBIL")))))))))</f>
        <v>0</v>
      </c>
      <c r="I89" s="184" t="b">
        <f>IF(G89="FUERTEFUERTE",100,IF(G89="FUERTEMODERADO",50,IF(G89="FUERTEDEBIL",0,IF(G89="MODERADOFUERTE",50,IF(G89="MODERADOMODERADO",50,IF(G89="MODERADODEBIL",0,IF(G89="DEBILFUERTE",0,IF(G89="DEBILMODERADO",50,IF(G89="DEBILDEBIL",0)))))))))</f>
        <v>0</v>
      </c>
      <c r="J89" s="532" t="e">
        <f>AVERAGE(I89:I98)</f>
        <v>#DIV/0!</v>
      </c>
      <c r="K89" s="532" t="e">
        <f>IF(J89=100,"FUERTE",IF(AND(J89&lt;=99,J89&gt;=50),"MODERADO",IF(J89&lt;50,"DEBIL")))</f>
        <v>#DIV/0!</v>
      </c>
    </row>
    <row r="90" spans="2:11" x14ac:dyDescent="0.25">
      <c r="B90" s="159" t="str">
        <f>+H3</f>
        <v>C2</v>
      </c>
      <c r="C90" s="204"/>
      <c r="D90" s="162"/>
      <c r="E90" s="162" t="str">
        <f t="shared" ref="E90:E97" si="9">IF(D90&gt;=96,"FUERTE",IF(AND(D90&lt;=95,D90&gt;=86),"MODERADO",IF(D90&lt;86,"DEBIL")))</f>
        <v>DEBIL</v>
      </c>
      <c r="F90" s="162"/>
      <c r="G90" s="162" t="str">
        <f t="shared" ref="G90:G98" si="10">CONCATENATE(E90,F90)</f>
        <v>DEBIL</v>
      </c>
      <c r="H90" s="184" t="b">
        <f t="shared" ref="H90:H98" si="11">IF(G90="FUERTEFUERTE","FUERTE",IF(G90="FUERTEMODERADO","MODERADO",IF(G90="FUERTEDEBIL","DEBIL",IF(G90="MODERADOFUERTE","MODERADO",IF(G90="MODERADOMODERADO","MODERADO",IF(G90="MODERADODEBIL","DEBIL",IF(G90="DEBILFUERTE","DEBIL",IF(G90="DEBILMODERADO","DEBIL",IF(G90="DEBILDEBIL","DEBIL")))))))))</f>
        <v>0</v>
      </c>
      <c r="I90" s="184" t="b">
        <f t="shared" ref="I90:I98" si="12">IF(G90="FUERTEFUERTE",100,IF(G90="FUERTEMODERADO",50,IF(G90="FUERTEDEBIL",0,IF(G90="MODERADOFUERTE",50,IF(G90="MODERADOMODERADO",50,IF(G90="MODERADODEBIL",0,IF(G90="DEBILFUERTE",0,IF(G90="DEBILMODERADO",50,IF(G90="DEBILDEBIL",0)))))))))</f>
        <v>0</v>
      </c>
      <c r="J90" s="533"/>
      <c r="K90" s="533"/>
    </row>
    <row r="91" spans="2:11" x14ac:dyDescent="0.25">
      <c r="B91" s="159" t="str">
        <f>+I3</f>
        <v>C3</v>
      </c>
      <c r="C91" s="204"/>
      <c r="D91" s="162"/>
      <c r="E91" s="162" t="str">
        <f t="shared" si="9"/>
        <v>DEBIL</v>
      </c>
      <c r="F91" s="162"/>
      <c r="G91" s="162" t="str">
        <f t="shared" si="10"/>
        <v>DEBIL</v>
      </c>
      <c r="H91" s="184" t="b">
        <f t="shared" si="11"/>
        <v>0</v>
      </c>
      <c r="I91" s="184" t="b">
        <f t="shared" si="12"/>
        <v>0</v>
      </c>
      <c r="J91" s="533"/>
      <c r="K91" s="533"/>
    </row>
    <row r="92" spans="2:11" x14ac:dyDescent="0.25">
      <c r="B92" s="159" t="str">
        <f>+J3</f>
        <v>C4</v>
      </c>
      <c r="C92" s="204"/>
      <c r="D92" s="162"/>
      <c r="E92" s="162" t="str">
        <f t="shared" si="9"/>
        <v>DEBIL</v>
      </c>
      <c r="F92" s="162"/>
      <c r="G92" s="162" t="str">
        <f t="shared" si="10"/>
        <v>DEBIL</v>
      </c>
      <c r="H92" s="184" t="b">
        <f t="shared" si="11"/>
        <v>0</v>
      </c>
      <c r="I92" s="184" t="b">
        <f t="shared" si="12"/>
        <v>0</v>
      </c>
      <c r="J92" s="533"/>
      <c r="K92" s="533"/>
    </row>
    <row r="93" spans="2:11" x14ac:dyDescent="0.25">
      <c r="B93" s="159" t="str">
        <f>+K3</f>
        <v>C5</v>
      </c>
      <c r="C93" s="204"/>
      <c r="D93" s="162"/>
      <c r="E93" s="162" t="str">
        <f t="shared" si="9"/>
        <v>DEBIL</v>
      </c>
      <c r="F93" s="162"/>
      <c r="G93" s="162" t="str">
        <f t="shared" si="10"/>
        <v>DEBIL</v>
      </c>
      <c r="H93" s="184" t="b">
        <f t="shared" si="11"/>
        <v>0</v>
      </c>
      <c r="I93" s="184" t="b">
        <f t="shared" si="12"/>
        <v>0</v>
      </c>
      <c r="J93" s="533"/>
      <c r="K93" s="533"/>
    </row>
    <row r="94" spans="2:11" x14ac:dyDescent="0.25">
      <c r="B94" s="159" t="str">
        <f>+L3</f>
        <v>C6</v>
      </c>
      <c r="C94" s="204"/>
      <c r="D94" s="162"/>
      <c r="E94" s="162" t="str">
        <f t="shared" si="9"/>
        <v>DEBIL</v>
      </c>
      <c r="F94" s="162"/>
      <c r="G94" s="162" t="str">
        <f t="shared" si="10"/>
        <v>DEBIL</v>
      </c>
      <c r="H94" s="184" t="b">
        <f t="shared" si="11"/>
        <v>0</v>
      </c>
      <c r="I94" s="184" t="b">
        <f t="shared" si="12"/>
        <v>0</v>
      </c>
      <c r="J94" s="533"/>
      <c r="K94" s="533"/>
    </row>
    <row r="95" spans="2:11" x14ac:dyDescent="0.25">
      <c r="B95" s="159" t="str">
        <f>+M3</f>
        <v>C7</v>
      </c>
      <c r="C95" s="204"/>
      <c r="D95" s="162"/>
      <c r="E95" s="162" t="str">
        <f t="shared" si="9"/>
        <v>DEBIL</v>
      </c>
      <c r="F95" s="162"/>
      <c r="G95" s="162" t="str">
        <f t="shared" si="10"/>
        <v>DEBIL</v>
      </c>
      <c r="H95" s="184" t="b">
        <f t="shared" si="11"/>
        <v>0</v>
      </c>
      <c r="I95" s="184" t="b">
        <f t="shared" si="12"/>
        <v>0</v>
      </c>
      <c r="J95" s="533"/>
      <c r="K95" s="533"/>
    </row>
    <row r="96" spans="2:11" x14ac:dyDescent="0.25">
      <c r="B96" s="159" t="str">
        <f>+N3</f>
        <v>C8</v>
      </c>
      <c r="C96" s="204"/>
      <c r="D96" s="162"/>
      <c r="E96" s="162" t="str">
        <f t="shared" si="9"/>
        <v>DEBIL</v>
      </c>
      <c r="F96" s="162"/>
      <c r="G96" s="162" t="str">
        <f t="shared" si="10"/>
        <v>DEBIL</v>
      </c>
      <c r="H96" s="184" t="b">
        <f t="shared" si="11"/>
        <v>0</v>
      </c>
      <c r="I96" s="184" t="b">
        <f t="shared" si="12"/>
        <v>0</v>
      </c>
      <c r="J96" s="533"/>
      <c r="K96" s="533"/>
    </row>
    <row r="97" spans="2:11" x14ac:dyDescent="0.25">
      <c r="B97" s="159" t="str">
        <f>+O3</f>
        <v>C9</v>
      </c>
      <c r="C97" s="204"/>
      <c r="D97" s="162"/>
      <c r="E97" s="162" t="str">
        <f t="shared" si="9"/>
        <v>DEBIL</v>
      </c>
      <c r="F97" s="162"/>
      <c r="G97" s="162" t="str">
        <f t="shared" si="10"/>
        <v>DEBIL</v>
      </c>
      <c r="H97" s="184" t="b">
        <f t="shared" si="11"/>
        <v>0</v>
      </c>
      <c r="I97" s="184" t="b">
        <f t="shared" si="12"/>
        <v>0</v>
      </c>
      <c r="J97" s="533"/>
      <c r="K97" s="533"/>
    </row>
    <row r="98" spans="2:11" x14ac:dyDescent="0.25">
      <c r="B98" s="159" t="str">
        <f>+P3</f>
        <v>C10</v>
      </c>
      <c r="C98" s="204"/>
      <c r="D98" s="162"/>
      <c r="E98" s="162" t="str">
        <f>IF(D98&gt;=96,"FUERTE",IF(AND(D98&lt;=95,D98&gt;=86),"MODERADO",IF(D98&lt;86,"DEBIL")))</f>
        <v>DEBIL</v>
      </c>
      <c r="F98" s="162"/>
      <c r="G98" s="162" t="str">
        <f t="shared" si="10"/>
        <v>DEBIL</v>
      </c>
      <c r="H98" s="184" t="b">
        <f t="shared" si="11"/>
        <v>0</v>
      </c>
      <c r="I98" s="184" t="b">
        <f t="shared" si="12"/>
        <v>0</v>
      </c>
      <c r="J98" s="534"/>
      <c r="K98" s="534"/>
    </row>
    <row r="101" spans="2:11" x14ac:dyDescent="0.25">
      <c r="C101" s="172">
        <v>4</v>
      </c>
      <c r="D101" s="547">
        <f>'[7]3_Valoración'!H11</f>
        <v>0</v>
      </c>
      <c r="E101" s="548"/>
      <c r="F101" s="548"/>
      <c r="G101" s="548"/>
      <c r="H101" s="548"/>
      <c r="I101" s="548"/>
      <c r="J101" s="548"/>
      <c r="K101" s="548"/>
    </row>
    <row r="102" spans="2:11" ht="15" customHeight="1" x14ac:dyDescent="0.25">
      <c r="B102" s="159" t="s">
        <v>441</v>
      </c>
      <c r="C102" s="159" t="s">
        <v>442</v>
      </c>
      <c r="D102" s="549" t="s">
        <v>335</v>
      </c>
      <c r="E102" s="550"/>
      <c r="F102" s="201" t="s">
        <v>445</v>
      </c>
      <c r="G102" s="551" t="s">
        <v>443</v>
      </c>
      <c r="H102" s="552"/>
      <c r="I102" s="553"/>
      <c r="J102" s="554" t="s">
        <v>428</v>
      </c>
      <c r="K102" s="555"/>
    </row>
    <row r="103" spans="2:11" x14ac:dyDescent="0.25">
      <c r="B103" s="159" t="str">
        <f>+G3</f>
        <v>C1</v>
      </c>
      <c r="C103" s="162"/>
      <c r="D103" s="162"/>
      <c r="E103" s="162" t="str">
        <f>IF(D103&gt;=96,"FUERTE",IF(AND(D103&lt;=95,D103&gt;=86),"MODERADO",IF(D103&lt;86,"DEBIL")))</f>
        <v>DEBIL</v>
      </c>
      <c r="F103" s="162"/>
      <c r="G103" s="162" t="str">
        <f>CONCATENATE(E103,F103)</f>
        <v>DEBIL</v>
      </c>
      <c r="H103" s="184" t="b">
        <f>IF(G103="FUERTEFUERTE","FUERTE",IF(G103="FUERTEMODERADO","MODERADO",IF(G103="FUERTEDEBIL","DEBIL",IF(G103="MODERADOFUERTE","MODERADO",IF(G103="MODERADOMODERADO","MODERADO",IF(G103="MODERADODEBIL","DEBIL",IF(G103="DEBILFUERTE","DEBIL",IF(G103="DEBILMODERADO","DEBIL",IF(G103="DEBILDEBIL","DEBIL")))))))))</f>
        <v>0</v>
      </c>
      <c r="I103" s="184" t="b">
        <f t="shared" ref="I103:I112" si="13">IF(G103="FUERTEFUERTE",100,IF(G103="FUERTEMODERADO",50,IF(G103="FUERTEDEBIL",0,IF(G103="MODERADOFUERTE",50,IF(G103="MODERADOMODERADO",50,IF(G103="MODERADODEBIL",0,IF(G103="DEBILFUERTE",0,IF(G103="DEBILMODERADO",50,IF(G103="DEBILDEBIL",0)))))))))</f>
        <v>0</v>
      </c>
      <c r="J103" s="532" t="e">
        <f>AVERAGE(I103:I112)</f>
        <v>#DIV/0!</v>
      </c>
      <c r="K103" s="532" t="e">
        <f>IF(J103=100,"FUERTE",IF(AND(J103&lt;=99,J103&gt;=50),"MODERADO",IF(J103&lt;50,"DEBIL")))</f>
        <v>#DIV/0!</v>
      </c>
    </row>
    <row r="104" spans="2:11" x14ac:dyDescent="0.25">
      <c r="B104" s="159" t="str">
        <f>+H3</f>
        <v>C2</v>
      </c>
      <c r="C104" s="162"/>
      <c r="D104" s="162"/>
      <c r="E104" s="162" t="str">
        <f t="shared" ref="E104:E111" si="14">IF(D104&gt;=96,"FUERTE",IF(AND(D104&lt;=95,D104&gt;=86),"MODERADO",IF(D104&lt;86,"DEBIL")))</f>
        <v>DEBIL</v>
      </c>
      <c r="F104" s="162"/>
      <c r="G104" s="162" t="str">
        <f t="shared" ref="G104:G112" si="15">CONCATENATE(E104,F104)</f>
        <v>DEBIL</v>
      </c>
      <c r="H104" s="184" t="b">
        <f t="shared" ref="H104:H112" si="16">IF(G104="FUERTEFUERTE","FUERTE",IF(G104="FUERTEMODERADO","MODERADO",IF(G104="FUERTEDEBIL","DEBIL",IF(G104="MODERADOFUERTE","MODERADO",IF(G104="MODERADOMODERADO","MODERADO",IF(G104="MODERADODEBIL","DEBIL",IF(G104="DEBILFUERTE","DEBIL",IF(G104="DEBILMODERADO","DEBIL",IF(G104="DEBILDEBIL","DEBIL")))))))))</f>
        <v>0</v>
      </c>
      <c r="I104" s="184" t="b">
        <f t="shared" si="13"/>
        <v>0</v>
      </c>
      <c r="J104" s="533"/>
      <c r="K104" s="533"/>
    </row>
    <row r="105" spans="2:11" x14ac:dyDescent="0.25">
      <c r="B105" s="159" t="str">
        <f>+I3</f>
        <v>C3</v>
      </c>
      <c r="C105" s="162"/>
      <c r="D105" s="162"/>
      <c r="E105" s="162" t="str">
        <f t="shared" si="14"/>
        <v>DEBIL</v>
      </c>
      <c r="F105" s="162"/>
      <c r="G105" s="162" t="str">
        <f t="shared" si="15"/>
        <v>DEBIL</v>
      </c>
      <c r="H105" s="184" t="b">
        <f t="shared" si="16"/>
        <v>0</v>
      </c>
      <c r="I105" s="184" t="b">
        <f t="shared" si="13"/>
        <v>0</v>
      </c>
      <c r="J105" s="533"/>
      <c r="K105" s="533"/>
    </row>
    <row r="106" spans="2:11" x14ac:dyDescent="0.25">
      <c r="B106" s="159" t="str">
        <f>+J3</f>
        <v>C4</v>
      </c>
      <c r="C106" s="162"/>
      <c r="D106" s="162"/>
      <c r="E106" s="162" t="str">
        <f t="shared" si="14"/>
        <v>DEBIL</v>
      </c>
      <c r="F106" s="162"/>
      <c r="G106" s="162" t="str">
        <f t="shared" si="15"/>
        <v>DEBIL</v>
      </c>
      <c r="H106" s="184" t="b">
        <f t="shared" si="16"/>
        <v>0</v>
      </c>
      <c r="I106" s="184" t="b">
        <f t="shared" si="13"/>
        <v>0</v>
      </c>
      <c r="J106" s="533"/>
      <c r="K106" s="533"/>
    </row>
    <row r="107" spans="2:11" x14ac:dyDescent="0.25">
      <c r="B107" s="159" t="str">
        <f>+K3</f>
        <v>C5</v>
      </c>
      <c r="C107" s="162"/>
      <c r="D107" s="162"/>
      <c r="E107" s="162" t="str">
        <f t="shared" si="14"/>
        <v>DEBIL</v>
      </c>
      <c r="F107" s="162"/>
      <c r="G107" s="162" t="str">
        <f t="shared" si="15"/>
        <v>DEBIL</v>
      </c>
      <c r="H107" s="184" t="b">
        <f t="shared" si="16"/>
        <v>0</v>
      </c>
      <c r="I107" s="184" t="b">
        <f t="shared" si="13"/>
        <v>0</v>
      </c>
      <c r="J107" s="533"/>
      <c r="K107" s="533"/>
    </row>
    <row r="108" spans="2:11" x14ac:dyDescent="0.25">
      <c r="B108" s="159" t="str">
        <f>+L3</f>
        <v>C6</v>
      </c>
      <c r="C108" s="162"/>
      <c r="D108" s="162"/>
      <c r="E108" s="162" t="str">
        <f t="shared" si="14"/>
        <v>DEBIL</v>
      </c>
      <c r="F108" s="162"/>
      <c r="G108" s="162" t="str">
        <f t="shared" si="15"/>
        <v>DEBIL</v>
      </c>
      <c r="H108" s="184" t="b">
        <f t="shared" si="16"/>
        <v>0</v>
      </c>
      <c r="I108" s="184" t="b">
        <f t="shared" si="13"/>
        <v>0</v>
      </c>
      <c r="J108" s="533"/>
      <c r="K108" s="533"/>
    </row>
    <row r="109" spans="2:11" x14ac:dyDescent="0.25">
      <c r="B109" s="159" t="str">
        <f>+M3</f>
        <v>C7</v>
      </c>
      <c r="C109" s="162"/>
      <c r="D109" s="162"/>
      <c r="E109" s="162" t="str">
        <f t="shared" si="14"/>
        <v>DEBIL</v>
      </c>
      <c r="F109" s="162"/>
      <c r="G109" s="162" t="str">
        <f t="shared" si="15"/>
        <v>DEBIL</v>
      </c>
      <c r="H109" s="184" t="b">
        <f t="shared" si="16"/>
        <v>0</v>
      </c>
      <c r="I109" s="184" t="b">
        <f t="shared" si="13"/>
        <v>0</v>
      </c>
      <c r="J109" s="533"/>
      <c r="K109" s="533"/>
    </row>
    <row r="110" spans="2:11" x14ac:dyDescent="0.25">
      <c r="B110" s="159" t="str">
        <f>+N3</f>
        <v>C8</v>
      </c>
      <c r="C110" s="162"/>
      <c r="D110" s="162"/>
      <c r="E110" s="162" t="str">
        <f t="shared" si="14"/>
        <v>DEBIL</v>
      </c>
      <c r="F110" s="162"/>
      <c r="G110" s="162" t="str">
        <f t="shared" si="15"/>
        <v>DEBIL</v>
      </c>
      <c r="H110" s="184" t="b">
        <f t="shared" si="16"/>
        <v>0</v>
      </c>
      <c r="I110" s="184" t="b">
        <f t="shared" si="13"/>
        <v>0</v>
      </c>
      <c r="J110" s="533"/>
      <c r="K110" s="533"/>
    </row>
    <row r="111" spans="2:11" x14ac:dyDescent="0.25">
      <c r="B111" s="159" t="str">
        <f>+O3</f>
        <v>C9</v>
      </c>
      <c r="C111" s="162"/>
      <c r="D111" s="162"/>
      <c r="E111" s="162" t="str">
        <f t="shared" si="14"/>
        <v>DEBIL</v>
      </c>
      <c r="F111" s="162"/>
      <c r="G111" s="162" t="str">
        <f t="shared" si="15"/>
        <v>DEBIL</v>
      </c>
      <c r="H111" s="184" t="b">
        <f t="shared" si="16"/>
        <v>0</v>
      </c>
      <c r="I111" s="184" t="b">
        <f t="shared" si="13"/>
        <v>0</v>
      </c>
      <c r="J111" s="533"/>
      <c r="K111" s="533"/>
    </row>
    <row r="112" spans="2:11" x14ac:dyDescent="0.25">
      <c r="B112" s="159" t="str">
        <f>+P3</f>
        <v>C10</v>
      </c>
      <c r="C112" s="162"/>
      <c r="D112" s="162"/>
      <c r="E112" s="162" t="str">
        <f>IF(D112&gt;=96,"FUERTE",IF(AND(D112&lt;=95,D112&gt;=86),"MODERADO",IF(D112&lt;86,"DEBIL")))</f>
        <v>DEBIL</v>
      </c>
      <c r="F112" s="162"/>
      <c r="G112" s="162" t="str">
        <f t="shared" si="15"/>
        <v>DEBIL</v>
      </c>
      <c r="H112" s="184" t="b">
        <f t="shared" si="16"/>
        <v>0</v>
      </c>
      <c r="I112" s="184" t="b">
        <f t="shared" si="13"/>
        <v>0</v>
      </c>
      <c r="J112" s="534"/>
      <c r="K112" s="534"/>
    </row>
    <row r="115" spans="2:11" x14ac:dyDescent="0.25">
      <c r="C115" s="172">
        <v>5</v>
      </c>
      <c r="D115" s="547">
        <f>'[7]3_Valoración'!H12</f>
        <v>0</v>
      </c>
      <c r="E115" s="548"/>
      <c r="F115" s="548"/>
      <c r="G115" s="548"/>
      <c r="H115" s="548"/>
      <c r="I115" s="548"/>
      <c r="J115" s="548"/>
      <c r="K115" s="548"/>
    </row>
    <row r="116" spans="2:11" ht="15" customHeight="1" x14ac:dyDescent="0.25">
      <c r="B116" s="159" t="s">
        <v>441</v>
      </c>
      <c r="C116" s="159" t="s">
        <v>442</v>
      </c>
      <c r="D116" s="549" t="s">
        <v>335</v>
      </c>
      <c r="E116" s="550"/>
      <c r="F116" s="201" t="s">
        <v>445</v>
      </c>
      <c r="G116" s="551" t="s">
        <v>443</v>
      </c>
      <c r="H116" s="552"/>
      <c r="I116" s="553"/>
      <c r="J116" s="554" t="s">
        <v>428</v>
      </c>
      <c r="K116" s="555"/>
    </row>
    <row r="117" spans="2:11" x14ac:dyDescent="0.25">
      <c r="B117" s="159" t="str">
        <f>+G3</f>
        <v>C1</v>
      </c>
      <c r="C117" s="204"/>
      <c r="D117" s="162"/>
      <c r="E117" s="162" t="str">
        <f>IF(D117&gt;=96,"FUERTE",IF(AND(D117&lt;=95,D117&gt;=86),"MODERADO",IF(D117&lt;86,"DEBIL")))</f>
        <v>DEBIL</v>
      </c>
      <c r="F117" s="162"/>
      <c r="G117" s="162" t="str">
        <f>CONCATENATE(E117,F117)</f>
        <v>DEBIL</v>
      </c>
      <c r="H117" s="184" t="b">
        <f>IF(G117="FUERTEFUERTE","FUERTE",IF(G117="FUERTEMODERADO","MODERADO",IF(G117="FUERTEDEBIL","DEBIL",IF(G117="MODERADOFUERTE","MODERADO",IF(G117="MODERADOMODERADO","MODERADO",IF(G117="MODERADODEBIL","DEBIL",IF(G117="DEBILFUERTE","DEBIL",IF(G117="DEBILMODERADO","DEBIL",IF(G117="DEBILDEBIL","DEBIL")))))))))</f>
        <v>0</v>
      </c>
      <c r="I117" s="184" t="b">
        <f t="shared" ref="I117:I126" si="17">IF(G117="FUERTEFUERTE",100,IF(G117="FUERTEMODERADO",50,IF(G117="FUERTEDEBIL",0,IF(G117="MODERADOFUERTE",50,IF(G117="MODERADOMODERADO",50,IF(G117="MODERADODEBIL",0,IF(G117="DEBILFUERTE",0,IF(G117="DEBILMODERADO",50,IF(G117="DEBILDEBIL",0)))))))))</f>
        <v>0</v>
      </c>
      <c r="J117" s="532" t="e">
        <f>AVERAGE(I117:I126)</f>
        <v>#DIV/0!</v>
      </c>
      <c r="K117" s="532" t="e">
        <f>IF(J117=100,"FUERTE",IF(AND(J117&lt;=99,J117&gt;=50),"MODERADO",IF(J117&lt;50,"DEBIL")))</f>
        <v>#DIV/0!</v>
      </c>
    </row>
    <row r="118" spans="2:11" x14ac:dyDescent="0.25">
      <c r="B118" s="159" t="str">
        <f>+H3</f>
        <v>C2</v>
      </c>
      <c r="C118" s="204"/>
      <c r="D118" s="162"/>
      <c r="E118" s="162" t="str">
        <f t="shared" ref="E118:E125" si="18">IF(D118&gt;=96,"FUERTE",IF(AND(D118&lt;=95,D118&gt;=86),"MODERADO",IF(D118&lt;86,"DEBIL")))</f>
        <v>DEBIL</v>
      </c>
      <c r="F118" s="162"/>
      <c r="G118" s="162" t="str">
        <f t="shared" ref="G118:G126" si="19">CONCATENATE(E118,F118)</f>
        <v>DEBIL</v>
      </c>
      <c r="H118" s="184" t="b">
        <f t="shared" ref="H118:H126" si="20">IF(G118="FUERTEFUERTE","FUERTE",IF(G118="FUERTEMODERADO","MODERADO",IF(G118="FUERTEDEBIL","DEBIL",IF(G118="MODERADOFUERTE","MODERADO",IF(G118="MODERADOMODERADO","MODERADO",IF(G118="MODERADODEBIL","DEBIL",IF(G118="DEBILFUERTE","DEBIL",IF(G118="DEBILMODERADO","DEBIL",IF(G118="DEBILDEBIL","DEBIL")))))))))</f>
        <v>0</v>
      </c>
      <c r="I118" s="184" t="b">
        <f t="shared" si="17"/>
        <v>0</v>
      </c>
      <c r="J118" s="533"/>
      <c r="K118" s="533"/>
    </row>
    <row r="119" spans="2:11" x14ac:dyDescent="0.25">
      <c r="B119" s="159" t="str">
        <f>+I3</f>
        <v>C3</v>
      </c>
      <c r="C119" s="204"/>
      <c r="D119" s="162"/>
      <c r="E119" s="162" t="str">
        <f t="shared" si="18"/>
        <v>DEBIL</v>
      </c>
      <c r="F119" s="162"/>
      <c r="G119" s="162" t="str">
        <f t="shared" si="19"/>
        <v>DEBIL</v>
      </c>
      <c r="H119" s="184" t="b">
        <f t="shared" si="20"/>
        <v>0</v>
      </c>
      <c r="I119" s="184" t="b">
        <f t="shared" si="17"/>
        <v>0</v>
      </c>
      <c r="J119" s="533"/>
      <c r="K119" s="533"/>
    </row>
    <row r="120" spans="2:11" x14ac:dyDescent="0.25">
      <c r="B120" s="159" t="str">
        <f>+J3</f>
        <v>C4</v>
      </c>
      <c r="C120" s="204"/>
      <c r="D120" s="162"/>
      <c r="E120" s="162" t="str">
        <f t="shared" si="18"/>
        <v>DEBIL</v>
      </c>
      <c r="F120" s="162"/>
      <c r="G120" s="162" t="str">
        <f t="shared" si="19"/>
        <v>DEBIL</v>
      </c>
      <c r="H120" s="184" t="b">
        <f t="shared" si="20"/>
        <v>0</v>
      </c>
      <c r="I120" s="184" t="b">
        <f t="shared" si="17"/>
        <v>0</v>
      </c>
      <c r="J120" s="533"/>
      <c r="K120" s="533"/>
    </row>
    <row r="121" spans="2:11" x14ac:dyDescent="0.25">
      <c r="B121" s="159" t="str">
        <f>+K3</f>
        <v>C5</v>
      </c>
      <c r="C121" s="204"/>
      <c r="D121" s="162"/>
      <c r="E121" s="162" t="str">
        <f t="shared" si="18"/>
        <v>DEBIL</v>
      </c>
      <c r="F121" s="162"/>
      <c r="G121" s="162" t="str">
        <f t="shared" si="19"/>
        <v>DEBIL</v>
      </c>
      <c r="H121" s="184" t="b">
        <f t="shared" si="20"/>
        <v>0</v>
      </c>
      <c r="I121" s="184" t="b">
        <f t="shared" si="17"/>
        <v>0</v>
      </c>
      <c r="J121" s="533"/>
      <c r="K121" s="533"/>
    </row>
    <row r="122" spans="2:11" x14ac:dyDescent="0.25">
      <c r="B122" s="159" t="str">
        <f>+L3</f>
        <v>C6</v>
      </c>
      <c r="C122" s="204"/>
      <c r="D122" s="162"/>
      <c r="E122" s="162" t="str">
        <f t="shared" si="18"/>
        <v>DEBIL</v>
      </c>
      <c r="F122" s="162"/>
      <c r="G122" s="162" t="str">
        <f t="shared" si="19"/>
        <v>DEBIL</v>
      </c>
      <c r="H122" s="184" t="b">
        <f t="shared" si="20"/>
        <v>0</v>
      </c>
      <c r="I122" s="184" t="b">
        <f t="shared" si="17"/>
        <v>0</v>
      </c>
      <c r="J122" s="533"/>
      <c r="K122" s="533"/>
    </row>
    <row r="123" spans="2:11" x14ac:dyDescent="0.25">
      <c r="B123" s="159" t="str">
        <f>+M3</f>
        <v>C7</v>
      </c>
      <c r="C123" s="204"/>
      <c r="D123" s="162"/>
      <c r="E123" s="162" t="str">
        <f t="shared" si="18"/>
        <v>DEBIL</v>
      </c>
      <c r="F123" s="162"/>
      <c r="G123" s="162" t="str">
        <f t="shared" si="19"/>
        <v>DEBIL</v>
      </c>
      <c r="H123" s="184" t="b">
        <f t="shared" si="20"/>
        <v>0</v>
      </c>
      <c r="I123" s="184" t="b">
        <f t="shared" si="17"/>
        <v>0</v>
      </c>
      <c r="J123" s="533"/>
      <c r="K123" s="533"/>
    </row>
    <row r="124" spans="2:11" x14ac:dyDescent="0.25">
      <c r="B124" s="159" t="str">
        <f>+N3</f>
        <v>C8</v>
      </c>
      <c r="C124" s="204"/>
      <c r="D124" s="162"/>
      <c r="E124" s="162" t="str">
        <f t="shared" si="18"/>
        <v>DEBIL</v>
      </c>
      <c r="F124" s="162"/>
      <c r="G124" s="162" t="str">
        <f t="shared" si="19"/>
        <v>DEBIL</v>
      </c>
      <c r="H124" s="184" t="b">
        <f t="shared" si="20"/>
        <v>0</v>
      </c>
      <c r="I124" s="184" t="b">
        <f t="shared" si="17"/>
        <v>0</v>
      </c>
      <c r="J124" s="533"/>
      <c r="K124" s="533"/>
    </row>
    <row r="125" spans="2:11" x14ac:dyDescent="0.25">
      <c r="B125" s="159" t="str">
        <f>+O3</f>
        <v>C9</v>
      </c>
      <c r="C125" s="204"/>
      <c r="D125" s="162"/>
      <c r="E125" s="162" t="str">
        <f t="shared" si="18"/>
        <v>DEBIL</v>
      </c>
      <c r="F125" s="162"/>
      <c r="G125" s="162" t="str">
        <f t="shared" si="19"/>
        <v>DEBIL</v>
      </c>
      <c r="H125" s="184" t="b">
        <f t="shared" si="20"/>
        <v>0</v>
      </c>
      <c r="I125" s="184" t="b">
        <f t="shared" si="17"/>
        <v>0</v>
      </c>
      <c r="J125" s="533"/>
      <c r="K125" s="533"/>
    </row>
    <row r="126" spans="2:11" x14ac:dyDescent="0.25">
      <c r="B126" s="159" t="str">
        <f>+P3</f>
        <v>C10</v>
      </c>
      <c r="C126" s="204"/>
      <c r="D126" s="162"/>
      <c r="E126" s="162" t="str">
        <f>IF(D126&gt;=96,"FUERTE",IF(AND(D126&lt;=95,D126&gt;=86),"MODERADO",IF(D126&lt;86,"DEBIL")))</f>
        <v>DEBIL</v>
      </c>
      <c r="F126" s="162"/>
      <c r="G126" s="162" t="str">
        <f t="shared" si="19"/>
        <v>DEBIL</v>
      </c>
      <c r="H126" s="184" t="b">
        <f t="shared" si="20"/>
        <v>0</v>
      </c>
      <c r="I126" s="184" t="b">
        <f t="shared" si="17"/>
        <v>0</v>
      </c>
      <c r="J126" s="534"/>
      <c r="K126" s="534"/>
    </row>
    <row r="129" spans="2:11" x14ac:dyDescent="0.25">
      <c r="C129" s="172">
        <v>6</v>
      </c>
      <c r="D129" s="547">
        <f>'[7]3_Valoración'!H13</f>
        <v>0</v>
      </c>
      <c r="E129" s="548"/>
      <c r="F129" s="548"/>
      <c r="G129" s="548"/>
      <c r="H129" s="548"/>
      <c r="I129" s="548"/>
      <c r="J129" s="548"/>
      <c r="K129" s="548"/>
    </row>
    <row r="130" spans="2:11" ht="15" customHeight="1" x14ac:dyDescent="0.25">
      <c r="B130" s="159" t="s">
        <v>441</v>
      </c>
      <c r="C130" s="159" t="s">
        <v>442</v>
      </c>
      <c r="D130" s="549" t="s">
        <v>335</v>
      </c>
      <c r="E130" s="550"/>
      <c r="F130" s="201" t="s">
        <v>445</v>
      </c>
      <c r="G130" s="551" t="s">
        <v>443</v>
      </c>
      <c r="H130" s="552"/>
      <c r="I130" s="553"/>
      <c r="J130" s="554" t="s">
        <v>428</v>
      </c>
      <c r="K130" s="555"/>
    </row>
    <row r="131" spans="2:11" x14ac:dyDescent="0.25">
      <c r="B131" s="159" t="str">
        <f>+G3</f>
        <v>C1</v>
      </c>
      <c r="C131" s="204"/>
      <c r="D131" s="162"/>
      <c r="E131" s="162" t="str">
        <f>IF(D131&gt;=96,"FUERTE",IF(AND(D131&lt;=95,D131&gt;=86),"MODERADO",IF(D131&lt;86,"DEBIL")))</f>
        <v>DEBIL</v>
      </c>
      <c r="F131" s="162"/>
      <c r="G131" s="162" t="str">
        <f>CONCATENATE(E131,F131)</f>
        <v>DEBIL</v>
      </c>
      <c r="H131" s="184" t="b">
        <f>IF(G131="FUERTEFUERTE","FUERTE",IF(G131="FUERTEMODERADO","MODERADO",IF(G131="FUERTEDEBIL","DEBIL",IF(G131="MODERADOFUERTE","MODERADO",IF(G131="MODERADOMODERADO","MODERADO",IF(G131="MODERADODEBIL","DEBIL",IF(G131="DEBILFUERTE","DEBIL",IF(G131="DEBILMODERADO","DEBIL",IF(G131="DEBILDEBIL","DEBIL")))))))))</f>
        <v>0</v>
      </c>
      <c r="I131" s="184" t="b">
        <f t="shared" ref="I131:I140" si="21">IF(G131="FUERTEFUERTE",100,IF(G131="FUERTEMODERADO",50,IF(G131="FUERTEDEBIL",0,IF(G131="MODERADOFUERTE",50,IF(G131="MODERADOMODERADO",50,IF(G131="MODERADODEBIL",0,IF(G131="DEBILFUERTE",0,IF(G131="DEBILMODERADO",50,IF(G131="DEBILDEBIL",0)))))))))</f>
        <v>0</v>
      </c>
      <c r="J131" s="532" t="e">
        <f>AVERAGE(I131:I140)</f>
        <v>#DIV/0!</v>
      </c>
      <c r="K131" s="532" t="e">
        <f>IF(J131=100,"FUERTE",IF(AND(J131&lt;=99,J131&gt;=50),"MODERADO",IF(J131&lt;50,"DEBIL")))</f>
        <v>#DIV/0!</v>
      </c>
    </row>
    <row r="132" spans="2:11" x14ac:dyDescent="0.25">
      <c r="B132" s="159" t="str">
        <f>+H3</f>
        <v>C2</v>
      </c>
      <c r="C132" s="204"/>
      <c r="D132" s="162"/>
      <c r="E132" s="162" t="str">
        <f t="shared" ref="E132:E139" si="22">IF(D132&gt;=96,"FUERTE",IF(AND(D132&lt;=95,D132&gt;=86),"MODERADO",IF(D132&lt;86,"DEBIL")))</f>
        <v>DEBIL</v>
      </c>
      <c r="F132" s="162"/>
      <c r="G132" s="162" t="str">
        <f t="shared" ref="G132:G140" si="23">CONCATENATE(E132,F132)</f>
        <v>DEBIL</v>
      </c>
      <c r="H132" s="184" t="b">
        <f t="shared" ref="H132:H140" si="24">IF(G132="FUERTEFUERTE","FUERTE",IF(G132="FUERTEMODERADO","MODERADO",IF(G132="FUERTEDEBIL","DEBIL",IF(G132="MODERADOFUERTE","MODERADO",IF(G132="MODERADOMODERADO","MODERADO",IF(G132="MODERADODEBIL","DEBIL",IF(G132="DEBILFUERTE","DEBIL",IF(G132="DEBILMODERADO","DEBIL",IF(G132="DEBILDEBIL","DEBIL")))))))))</f>
        <v>0</v>
      </c>
      <c r="I132" s="184" t="b">
        <f t="shared" si="21"/>
        <v>0</v>
      </c>
      <c r="J132" s="533"/>
      <c r="K132" s="533"/>
    </row>
    <row r="133" spans="2:11" x14ac:dyDescent="0.25">
      <c r="B133" s="159" t="str">
        <f>+I3</f>
        <v>C3</v>
      </c>
      <c r="C133" s="204"/>
      <c r="D133" s="162"/>
      <c r="E133" s="162" t="str">
        <f t="shared" si="22"/>
        <v>DEBIL</v>
      </c>
      <c r="F133" s="162"/>
      <c r="G133" s="162" t="str">
        <f t="shared" si="23"/>
        <v>DEBIL</v>
      </c>
      <c r="H133" s="184" t="b">
        <f t="shared" si="24"/>
        <v>0</v>
      </c>
      <c r="I133" s="184" t="b">
        <f t="shared" si="21"/>
        <v>0</v>
      </c>
      <c r="J133" s="533"/>
      <c r="K133" s="533"/>
    </row>
    <row r="134" spans="2:11" x14ac:dyDescent="0.25">
      <c r="B134" s="159" t="str">
        <f>+J3</f>
        <v>C4</v>
      </c>
      <c r="C134" s="204"/>
      <c r="D134" s="162"/>
      <c r="E134" s="162" t="str">
        <f t="shared" si="22"/>
        <v>DEBIL</v>
      </c>
      <c r="F134" s="162"/>
      <c r="G134" s="162" t="str">
        <f t="shared" si="23"/>
        <v>DEBIL</v>
      </c>
      <c r="H134" s="184" t="b">
        <f t="shared" si="24"/>
        <v>0</v>
      </c>
      <c r="I134" s="184" t="b">
        <f t="shared" si="21"/>
        <v>0</v>
      </c>
      <c r="J134" s="533"/>
      <c r="K134" s="533"/>
    </row>
    <row r="135" spans="2:11" x14ac:dyDescent="0.25">
      <c r="B135" s="159" t="str">
        <f>+K3</f>
        <v>C5</v>
      </c>
      <c r="C135" s="204"/>
      <c r="D135" s="162"/>
      <c r="E135" s="162" t="str">
        <f t="shared" si="22"/>
        <v>DEBIL</v>
      </c>
      <c r="F135" s="162"/>
      <c r="G135" s="162" t="str">
        <f t="shared" si="23"/>
        <v>DEBIL</v>
      </c>
      <c r="H135" s="184" t="b">
        <f t="shared" si="24"/>
        <v>0</v>
      </c>
      <c r="I135" s="184" t="b">
        <f t="shared" si="21"/>
        <v>0</v>
      </c>
      <c r="J135" s="533"/>
      <c r="K135" s="533"/>
    </row>
    <row r="136" spans="2:11" x14ac:dyDescent="0.25">
      <c r="B136" s="159" t="str">
        <f>+L3</f>
        <v>C6</v>
      </c>
      <c r="C136" s="204"/>
      <c r="D136" s="162"/>
      <c r="E136" s="162" t="str">
        <f t="shared" si="22"/>
        <v>DEBIL</v>
      </c>
      <c r="F136" s="162"/>
      <c r="G136" s="162" t="str">
        <f t="shared" si="23"/>
        <v>DEBIL</v>
      </c>
      <c r="H136" s="184" t="b">
        <f t="shared" si="24"/>
        <v>0</v>
      </c>
      <c r="I136" s="184" t="b">
        <f t="shared" si="21"/>
        <v>0</v>
      </c>
      <c r="J136" s="533"/>
      <c r="K136" s="533"/>
    </row>
    <row r="137" spans="2:11" x14ac:dyDescent="0.25">
      <c r="B137" s="159" t="str">
        <f>+M3</f>
        <v>C7</v>
      </c>
      <c r="C137" s="204"/>
      <c r="D137" s="162"/>
      <c r="E137" s="162" t="str">
        <f t="shared" si="22"/>
        <v>DEBIL</v>
      </c>
      <c r="F137" s="162"/>
      <c r="G137" s="162" t="str">
        <f t="shared" si="23"/>
        <v>DEBIL</v>
      </c>
      <c r="H137" s="184" t="b">
        <f t="shared" si="24"/>
        <v>0</v>
      </c>
      <c r="I137" s="184" t="b">
        <f t="shared" si="21"/>
        <v>0</v>
      </c>
      <c r="J137" s="533"/>
      <c r="K137" s="533"/>
    </row>
    <row r="138" spans="2:11" x14ac:dyDescent="0.25">
      <c r="B138" s="159" t="str">
        <f>+N3</f>
        <v>C8</v>
      </c>
      <c r="C138" s="204"/>
      <c r="D138" s="162"/>
      <c r="E138" s="162" t="str">
        <f t="shared" si="22"/>
        <v>DEBIL</v>
      </c>
      <c r="F138" s="162"/>
      <c r="G138" s="162" t="str">
        <f t="shared" si="23"/>
        <v>DEBIL</v>
      </c>
      <c r="H138" s="184" t="b">
        <f t="shared" si="24"/>
        <v>0</v>
      </c>
      <c r="I138" s="184" t="b">
        <f t="shared" si="21"/>
        <v>0</v>
      </c>
      <c r="J138" s="533"/>
      <c r="K138" s="533"/>
    </row>
    <row r="139" spans="2:11" x14ac:dyDescent="0.25">
      <c r="B139" s="159" t="str">
        <f>+O3</f>
        <v>C9</v>
      </c>
      <c r="C139" s="204"/>
      <c r="D139" s="162"/>
      <c r="E139" s="162" t="str">
        <f t="shared" si="22"/>
        <v>DEBIL</v>
      </c>
      <c r="F139" s="162"/>
      <c r="G139" s="162" t="str">
        <f t="shared" si="23"/>
        <v>DEBIL</v>
      </c>
      <c r="H139" s="184" t="b">
        <f t="shared" si="24"/>
        <v>0</v>
      </c>
      <c r="I139" s="184" t="b">
        <f t="shared" si="21"/>
        <v>0</v>
      </c>
      <c r="J139" s="533"/>
      <c r="K139" s="533"/>
    </row>
    <row r="140" spans="2:11" x14ac:dyDescent="0.25">
      <c r="B140" s="159" t="str">
        <f>+P3</f>
        <v>C10</v>
      </c>
      <c r="C140" s="204"/>
      <c r="D140" s="162"/>
      <c r="E140" s="162" t="str">
        <f>IF(D140&gt;=96,"FUERTE",IF(AND(D140&lt;=95,D140&gt;=86),"MODERADO",IF(D140&lt;86,"DEBIL")))</f>
        <v>DEBIL</v>
      </c>
      <c r="F140" s="162"/>
      <c r="G140" s="162" t="str">
        <f t="shared" si="23"/>
        <v>DEBIL</v>
      </c>
      <c r="H140" s="184" t="b">
        <f t="shared" si="24"/>
        <v>0</v>
      </c>
      <c r="I140" s="184" t="b">
        <f t="shared" si="21"/>
        <v>0</v>
      </c>
      <c r="J140" s="534"/>
      <c r="K140" s="534"/>
    </row>
    <row r="143" spans="2:11" x14ac:dyDescent="0.25">
      <c r="C143" s="172">
        <v>7</v>
      </c>
      <c r="D143" s="547">
        <f>'[7]3_Valoración'!H14</f>
        <v>0</v>
      </c>
      <c r="E143" s="548"/>
      <c r="F143" s="548"/>
      <c r="G143" s="548"/>
      <c r="H143" s="548"/>
      <c r="I143" s="548"/>
      <c r="J143" s="548"/>
      <c r="K143" s="548"/>
    </row>
    <row r="144" spans="2:11" ht="15" customHeight="1" x14ac:dyDescent="0.25">
      <c r="B144" s="159" t="s">
        <v>441</v>
      </c>
      <c r="C144" s="159" t="s">
        <v>442</v>
      </c>
      <c r="D144" s="549" t="s">
        <v>335</v>
      </c>
      <c r="E144" s="550"/>
      <c r="F144" s="201" t="s">
        <v>445</v>
      </c>
      <c r="G144" s="551" t="s">
        <v>443</v>
      </c>
      <c r="H144" s="552"/>
      <c r="I144" s="553"/>
      <c r="J144" s="554" t="s">
        <v>428</v>
      </c>
      <c r="K144" s="555"/>
    </row>
    <row r="145" spans="2:11" x14ac:dyDescent="0.25">
      <c r="B145" s="159" t="str">
        <f>+G3</f>
        <v>C1</v>
      </c>
      <c r="C145" s="204"/>
      <c r="D145" s="162"/>
      <c r="E145" s="162" t="str">
        <f>IF(D145&gt;=96,"FUERTE",IF(AND(D145&lt;=95,D145&gt;=86),"MODERADO",IF(D145&lt;86,"DEBIL")))</f>
        <v>DEBIL</v>
      </c>
      <c r="F145" s="162"/>
      <c r="G145" s="162" t="str">
        <f>CONCATENATE(E145,F145)</f>
        <v>DEBIL</v>
      </c>
      <c r="H145" s="184" t="b">
        <f>IF(G145="FUERTEFUERTE","FUERTE",IF(G145="FUERTEMODERADO","MODERADO",IF(G145="FUERTEDEBIL","DEBIL",IF(G145="MODERADOFUERTE","MODERADO",IF(G145="MODERADOMODERADO","MODERADO",IF(G145="MODERADODEBIL","DEBIL",IF(G145="DEBILFUERTE","DEBIL",IF(G145="DEBILMODERADO","DEBIL",IF(G145="DEBILDEBIL","DEBIL")))))))))</f>
        <v>0</v>
      </c>
      <c r="I145" s="184" t="b">
        <f t="shared" ref="I145:I154" si="25">IF(G145="FUERTEFUERTE",100,IF(G145="FUERTEMODERADO",50,IF(G145="FUERTEDEBIL",0,IF(G145="MODERADOFUERTE",50,IF(G145="MODERADOMODERADO",50,IF(G145="MODERADODEBIL",0,IF(G145="DEBILFUERTE",0,IF(G145="DEBILMODERADO",50,IF(G145="DEBILDEBIL",0)))))))))</f>
        <v>0</v>
      </c>
      <c r="J145" s="532" t="e">
        <f>AVERAGE(I145:I154)</f>
        <v>#DIV/0!</v>
      </c>
      <c r="K145" s="532" t="e">
        <f>IF(J145=100,"FUERTE",IF(AND(J145&lt;=99,J145&gt;=50),"MODERADO",IF(J145&lt;50,"DEBIL")))</f>
        <v>#DIV/0!</v>
      </c>
    </row>
    <row r="146" spans="2:11" x14ac:dyDescent="0.25">
      <c r="B146" s="159" t="str">
        <f>+H3</f>
        <v>C2</v>
      </c>
      <c r="C146" s="204"/>
      <c r="D146" s="162"/>
      <c r="E146" s="162" t="str">
        <f t="shared" ref="E146:E153" si="26">IF(D146&gt;=96,"FUERTE",IF(AND(D146&lt;=95,D146&gt;=86),"MODERADO",IF(D146&lt;86,"DEBIL")))</f>
        <v>DEBIL</v>
      </c>
      <c r="F146" s="162"/>
      <c r="G146" s="162" t="str">
        <f t="shared" ref="G146:G154" si="27">CONCATENATE(E146,F146)</f>
        <v>DEBIL</v>
      </c>
      <c r="H146" s="184" t="b">
        <f t="shared" ref="H146:H154" si="28">IF(G146="FUERTEFUERTE","FUERTE",IF(G146="FUERTEMODERADO","MODERADO",IF(G146="FUERTEDEBIL","DEBIL",IF(G146="MODERADOFUERTE","MODERADO",IF(G146="MODERADOMODERADO","MODERADO",IF(G146="MODERADODEBIL","DEBIL",IF(G146="DEBILFUERTE","DEBIL",IF(G146="DEBILMODERADO","DEBIL",IF(G146="DEBILDEBIL","DEBIL")))))))))</f>
        <v>0</v>
      </c>
      <c r="I146" s="184" t="b">
        <f t="shared" si="25"/>
        <v>0</v>
      </c>
      <c r="J146" s="533"/>
      <c r="K146" s="533"/>
    </row>
    <row r="147" spans="2:11" x14ac:dyDescent="0.25">
      <c r="B147" s="159" t="str">
        <f>+I3</f>
        <v>C3</v>
      </c>
      <c r="C147" s="204"/>
      <c r="D147" s="162"/>
      <c r="E147" s="162" t="str">
        <f t="shared" si="26"/>
        <v>DEBIL</v>
      </c>
      <c r="F147" s="162"/>
      <c r="G147" s="162" t="str">
        <f t="shared" si="27"/>
        <v>DEBIL</v>
      </c>
      <c r="H147" s="184" t="b">
        <f t="shared" si="28"/>
        <v>0</v>
      </c>
      <c r="I147" s="184" t="b">
        <f t="shared" si="25"/>
        <v>0</v>
      </c>
      <c r="J147" s="533"/>
      <c r="K147" s="533"/>
    </row>
    <row r="148" spans="2:11" x14ac:dyDescent="0.25">
      <c r="B148" s="159" t="str">
        <f>+J3</f>
        <v>C4</v>
      </c>
      <c r="C148" s="204"/>
      <c r="D148" s="162"/>
      <c r="E148" s="162" t="str">
        <f t="shared" si="26"/>
        <v>DEBIL</v>
      </c>
      <c r="F148" s="162"/>
      <c r="G148" s="162" t="str">
        <f t="shared" si="27"/>
        <v>DEBIL</v>
      </c>
      <c r="H148" s="184" t="b">
        <f t="shared" si="28"/>
        <v>0</v>
      </c>
      <c r="I148" s="184" t="b">
        <f t="shared" si="25"/>
        <v>0</v>
      </c>
      <c r="J148" s="533"/>
      <c r="K148" s="533"/>
    </row>
    <row r="149" spans="2:11" x14ac:dyDescent="0.25">
      <c r="B149" s="159" t="str">
        <f>+K3</f>
        <v>C5</v>
      </c>
      <c r="C149" s="204"/>
      <c r="D149" s="162"/>
      <c r="E149" s="162" t="str">
        <f t="shared" si="26"/>
        <v>DEBIL</v>
      </c>
      <c r="F149" s="162"/>
      <c r="G149" s="162" t="str">
        <f t="shared" si="27"/>
        <v>DEBIL</v>
      </c>
      <c r="H149" s="184" t="b">
        <f t="shared" si="28"/>
        <v>0</v>
      </c>
      <c r="I149" s="184" t="b">
        <f t="shared" si="25"/>
        <v>0</v>
      </c>
      <c r="J149" s="533"/>
      <c r="K149" s="533"/>
    </row>
    <row r="150" spans="2:11" x14ac:dyDescent="0.25">
      <c r="B150" s="159" t="str">
        <f>+L3</f>
        <v>C6</v>
      </c>
      <c r="C150" s="204"/>
      <c r="D150" s="162"/>
      <c r="E150" s="162" t="str">
        <f t="shared" si="26"/>
        <v>DEBIL</v>
      </c>
      <c r="F150" s="162"/>
      <c r="G150" s="162" t="str">
        <f t="shared" si="27"/>
        <v>DEBIL</v>
      </c>
      <c r="H150" s="184" t="b">
        <f t="shared" si="28"/>
        <v>0</v>
      </c>
      <c r="I150" s="184" t="b">
        <f t="shared" si="25"/>
        <v>0</v>
      </c>
      <c r="J150" s="533"/>
      <c r="K150" s="533"/>
    </row>
    <row r="151" spans="2:11" x14ac:dyDescent="0.25">
      <c r="B151" s="159" t="str">
        <f>+M3</f>
        <v>C7</v>
      </c>
      <c r="C151" s="204"/>
      <c r="D151" s="162"/>
      <c r="E151" s="162" t="str">
        <f t="shared" si="26"/>
        <v>DEBIL</v>
      </c>
      <c r="F151" s="162"/>
      <c r="G151" s="162" t="str">
        <f t="shared" si="27"/>
        <v>DEBIL</v>
      </c>
      <c r="H151" s="184" t="b">
        <f t="shared" si="28"/>
        <v>0</v>
      </c>
      <c r="I151" s="184" t="b">
        <f t="shared" si="25"/>
        <v>0</v>
      </c>
      <c r="J151" s="533"/>
      <c r="K151" s="533"/>
    </row>
    <row r="152" spans="2:11" x14ac:dyDescent="0.25">
      <c r="B152" s="159" t="str">
        <f>+N3</f>
        <v>C8</v>
      </c>
      <c r="C152" s="204"/>
      <c r="D152" s="162"/>
      <c r="E152" s="162" t="str">
        <f t="shared" si="26"/>
        <v>DEBIL</v>
      </c>
      <c r="F152" s="162"/>
      <c r="G152" s="162" t="str">
        <f t="shared" si="27"/>
        <v>DEBIL</v>
      </c>
      <c r="H152" s="184" t="b">
        <f t="shared" si="28"/>
        <v>0</v>
      </c>
      <c r="I152" s="184" t="b">
        <f t="shared" si="25"/>
        <v>0</v>
      </c>
      <c r="J152" s="533"/>
      <c r="K152" s="533"/>
    </row>
    <row r="153" spans="2:11" x14ac:dyDescent="0.25">
      <c r="B153" s="159" t="str">
        <f>+O3</f>
        <v>C9</v>
      </c>
      <c r="C153" s="204"/>
      <c r="D153" s="162"/>
      <c r="E153" s="162" t="str">
        <f t="shared" si="26"/>
        <v>DEBIL</v>
      </c>
      <c r="F153" s="162"/>
      <c r="G153" s="162" t="str">
        <f t="shared" si="27"/>
        <v>DEBIL</v>
      </c>
      <c r="H153" s="184" t="b">
        <f t="shared" si="28"/>
        <v>0</v>
      </c>
      <c r="I153" s="184" t="b">
        <f t="shared" si="25"/>
        <v>0</v>
      </c>
      <c r="J153" s="533"/>
      <c r="K153" s="533"/>
    </row>
    <row r="154" spans="2:11" x14ac:dyDescent="0.25">
      <c r="B154" s="159" t="str">
        <f>+P3</f>
        <v>C10</v>
      </c>
      <c r="C154" s="204"/>
      <c r="D154" s="162"/>
      <c r="E154" s="162" t="str">
        <f>IF(D154&gt;=96,"FUERTE",IF(AND(D154&lt;=95,D154&gt;=86),"MODERADO",IF(D154&lt;86,"DEBIL")))</f>
        <v>DEBIL</v>
      </c>
      <c r="F154" s="162"/>
      <c r="G154" s="162" t="str">
        <f t="shared" si="27"/>
        <v>DEBIL</v>
      </c>
      <c r="H154" s="184" t="b">
        <f t="shared" si="28"/>
        <v>0</v>
      </c>
      <c r="I154" s="184" t="b">
        <f t="shared" si="25"/>
        <v>0</v>
      </c>
      <c r="J154" s="534"/>
      <c r="K154" s="534"/>
    </row>
    <row r="157" spans="2:11" x14ac:dyDescent="0.25">
      <c r="C157" s="172">
        <v>8</v>
      </c>
      <c r="D157" s="547">
        <f>'[7]3_Valoración'!H15</f>
        <v>0</v>
      </c>
      <c r="E157" s="548"/>
      <c r="F157" s="548"/>
      <c r="G157" s="548"/>
      <c r="H157" s="548"/>
      <c r="I157" s="548"/>
      <c r="J157" s="548"/>
      <c r="K157" s="548"/>
    </row>
    <row r="158" spans="2:11" ht="15" customHeight="1" x14ac:dyDescent="0.25">
      <c r="B158" s="159" t="s">
        <v>441</v>
      </c>
      <c r="C158" s="159" t="s">
        <v>442</v>
      </c>
      <c r="D158" s="549" t="s">
        <v>335</v>
      </c>
      <c r="E158" s="550"/>
      <c r="F158" s="201" t="s">
        <v>445</v>
      </c>
      <c r="G158" s="551" t="s">
        <v>443</v>
      </c>
      <c r="H158" s="552"/>
      <c r="I158" s="553"/>
      <c r="J158" s="554" t="s">
        <v>428</v>
      </c>
      <c r="K158" s="555"/>
    </row>
    <row r="159" spans="2:11" x14ac:dyDescent="0.25">
      <c r="B159" s="159" t="str">
        <f>+G3</f>
        <v>C1</v>
      </c>
      <c r="C159" s="204"/>
      <c r="D159" s="162"/>
      <c r="E159" s="162" t="str">
        <f>IF(D159&gt;=96,"FUERTE",IF(AND(D159&lt;=95,D159&gt;=86),"MODERADO",IF(D159&lt;86,"DEBIL")))</f>
        <v>DEBIL</v>
      </c>
      <c r="F159" s="162"/>
      <c r="G159" s="162" t="str">
        <f>CONCATENATE(E159,F159)</f>
        <v>DEBIL</v>
      </c>
      <c r="H159" s="184" t="b">
        <f>IF(G159="FUERTEFUERTE","FUERTE",IF(G159="FUERTEMODERADO","MODERADO",IF(G159="FUERTEDEBIL","DEBIL",IF(G159="MODERADOFUERTE","MODERADO",IF(G159="MODERADOMODERADO","MODERADO",IF(G159="MODERADODEBIL","DEBIL",IF(G159="DEBILFUERTE","DEBIL",IF(G159="DEBILMODERADO","DEBIL",IF(G159="DEBILDEBIL","DEBIL")))))))))</f>
        <v>0</v>
      </c>
      <c r="I159" s="206" t="b">
        <f t="shared" ref="I159:I168" si="29">IF(G159="FUERTEFUERTE",100,IF(G159="FUERTEMODERADO",50,IF(G159="FUERTEDEBIL",0,IF(G159="MODERADOFUERTE",50,IF(G159="MODERADOMODERADO",50,IF(G159="MODERADODEBIL",0,IF(G159="DEBILFUERTE",0,IF(G159="DEBILMODERADO",50,IF(G159="DEBILDEBIL",0)))))))))</f>
        <v>0</v>
      </c>
      <c r="J159" s="532" t="e">
        <f>AVERAGE(I159:I168)</f>
        <v>#DIV/0!</v>
      </c>
      <c r="K159" s="532" t="e">
        <f>IF(J159=100,"FUERTE",IF(AND(J159&lt;=99,J159&gt;=50),"MODERADO",IF(J159&lt;50,"DEBIL")))</f>
        <v>#DIV/0!</v>
      </c>
    </row>
    <row r="160" spans="2:11" x14ac:dyDescent="0.25">
      <c r="B160" s="159" t="str">
        <f>+H3</f>
        <v>C2</v>
      </c>
      <c r="C160" s="204"/>
      <c r="D160" s="162"/>
      <c r="E160" s="162" t="str">
        <f t="shared" ref="E160:E167" si="30">IF(D160&gt;=96,"FUERTE",IF(AND(D160&lt;=95,D160&gt;=86),"MODERADO",IF(D160&lt;86,"DEBIL")))</f>
        <v>DEBIL</v>
      </c>
      <c r="F160" s="162"/>
      <c r="G160" s="162" t="str">
        <f t="shared" ref="G160:G168" si="31">CONCATENATE(E160,F160)</f>
        <v>DEBIL</v>
      </c>
      <c r="H160" s="184" t="b">
        <f t="shared" ref="H160:H168" si="32">IF(G160="FUERTEFUERTE","FUERTE",IF(G160="FUERTEMODERADO","MODERADO",IF(G160="FUERTEDEBIL","DEBIL",IF(G160="MODERADOFUERTE","MODERADO",IF(G160="MODERADOMODERADO","MODERADO",IF(G160="MODERADODEBIL","DEBIL",IF(G160="DEBILFUERTE","DEBIL",IF(G160="DEBILMODERADO","DEBIL",IF(G160="DEBILDEBIL","DEBIL")))))))))</f>
        <v>0</v>
      </c>
      <c r="I160" s="206" t="b">
        <f t="shared" si="29"/>
        <v>0</v>
      </c>
      <c r="J160" s="533"/>
      <c r="K160" s="533"/>
    </row>
    <row r="161" spans="2:11" x14ac:dyDescent="0.25">
      <c r="B161" s="159" t="str">
        <f>+I3</f>
        <v>C3</v>
      </c>
      <c r="C161" s="204"/>
      <c r="D161" s="162"/>
      <c r="E161" s="162" t="str">
        <f t="shared" si="30"/>
        <v>DEBIL</v>
      </c>
      <c r="F161" s="162"/>
      <c r="G161" s="162" t="str">
        <f t="shared" si="31"/>
        <v>DEBIL</v>
      </c>
      <c r="H161" s="184" t="b">
        <f t="shared" si="32"/>
        <v>0</v>
      </c>
      <c r="I161" s="206" t="b">
        <f t="shared" si="29"/>
        <v>0</v>
      </c>
      <c r="J161" s="533"/>
      <c r="K161" s="533"/>
    </row>
    <row r="162" spans="2:11" x14ac:dyDescent="0.25">
      <c r="B162" s="159" t="str">
        <f>+J3</f>
        <v>C4</v>
      </c>
      <c r="C162" s="204"/>
      <c r="D162" s="162"/>
      <c r="E162" s="162" t="str">
        <f t="shared" si="30"/>
        <v>DEBIL</v>
      </c>
      <c r="F162" s="162"/>
      <c r="G162" s="162" t="str">
        <f t="shared" si="31"/>
        <v>DEBIL</v>
      </c>
      <c r="H162" s="184" t="b">
        <f t="shared" si="32"/>
        <v>0</v>
      </c>
      <c r="I162" s="206" t="b">
        <f t="shared" si="29"/>
        <v>0</v>
      </c>
      <c r="J162" s="533"/>
      <c r="K162" s="533"/>
    </row>
    <row r="163" spans="2:11" x14ac:dyDescent="0.25">
      <c r="B163" s="159" t="str">
        <f>+K3</f>
        <v>C5</v>
      </c>
      <c r="C163" s="204"/>
      <c r="D163" s="162"/>
      <c r="E163" s="162" t="str">
        <f t="shared" si="30"/>
        <v>DEBIL</v>
      </c>
      <c r="F163" s="162"/>
      <c r="G163" s="162" t="str">
        <f t="shared" si="31"/>
        <v>DEBIL</v>
      </c>
      <c r="H163" s="184" t="b">
        <f t="shared" si="32"/>
        <v>0</v>
      </c>
      <c r="I163" s="206" t="b">
        <f t="shared" si="29"/>
        <v>0</v>
      </c>
      <c r="J163" s="533"/>
      <c r="K163" s="533"/>
    </row>
    <row r="164" spans="2:11" x14ac:dyDescent="0.25">
      <c r="B164" s="159" t="str">
        <f>+L3</f>
        <v>C6</v>
      </c>
      <c r="C164" s="204"/>
      <c r="D164" s="162"/>
      <c r="E164" s="162" t="str">
        <f t="shared" si="30"/>
        <v>DEBIL</v>
      </c>
      <c r="F164" s="162"/>
      <c r="G164" s="162" t="str">
        <f t="shared" si="31"/>
        <v>DEBIL</v>
      </c>
      <c r="H164" s="184" t="b">
        <f t="shared" si="32"/>
        <v>0</v>
      </c>
      <c r="I164" s="206" t="b">
        <f t="shared" si="29"/>
        <v>0</v>
      </c>
      <c r="J164" s="533"/>
      <c r="K164" s="533"/>
    </row>
    <row r="165" spans="2:11" x14ac:dyDescent="0.25">
      <c r="B165" s="159" t="str">
        <f>+M3</f>
        <v>C7</v>
      </c>
      <c r="C165" s="204"/>
      <c r="D165" s="162"/>
      <c r="E165" s="162" t="str">
        <f t="shared" si="30"/>
        <v>DEBIL</v>
      </c>
      <c r="F165" s="162"/>
      <c r="G165" s="162" t="str">
        <f t="shared" si="31"/>
        <v>DEBIL</v>
      </c>
      <c r="H165" s="184" t="b">
        <f t="shared" si="32"/>
        <v>0</v>
      </c>
      <c r="I165" s="206" t="b">
        <f t="shared" si="29"/>
        <v>0</v>
      </c>
      <c r="J165" s="533"/>
      <c r="K165" s="533"/>
    </row>
    <row r="166" spans="2:11" x14ac:dyDescent="0.25">
      <c r="B166" s="159" t="str">
        <f>+N3</f>
        <v>C8</v>
      </c>
      <c r="C166" s="204"/>
      <c r="D166" s="162"/>
      <c r="E166" s="162" t="str">
        <f t="shared" si="30"/>
        <v>DEBIL</v>
      </c>
      <c r="F166" s="162"/>
      <c r="G166" s="162" t="str">
        <f t="shared" si="31"/>
        <v>DEBIL</v>
      </c>
      <c r="H166" s="184" t="b">
        <f t="shared" si="32"/>
        <v>0</v>
      </c>
      <c r="I166" s="206" t="b">
        <f t="shared" si="29"/>
        <v>0</v>
      </c>
      <c r="J166" s="533"/>
      <c r="K166" s="533"/>
    </row>
    <row r="167" spans="2:11" x14ac:dyDescent="0.25">
      <c r="B167" s="159" t="str">
        <f>+O3</f>
        <v>C9</v>
      </c>
      <c r="C167" s="204"/>
      <c r="D167" s="162"/>
      <c r="E167" s="162" t="str">
        <f t="shared" si="30"/>
        <v>DEBIL</v>
      </c>
      <c r="F167" s="162"/>
      <c r="G167" s="162" t="str">
        <f t="shared" si="31"/>
        <v>DEBIL</v>
      </c>
      <c r="H167" s="184" t="b">
        <f t="shared" si="32"/>
        <v>0</v>
      </c>
      <c r="I167" s="206" t="b">
        <f t="shared" si="29"/>
        <v>0</v>
      </c>
      <c r="J167" s="533"/>
      <c r="K167" s="533"/>
    </row>
    <row r="168" spans="2:11" x14ac:dyDescent="0.25">
      <c r="B168" s="159" t="str">
        <f>+P3</f>
        <v>C10</v>
      </c>
      <c r="C168" s="204"/>
      <c r="D168" s="162"/>
      <c r="E168" s="162" t="str">
        <f>IF(D168&gt;=96,"FUERTE",IF(AND(D168&lt;=95,D168&gt;=86),"MODERADO",IF(D168&lt;86,"DEBIL")))</f>
        <v>DEBIL</v>
      </c>
      <c r="F168" s="162"/>
      <c r="G168" s="162" t="str">
        <f t="shared" si="31"/>
        <v>DEBIL</v>
      </c>
      <c r="H168" s="184" t="b">
        <f t="shared" si="32"/>
        <v>0</v>
      </c>
      <c r="I168" s="206" t="b">
        <f t="shared" si="29"/>
        <v>0</v>
      </c>
      <c r="J168" s="534"/>
      <c r="K168" s="534"/>
    </row>
    <row r="171" spans="2:11" x14ac:dyDescent="0.25">
      <c r="C171" s="172">
        <v>9</v>
      </c>
      <c r="D171" s="547">
        <f>'[7]3_Valoración'!H16</f>
        <v>0</v>
      </c>
      <c r="E171" s="548"/>
      <c r="F171" s="548"/>
      <c r="G171" s="548"/>
      <c r="H171" s="548"/>
      <c r="I171" s="548"/>
      <c r="J171" s="548"/>
      <c r="K171" s="548"/>
    </row>
    <row r="172" spans="2:11" ht="15" customHeight="1" x14ac:dyDescent="0.25">
      <c r="B172" s="159" t="s">
        <v>441</v>
      </c>
      <c r="C172" s="159" t="s">
        <v>442</v>
      </c>
      <c r="D172" s="549" t="s">
        <v>335</v>
      </c>
      <c r="E172" s="550"/>
      <c r="F172" s="201" t="s">
        <v>445</v>
      </c>
      <c r="G172" s="551" t="s">
        <v>443</v>
      </c>
      <c r="H172" s="552"/>
      <c r="I172" s="553"/>
      <c r="J172" s="554" t="s">
        <v>428</v>
      </c>
      <c r="K172" s="555"/>
    </row>
    <row r="173" spans="2:11" ht="30" customHeight="1" x14ac:dyDescent="0.25">
      <c r="B173" s="159" t="str">
        <f>+G3</f>
        <v>C1</v>
      </c>
      <c r="C173" s="204"/>
      <c r="D173" s="162"/>
      <c r="E173" s="162" t="str">
        <f>IF(D173&gt;=96,"FUERTE",IF(AND(D173&lt;=95,D173&gt;=86),"MODERADO",IF(D173&lt;86,"DEBIL")))</f>
        <v>DEBIL</v>
      </c>
      <c r="F173" s="162"/>
      <c r="G173" s="162" t="str">
        <f>CONCATENATE(E173,F173)</f>
        <v>DEBIL</v>
      </c>
      <c r="H173" s="184" t="b">
        <f>IF(G173="FUERTEFUERTE","FUERTE",IF(G173="FUERTEMODERADO","MODERADO",IF(G173="FUERTEDEBIL","DEBIL",IF(G173="MODERADOFUERTE","MODERADO",IF(G173="MODERADOMODERADO","MODERADO",IF(G173="MODERADODEBIL","DEBIL",IF(G173="DEBILFUERTE","DEBIL",IF(G173="DEBILMODERADO","DEBIL",IF(G173="DEBILDEBIL","DEBIL")))))))))</f>
        <v>0</v>
      </c>
      <c r="I173" s="184" t="b">
        <f t="shared" ref="I173:I182" si="33">IF(G173="FUERTEFUERTE",100,IF(G173="FUERTEMODERADO",50,IF(G173="FUERTEDEBIL",0,IF(G173="MODERADOFUERTE",50,IF(G173="MODERADOMODERADO",50,IF(G173="MODERADODEBIL",0,IF(G173="DEBILFUERTE",0,IF(G173="DEBILMODERADO",50,IF(G173="DEBILDEBIL",0)))))))))</f>
        <v>0</v>
      </c>
      <c r="J173" s="532" t="e">
        <f>AVERAGE(I173:I182)</f>
        <v>#DIV/0!</v>
      </c>
      <c r="K173" s="532" t="e">
        <f>IF(J173=100,"FUERTE",IF(AND(J173&lt;=99,J173&gt;=50),"MODERADO",IF(J173&lt;50,"DEBIL")))</f>
        <v>#DIV/0!</v>
      </c>
    </row>
    <row r="174" spans="2:11" x14ac:dyDescent="0.25">
      <c r="B174" s="159" t="str">
        <f>+H3</f>
        <v>C2</v>
      </c>
      <c r="C174" s="204"/>
      <c r="D174" s="162"/>
      <c r="E174" s="162" t="str">
        <f t="shared" ref="E174:E181" si="34">IF(D174&gt;=96,"FUERTE",IF(AND(D174&lt;=95,D174&gt;=86),"MODERADO",IF(D174&lt;86,"DEBIL")))</f>
        <v>DEBIL</v>
      </c>
      <c r="F174" s="162"/>
      <c r="G174" s="162" t="str">
        <f t="shared" ref="G174:G182" si="35">CONCATENATE(E174,F174)</f>
        <v>DEBIL</v>
      </c>
      <c r="H174" s="184" t="b">
        <f t="shared" ref="H174:H182" si="36">IF(G174="FUERTEFUERTE","FUERTE",IF(G174="FUERTEMODERADO","MODERADO",IF(G174="FUERTEDEBIL","DEBIL",IF(G174="MODERADOFUERTE","MODERADO",IF(G174="MODERADOMODERADO","MODERADO",IF(G174="MODERADODEBIL","DEBIL",IF(G174="DEBILFUERTE","DEBIL",IF(G174="DEBILMODERADO","DEBIL",IF(G174="DEBILDEBIL","DEBIL")))))))))</f>
        <v>0</v>
      </c>
      <c r="I174" s="184" t="b">
        <f t="shared" si="33"/>
        <v>0</v>
      </c>
      <c r="J174" s="533"/>
      <c r="K174" s="533"/>
    </row>
    <row r="175" spans="2:11" x14ac:dyDescent="0.25">
      <c r="B175" s="159" t="str">
        <f>+I3</f>
        <v>C3</v>
      </c>
      <c r="C175" s="204"/>
      <c r="D175" s="162"/>
      <c r="E175" s="162" t="str">
        <f t="shared" si="34"/>
        <v>DEBIL</v>
      </c>
      <c r="F175" s="162"/>
      <c r="G175" s="162" t="str">
        <f t="shared" si="35"/>
        <v>DEBIL</v>
      </c>
      <c r="H175" s="184" t="b">
        <f t="shared" si="36"/>
        <v>0</v>
      </c>
      <c r="I175" s="184" t="b">
        <f t="shared" si="33"/>
        <v>0</v>
      </c>
      <c r="J175" s="533"/>
      <c r="K175" s="533"/>
    </row>
    <row r="176" spans="2:11" x14ac:dyDescent="0.25">
      <c r="B176" s="159" t="str">
        <f>+J3</f>
        <v>C4</v>
      </c>
      <c r="C176" s="204"/>
      <c r="D176" s="162"/>
      <c r="E176" s="162" t="str">
        <f t="shared" si="34"/>
        <v>DEBIL</v>
      </c>
      <c r="F176" s="162"/>
      <c r="G176" s="162" t="str">
        <f t="shared" si="35"/>
        <v>DEBIL</v>
      </c>
      <c r="H176" s="184" t="b">
        <f t="shared" si="36"/>
        <v>0</v>
      </c>
      <c r="I176" s="184" t="b">
        <f t="shared" si="33"/>
        <v>0</v>
      </c>
      <c r="J176" s="533"/>
      <c r="K176" s="533"/>
    </row>
    <row r="177" spans="2:11" x14ac:dyDescent="0.25">
      <c r="B177" s="159" t="str">
        <f>+K3</f>
        <v>C5</v>
      </c>
      <c r="C177" s="204"/>
      <c r="D177" s="162"/>
      <c r="E177" s="162" t="str">
        <f t="shared" si="34"/>
        <v>DEBIL</v>
      </c>
      <c r="F177" s="162"/>
      <c r="G177" s="162" t="str">
        <f t="shared" si="35"/>
        <v>DEBIL</v>
      </c>
      <c r="H177" s="184" t="b">
        <f t="shared" si="36"/>
        <v>0</v>
      </c>
      <c r="I177" s="184" t="b">
        <f t="shared" si="33"/>
        <v>0</v>
      </c>
      <c r="J177" s="533"/>
      <c r="K177" s="533"/>
    </row>
    <row r="178" spans="2:11" x14ac:dyDescent="0.25">
      <c r="B178" s="159" t="str">
        <f>+L3</f>
        <v>C6</v>
      </c>
      <c r="C178" s="204"/>
      <c r="D178" s="162"/>
      <c r="E178" s="162" t="str">
        <f t="shared" si="34"/>
        <v>DEBIL</v>
      </c>
      <c r="F178" s="162"/>
      <c r="G178" s="162" t="str">
        <f t="shared" si="35"/>
        <v>DEBIL</v>
      </c>
      <c r="H178" s="184" t="b">
        <f t="shared" si="36"/>
        <v>0</v>
      </c>
      <c r="I178" s="184" t="b">
        <f t="shared" si="33"/>
        <v>0</v>
      </c>
      <c r="J178" s="533"/>
      <c r="K178" s="533"/>
    </row>
    <row r="179" spans="2:11" x14ac:dyDescent="0.25">
      <c r="B179" s="159" t="str">
        <f>+M3</f>
        <v>C7</v>
      </c>
      <c r="C179" s="204"/>
      <c r="D179" s="162"/>
      <c r="E179" s="162" t="str">
        <f t="shared" si="34"/>
        <v>DEBIL</v>
      </c>
      <c r="F179" s="162"/>
      <c r="G179" s="162" t="str">
        <f t="shared" si="35"/>
        <v>DEBIL</v>
      </c>
      <c r="H179" s="184" t="b">
        <f t="shared" si="36"/>
        <v>0</v>
      </c>
      <c r="I179" s="184" t="b">
        <f t="shared" si="33"/>
        <v>0</v>
      </c>
      <c r="J179" s="533"/>
      <c r="K179" s="533"/>
    </row>
    <row r="180" spans="2:11" x14ac:dyDescent="0.25">
      <c r="B180" s="159" t="str">
        <f>+N3</f>
        <v>C8</v>
      </c>
      <c r="C180" s="204"/>
      <c r="D180" s="162"/>
      <c r="E180" s="162" t="str">
        <f t="shared" si="34"/>
        <v>DEBIL</v>
      </c>
      <c r="F180" s="162"/>
      <c r="G180" s="162" t="str">
        <f t="shared" si="35"/>
        <v>DEBIL</v>
      </c>
      <c r="H180" s="184" t="b">
        <f t="shared" si="36"/>
        <v>0</v>
      </c>
      <c r="I180" s="184" t="b">
        <f t="shared" si="33"/>
        <v>0</v>
      </c>
      <c r="J180" s="533"/>
      <c r="K180" s="533"/>
    </row>
    <row r="181" spans="2:11" x14ac:dyDescent="0.25">
      <c r="B181" s="159" t="str">
        <f>+O3</f>
        <v>C9</v>
      </c>
      <c r="C181" s="204"/>
      <c r="D181" s="162"/>
      <c r="E181" s="162" t="str">
        <f t="shared" si="34"/>
        <v>DEBIL</v>
      </c>
      <c r="F181" s="162"/>
      <c r="G181" s="162" t="str">
        <f t="shared" si="35"/>
        <v>DEBIL</v>
      </c>
      <c r="H181" s="184" t="b">
        <f t="shared" si="36"/>
        <v>0</v>
      </c>
      <c r="I181" s="184" t="b">
        <f t="shared" si="33"/>
        <v>0</v>
      </c>
      <c r="J181" s="533"/>
      <c r="K181" s="533"/>
    </row>
    <row r="182" spans="2:11" x14ac:dyDescent="0.25">
      <c r="B182" s="159" t="str">
        <f>+P3</f>
        <v>C10</v>
      </c>
      <c r="C182" s="204"/>
      <c r="D182" s="162"/>
      <c r="E182" s="162" t="str">
        <f>IF(D182&gt;=96,"FUERTE",IF(AND(D182&lt;=95,D182&gt;=86),"MODERADO",IF(D182&lt;86,"DEBIL")))</f>
        <v>DEBIL</v>
      </c>
      <c r="F182" s="162"/>
      <c r="G182" s="162" t="str">
        <f t="shared" si="35"/>
        <v>DEBIL</v>
      </c>
      <c r="H182" s="184" t="b">
        <f t="shared" si="36"/>
        <v>0</v>
      </c>
      <c r="I182" s="184" t="b">
        <f t="shared" si="33"/>
        <v>0</v>
      </c>
      <c r="J182" s="534"/>
      <c r="K182" s="534"/>
    </row>
    <row r="185" spans="2:11" x14ac:dyDescent="0.25">
      <c r="C185" s="172">
        <v>10</v>
      </c>
      <c r="D185" s="547">
        <f>'[7]3_Valoración'!H17</f>
        <v>0</v>
      </c>
      <c r="E185" s="548"/>
      <c r="F185" s="548"/>
      <c r="G185" s="548"/>
      <c r="H185" s="548"/>
      <c r="I185" s="548"/>
      <c r="J185" s="548"/>
      <c r="K185" s="548"/>
    </row>
    <row r="186" spans="2:11" ht="15" customHeight="1" x14ac:dyDescent="0.25">
      <c r="B186" s="159" t="s">
        <v>441</v>
      </c>
      <c r="C186" s="159" t="s">
        <v>442</v>
      </c>
      <c r="D186" s="549" t="s">
        <v>335</v>
      </c>
      <c r="E186" s="550"/>
      <c r="F186" s="201" t="s">
        <v>445</v>
      </c>
      <c r="G186" s="551" t="s">
        <v>443</v>
      </c>
      <c r="H186" s="552"/>
      <c r="I186" s="553"/>
      <c r="J186" s="554" t="s">
        <v>428</v>
      </c>
      <c r="K186" s="555"/>
    </row>
    <row r="187" spans="2:11" x14ac:dyDescent="0.25">
      <c r="B187" s="159" t="str">
        <f>+G3</f>
        <v>C1</v>
      </c>
      <c r="C187" s="204"/>
      <c r="D187" s="162"/>
      <c r="E187" s="162" t="str">
        <f>IF(D187&gt;=96,"FUERTE",IF(AND(D187&lt;=95,D187&gt;=86),"MODERADO",IF(D187&lt;86,"DEBIL")))</f>
        <v>DEBIL</v>
      </c>
      <c r="F187" s="162"/>
      <c r="G187" s="162" t="str">
        <f>CONCATENATE(E187,F187)</f>
        <v>DEBIL</v>
      </c>
      <c r="H187" s="184" t="b">
        <f>IF(G187="FUERTEFUERTE","FUERTE",IF(G187="FUERTEMODERADO","MODERADO",IF(G187="FUERTEDEBIL","DEBIL",IF(G187="MODERADOFUERTE","MODERADO",IF(G187="MODERADOMODERADO","MODERADO",IF(G187="MODERADODEBIL","DEBIL",IF(G187="DEBILFUERTE","DEBIL",IF(G187="DEBILMODERADO","DEBIL",IF(G187="DEBILDEBIL","DEBIL")))))))))</f>
        <v>0</v>
      </c>
      <c r="I187" s="206" t="b">
        <f t="shared" ref="I187:I196" si="37">IF(G187="FUERTEFUERTE",100,IF(G187="FUERTEMODERADO",50,IF(G187="FUERTEDEBIL",0,IF(G187="MODERADOFUERTE",50,IF(G187="MODERADOMODERADO",50,IF(G187="MODERADODEBIL",0,IF(G187="DEBILFUERTE",0,IF(G187="DEBILMODERADO",50,IF(G187="DEBILDEBIL",0)))))))))</f>
        <v>0</v>
      </c>
      <c r="J187" s="532" t="e">
        <f>AVERAGE(I187:I196)</f>
        <v>#DIV/0!</v>
      </c>
      <c r="K187" s="532" t="e">
        <f>IF(J187=100,"FUERTE",IF(AND(J187&lt;=99,J187&gt;=50),"MODERADO",IF(J187&lt;50,"DEBIL")))</f>
        <v>#DIV/0!</v>
      </c>
    </row>
    <row r="188" spans="2:11" x14ac:dyDescent="0.25">
      <c r="B188" s="159" t="str">
        <f>+H3</f>
        <v>C2</v>
      </c>
      <c r="C188" s="204"/>
      <c r="D188" s="162"/>
      <c r="E188" s="162" t="str">
        <f t="shared" ref="E188:E195" si="38">IF(D188&gt;=96,"FUERTE",IF(AND(D188&lt;=95,D188&gt;=86),"MODERADO",IF(D188&lt;86,"DEBIL")))</f>
        <v>DEBIL</v>
      </c>
      <c r="F188" s="162"/>
      <c r="G188" s="162" t="str">
        <f t="shared" ref="G188:G196" si="39">CONCATENATE(E188,F188)</f>
        <v>DEBIL</v>
      </c>
      <c r="H188" s="184" t="b">
        <f t="shared" ref="H188:H196" si="40">IF(G188="FUERTEFUERTE","FUERTE",IF(G188="FUERTEMODERADO","MODERADO",IF(G188="FUERTEDEBIL","DEBIL",IF(G188="MODERADOFUERTE","MODERADO",IF(G188="MODERADOMODERADO","MODERADO",IF(G188="MODERADODEBIL","DEBIL",IF(G188="DEBILFUERTE","DEBIL",IF(G188="DEBILMODERADO","DEBIL",IF(G188="DEBILDEBIL","DEBIL")))))))))</f>
        <v>0</v>
      </c>
      <c r="I188" s="206" t="b">
        <f t="shared" si="37"/>
        <v>0</v>
      </c>
      <c r="J188" s="533"/>
      <c r="K188" s="533"/>
    </row>
    <row r="189" spans="2:11" x14ac:dyDescent="0.25">
      <c r="B189" s="159" t="str">
        <f>+I3</f>
        <v>C3</v>
      </c>
      <c r="C189" s="204"/>
      <c r="D189" s="162"/>
      <c r="E189" s="162" t="str">
        <f t="shared" si="38"/>
        <v>DEBIL</v>
      </c>
      <c r="F189" s="162"/>
      <c r="G189" s="162" t="str">
        <f t="shared" si="39"/>
        <v>DEBIL</v>
      </c>
      <c r="H189" s="184" t="b">
        <f t="shared" si="40"/>
        <v>0</v>
      </c>
      <c r="I189" s="206" t="b">
        <f t="shared" si="37"/>
        <v>0</v>
      </c>
      <c r="J189" s="533"/>
      <c r="K189" s="533"/>
    </row>
    <row r="190" spans="2:11" x14ac:dyDescent="0.25">
      <c r="B190" s="159" t="str">
        <f>+J3</f>
        <v>C4</v>
      </c>
      <c r="C190" s="204"/>
      <c r="D190" s="162"/>
      <c r="E190" s="162" t="str">
        <f t="shared" si="38"/>
        <v>DEBIL</v>
      </c>
      <c r="F190" s="162"/>
      <c r="G190" s="162" t="str">
        <f t="shared" si="39"/>
        <v>DEBIL</v>
      </c>
      <c r="H190" s="184" t="b">
        <f t="shared" si="40"/>
        <v>0</v>
      </c>
      <c r="I190" s="206" t="b">
        <f t="shared" si="37"/>
        <v>0</v>
      </c>
      <c r="J190" s="533"/>
      <c r="K190" s="533"/>
    </row>
    <row r="191" spans="2:11" x14ac:dyDescent="0.25">
      <c r="B191" s="159" t="str">
        <f>+K3</f>
        <v>C5</v>
      </c>
      <c r="C191" s="204"/>
      <c r="D191" s="162"/>
      <c r="E191" s="162" t="str">
        <f t="shared" si="38"/>
        <v>DEBIL</v>
      </c>
      <c r="F191" s="162"/>
      <c r="G191" s="162" t="str">
        <f t="shared" si="39"/>
        <v>DEBIL</v>
      </c>
      <c r="H191" s="184" t="b">
        <f t="shared" si="40"/>
        <v>0</v>
      </c>
      <c r="I191" s="206" t="b">
        <f t="shared" si="37"/>
        <v>0</v>
      </c>
      <c r="J191" s="533"/>
      <c r="K191" s="533"/>
    </row>
    <row r="192" spans="2:11" x14ac:dyDescent="0.25">
      <c r="B192" s="159" t="str">
        <f>+L3</f>
        <v>C6</v>
      </c>
      <c r="C192" s="204"/>
      <c r="D192" s="162"/>
      <c r="E192" s="162" t="str">
        <f t="shared" si="38"/>
        <v>DEBIL</v>
      </c>
      <c r="F192" s="162"/>
      <c r="G192" s="162" t="str">
        <f t="shared" si="39"/>
        <v>DEBIL</v>
      </c>
      <c r="H192" s="184" t="b">
        <f t="shared" si="40"/>
        <v>0</v>
      </c>
      <c r="I192" s="206" t="b">
        <f t="shared" si="37"/>
        <v>0</v>
      </c>
      <c r="J192" s="533"/>
      <c r="K192" s="533"/>
    </row>
    <row r="193" spans="2:11" x14ac:dyDescent="0.25">
      <c r="B193" s="159" t="str">
        <f>+M3</f>
        <v>C7</v>
      </c>
      <c r="C193" s="204"/>
      <c r="D193" s="162"/>
      <c r="E193" s="162" t="str">
        <f t="shared" si="38"/>
        <v>DEBIL</v>
      </c>
      <c r="F193" s="162"/>
      <c r="G193" s="162" t="str">
        <f t="shared" si="39"/>
        <v>DEBIL</v>
      </c>
      <c r="H193" s="184" t="b">
        <f t="shared" si="40"/>
        <v>0</v>
      </c>
      <c r="I193" s="206" t="b">
        <f t="shared" si="37"/>
        <v>0</v>
      </c>
      <c r="J193" s="533"/>
      <c r="K193" s="533"/>
    </row>
    <row r="194" spans="2:11" x14ac:dyDescent="0.25">
      <c r="B194" s="159" t="str">
        <f>+N3</f>
        <v>C8</v>
      </c>
      <c r="C194" s="204"/>
      <c r="D194" s="162"/>
      <c r="E194" s="162" t="str">
        <f t="shared" si="38"/>
        <v>DEBIL</v>
      </c>
      <c r="F194" s="162"/>
      <c r="G194" s="162" t="str">
        <f t="shared" si="39"/>
        <v>DEBIL</v>
      </c>
      <c r="H194" s="184" t="b">
        <f t="shared" si="40"/>
        <v>0</v>
      </c>
      <c r="I194" s="206" t="b">
        <f t="shared" si="37"/>
        <v>0</v>
      </c>
      <c r="J194" s="533"/>
      <c r="K194" s="533"/>
    </row>
    <row r="195" spans="2:11" x14ac:dyDescent="0.25">
      <c r="B195" s="159" t="str">
        <f>+O3</f>
        <v>C9</v>
      </c>
      <c r="C195" s="204"/>
      <c r="D195" s="162"/>
      <c r="E195" s="162" t="str">
        <f t="shared" si="38"/>
        <v>DEBIL</v>
      </c>
      <c r="F195" s="162"/>
      <c r="G195" s="162" t="str">
        <f t="shared" si="39"/>
        <v>DEBIL</v>
      </c>
      <c r="H195" s="184" t="b">
        <f t="shared" si="40"/>
        <v>0</v>
      </c>
      <c r="I195" s="206" t="b">
        <f t="shared" si="37"/>
        <v>0</v>
      </c>
      <c r="J195" s="533"/>
      <c r="K195" s="533"/>
    </row>
    <row r="196" spans="2:11" x14ac:dyDescent="0.25">
      <c r="B196" s="159" t="str">
        <f>+P3</f>
        <v>C10</v>
      </c>
      <c r="C196" s="204"/>
      <c r="D196" s="162"/>
      <c r="E196" s="162" t="str">
        <f>IF(D196&gt;=96,"FUERTE",IF(AND(D196&lt;=95,D196&gt;=86),"MODERADO",IF(D196&lt;86,"DEBIL")))</f>
        <v>DEBIL</v>
      </c>
      <c r="F196" s="162"/>
      <c r="G196" s="162" t="str">
        <f t="shared" si="39"/>
        <v>DEBIL</v>
      </c>
      <c r="H196" s="184" t="b">
        <f t="shared" si="40"/>
        <v>0</v>
      </c>
      <c r="I196" s="206" t="b">
        <f t="shared" si="37"/>
        <v>0</v>
      </c>
      <c r="J196" s="534"/>
      <c r="K196" s="534"/>
    </row>
    <row r="199" spans="2:11" x14ac:dyDescent="0.25">
      <c r="C199" s="172">
        <v>11</v>
      </c>
      <c r="D199" s="547">
        <f>'[7]3_Valoración'!H18</f>
        <v>0</v>
      </c>
      <c r="E199" s="548"/>
      <c r="F199" s="548"/>
      <c r="G199" s="548"/>
      <c r="H199" s="548"/>
      <c r="I199" s="548"/>
      <c r="J199" s="548"/>
      <c r="K199" s="548"/>
    </row>
    <row r="200" spans="2:11" ht="15" customHeight="1" x14ac:dyDescent="0.25">
      <c r="B200" s="159" t="s">
        <v>441</v>
      </c>
      <c r="C200" s="159" t="s">
        <v>442</v>
      </c>
      <c r="D200" s="549" t="s">
        <v>335</v>
      </c>
      <c r="E200" s="550"/>
      <c r="F200" s="201" t="s">
        <v>445</v>
      </c>
      <c r="G200" s="551" t="s">
        <v>443</v>
      </c>
      <c r="H200" s="552"/>
      <c r="I200" s="553"/>
      <c r="J200" s="554" t="s">
        <v>428</v>
      </c>
      <c r="K200" s="555"/>
    </row>
    <row r="201" spans="2:11" x14ac:dyDescent="0.25">
      <c r="B201" s="159" t="str">
        <f>+G3</f>
        <v>C1</v>
      </c>
      <c r="C201" s="204"/>
      <c r="D201" s="162"/>
      <c r="E201" s="162" t="str">
        <f>IF(D201&gt;=96,"FUERTE",IF(AND(D201&lt;=95,D201&gt;=86),"MODERADO",IF(D201&lt;86,"DEBIL")))</f>
        <v>DEBIL</v>
      </c>
      <c r="F201" s="162"/>
      <c r="G201" s="162" t="str">
        <f>CONCATENATE(E201,F201)</f>
        <v>DEBIL</v>
      </c>
      <c r="H201" s="184" t="b">
        <f>IF(G201="FUERTEFUERTE","FUERTE",IF(G201="FUERTEMODERADO","MODERADO",IF(G201="FUERTEDEBIL","DEBIL",IF(G201="MODERADOFUERTE","MODERADO",IF(G201="MODERADOMODERADO","MODERADO",IF(G201="MODERADODEBIL","DEBIL",IF(G201="DEBILFUERTE","DEBIL",IF(G201="DEBILMODERADO","DEBIL",IF(G201="DEBILDEBIL","DEBIL")))))))))</f>
        <v>0</v>
      </c>
      <c r="I201" s="184" t="b">
        <f t="shared" ref="I201:I210" si="41">IF(G201="FUERTEFUERTE",100,IF(G201="FUERTEMODERADO",50,IF(G201="FUERTEDEBIL",0,IF(G201="MODERADOFUERTE",50,IF(G201="MODERADOMODERADO",50,IF(G201="MODERADODEBIL",0,IF(G201="DEBILFUERTE",0,IF(G201="DEBILMODERADO",50,IF(G201="DEBILDEBIL",0)))))))))</f>
        <v>0</v>
      </c>
      <c r="J201" s="532" t="e">
        <f>AVERAGE(I201:I210)</f>
        <v>#DIV/0!</v>
      </c>
      <c r="K201" s="532" t="e">
        <f>IF(J201=100,"FUERTE",IF(AND(J201&lt;=99,J201&gt;=50),"MODERADO",IF(J201&lt;50,"DEBIL")))</f>
        <v>#DIV/0!</v>
      </c>
    </row>
    <row r="202" spans="2:11" x14ac:dyDescent="0.25">
      <c r="B202" s="159" t="str">
        <f>+H3</f>
        <v>C2</v>
      </c>
      <c r="C202" s="204"/>
      <c r="D202" s="162"/>
      <c r="E202" s="162" t="str">
        <f t="shared" ref="E202:E209" si="42">IF(D202&gt;=96,"FUERTE",IF(AND(D202&lt;=95,D202&gt;=86),"MODERADO",IF(D202&lt;86,"DEBIL")))</f>
        <v>DEBIL</v>
      </c>
      <c r="F202" s="162"/>
      <c r="G202" s="162" t="str">
        <f t="shared" ref="G202:G210" si="43">CONCATENATE(E202,F202)</f>
        <v>DEBIL</v>
      </c>
      <c r="H202" s="184" t="b">
        <f t="shared" ref="H202:H210" si="44">IF(G202="FUERTEFUERTE","FUERTE",IF(G202="FUERTEMODERADO","MODERADO",IF(G202="FUERTEDEBIL","DEBIL",IF(G202="MODERADOFUERTE","MODERADO",IF(G202="MODERADOMODERADO","MODERADO",IF(G202="MODERADODEBIL","DEBIL",IF(G202="DEBILFUERTE","DEBIL",IF(G202="DEBILMODERADO","DEBIL",IF(G202="DEBILDEBIL","DEBIL")))))))))</f>
        <v>0</v>
      </c>
      <c r="I202" s="184" t="b">
        <f t="shared" si="41"/>
        <v>0</v>
      </c>
      <c r="J202" s="533"/>
      <c r="K202" s="533"/>
    </row>
    <row r="203" spans="2:11" x14ac:dyDescent="0.25">
      <c r="B203" s="159" t="str">
        <f>+I3</f>
        <v>C3</v>
      </c>
      <c r="C203" s="204"/>
      <c r="D203" s="162"/>
      <c r="E203" s="162" t="str">
        <f t="shared" si="42"/>
        <v>DEBIL</v>
      </c>
      <c r="F203" s="162"/>
      <c r="G203" s="162" t="str">
        <f t="shared" si="43"/>
        <v>DEBIL</v>
      </c>
      <c r="H203" s="184" t="b">
        <f t="shared" si="44"/>
        <v>0</v>
      </c>
      <c r="I203" s="184" t="b">
        <f t="shared" si="41"/>
        <v>0</v>
      </c>
      <c r="J203" s="533"/>
      <c r="K203" s="533"/>
    </row>
    <row r="204" spans="2:11" x14ac:dyDescent="0.25">
      <c r="B204" s="159" t="str">
        <f>+J3</f>
        <v>C4</v>
      </c>
      <c r="C204" s="204"/>
      <c r="D204" s="162"/>
      <c r="E204" s="162" t="str">
        <f t="shared" si="42"/>
        <v>DEBIL</v>
      </c>
      <c r="F204" s="162"/>
      <c r="G204" s="162" t="str">
        <f t="shared" si="43"/>
        <v>DEBIL</v>
      </c>
      <c r="H204" s="184" t="b">
        <f t="shared" si="44"/>
        <v>0</v>
      </c>
      <c r="I204" s="184" t="b">
        <f t="shared" si="41"/>
        <v>0</v>
      </c>
      <c r="J204" s="533"/>
      <c r="K204" s="533"/>
    </row>
    <row r="205" spans="2:11" x14ac:dyDescent="0.25">
      <c r="B205" s="159" t="str">
        <f>+K3</f>
        <v>C5</v>
      </c>
      <c r="C205" s="204"/>
      <c r="D205" s="162"/>
      <c r="E205" s="162" t="str">
        <f t="shared" si="42"/>
        <v>DEBIL</v>
      </c>
      <c r="F205" s="162"/>
      <c r="G205" s="162" t="str">
        <f t="shared" si="43"/>
        <v>DEBIL</v>
      </c>
      <c r="H205" s="184" t="b">
        <f t="shared" si="44"/>
        <v>0</v>
      </c>
      <c r="I205" s="184" t="b">
        <f t="shared" si="41"/>
        <v>0</v>
      </c>
      <c r="J205" s="533"/>
      <c r="K205" s="533"/>
    </row>
    <row r="206" spans="2:11" x14ac:dyDescent="0.25">
      <c r="B206" s="159" t="str">
        <f>+L3</f>
        <v>C6</v>
      </c>
      <c r="C206" s="204"/>
      <c r="D206" s="162"/>
      <c r="E206" s="162" t="str">
        <f t="shared" si="42"/>
        <v>DEBIL</v>
      </c>
      <c r="F206" s="162"/>
      <c r="G206" s="162" t="str">
        <f t="shared" si="43"/>
        <v>DEBIL</v>
      </c>
      <c r="H206" s="184" t="b">
        <f t="shared" si="44"/>
        <v>0</v>
      </c>
      <c r="I206" s="184" t="b">
        <f t="shared" si="41"/>
        <v>0</v>
      </c>
      <c r="J206" s="533"/>
      <c r="K206" s="533"/>
    </row>
    <row r="207" spans="2:11" x14ac:dyDescent="0.25">
      <c r="B207" s="159" t="str">
        <f>+M3</f>
        <v>C7</v>
      </c>
      <c r="C207" s="204"/>
      <c r="D207" s="162"/>
      <c r="E207" s="162" t="str">
        <f t="shared" si="42"/>
        <v>DEBIL</v>
      </c>
      <c r="F207" s="162"/>
      <c r="G207" s="162" t="str">
        <f t="shared" si="43"/>
        <v>DEBIL</v>
      </c>
      <c r="H207" s="184" t="b">
        <f t="shared" si="44"/>
        <v>0</v>
      </c>
      <c r="I207" s="184" t="b">
        <f t="shared" si="41"/>
        <v>0</v>
      </c>
      <c r="J207" s="533"/>
      <c r="K207" s="533"/>
    </row>
    <row r="208" spans="2:11" x14ac:dyDescent="0.25">
      <c r="B208" s="159" t="str">
        <f>+N3</f>
        <v>C8</v>
      </c>
      <c r="C208" s="204"/>
      <c r="D208" s="162"/>
      <c r="E208" s="162" t="str">
        <f t="shared" si="42"/>
        <v>DEBIL</v>
      </c>
      <c r="F208" s="162"/>
      <c r="G208" s="162" t="str">
        <f t="shared" si="43"/>
        <v>DEBIL</v>
      </c>
      <c r="H208" s="184" t="b">
        <f t="shared" si="44"/>
        <v>0</v>
      </c>
      <c r="I208" s="184" t="b">
        <f t="shared" si="41"/>
        <v>0</v>
      </c>
      <c r="J208" s="533"/>
      <c r="K208" s="533"/>
    </row>
    <row r="209" spans="2:11" x14ac:dyDescent="0.25">
      <c r="B209" s="159" t="str">
        <f>+O3</f>
        <v>C9</v>
      </c>
      <c r="C209" s="204"/>
      <c r="D209" s="162"/>
      <c r="E209" s="162" t="str">
        <f t="shared" si="42"/>
        <v>DEBIL</v>
      </c>
      <c r="F209" s="162"/>
      <c r="G209" s="162" t="str">
        <f t="shared" si="43"/>
        <v>DEBIL</v>
      </c>
      <c r="H209" s="184" t="b">
        <f t="shared" si="44"/>
        <v>0</v>
      </c>
      <c r="I209" s="184" t="b">
        <f t="shared" si="41"/>
        <v>0</v>
      </c>
      <c r="J209" s="533"/>
      <c r="K209" s="533"/>
    </row>
    <row r="210" spans="2:11" x14ac:dyDescent="0.25">
      <c r="B210" s="159" t="str">
        <f>+P3</f>
        <v>C10</v>
      </c>
      <c r="C210" s="204"/>
      <c r="D210" s="162"/>
      <c r="E210" s="162" t="str">
        <f>IF(D210&gt;=96,"FUERTE",IF(AND(D210&lt;=95,D210&gt;=86),"MODERADO",IF(D210&lt;86,"DEBIL")))</f>
        <v>DEBIL</v>
      </c>
      <c r="F210" s="162"/>
      <c r="G210" s="162" t="str">
        <f t="shared" si="43"/>
        <v>DEBIL</v>
      </c>
      <c r="H210" s="184" t="b">
        <f t="shared" si="44"/>
        <v>0</v>
      </c>
      <c r="I210" s="184" t="b">
        <f t="shared" si="41"/>
        <v>0</v>
      </c>
      <c r="J210" s="534"/>
      <c r="K210" s="534"/>
    </row>
    <row r="213" spans="2:11" x14ac:dyDescent="0.25">
      <c r="C213" s="172">
        <v>12</v>
      </c>
      <c r="D213" s="547">
        <f>'[7]3_Valoración'!H19</f>
        <v>0</v>
      </c>
      <c r="E213" s="548"/>
      <c r="F213" s="548"/>
      <c r="G213" s="548"/>
      <c r="H213" s="548"/>
      <c r="I213" s="548"/>
      <c r="J213" s="548"/>
      <c r="K213" s="548"/>
    </row>
    <row r="214" spans="2:11" ht="15" customHeight="1" x14ac:dyDescent="0.25">
      <c r="B214" s="159" t="s">
        <v>441</v>
      </c>
      <c r="C214" s="159" t="s">
        <v>442</v>
      </c>
      <c r="D214" s="549" t="s">
        <v>335</v>
      </c>
      <c r="E214" s="550"/>
      <c r="F214" s="201" t="s">
        <v>445</v>
      </c>
      <c r="G214" s="551" t="s">
        <v>443</v>
      </c>
      <c r="H214" s="552"/>
      <c r="I214" s="553"/>
      <c r="J214" s="554" t="s">
        <v>428</v>
      </c>
      <c r="K214" s="555"/>
    </row>
    <row r="215" spans="2:11" x14ac:dyDescent="0.25">
      <c r="B215" s="159" t="str">
        <f>+G3</f>
        <v>C1</v>
      </c>
      <c r="C215" s="204"/>
      <c r="D215" s="162"/>
      <c r="E215" s="162" t="str">
        <f>IF(D215&gt;=96,"FUERTE",IF(AND(D215&lt;=95,D215&gt;=86),"MODERADO",IF(D215&lt;86,"DEBIL")))</f>
        <v>DEBIL</v>
      </c>
      <c r="F215" s="162"/>
      <c r="G215" s="162" t="str">
        <f>CONCATENATE(E215,F215)</f>
        <v>DEBIL</v>
      </c>
      <c r="H215" s="184" t="b">
        <f>IF(G215="FUERTEFUERTE","FUERTE",IF(G215="FUERTEMODERADO","MODERADO",IF(G215="FUERTEDEBIL","DEBIL",IF(G215="MODERADOFUERTE","MODERADO",IF(G215="MODERADOMODERADO","MODERADO",IF(G215="MODERADODEBIL","DEBIL",IF(G215="DEBILFUERTE","DEBIL",IF(G215="DEBILMODERADO","DEBIL",IF(G215="DEBILDEBIL","DEBIL")))))))))</f>
        <v>0</v>
      </c>
      <c r="I215" s="206" t="b">
        <f t="shared" ref="I215:I224" si="45">IF(G215="FUERTEFUERTE",100,IF(G215="FUERTEMODERADO",50,IF(G215="FUERTEDEBIL",0,IF(G215="MODERADOFUERTE",50,IF(G215="MODERADOMODERADO",50,IF(G215="MODERADODEBIL",0,IF(G215="DEBILFUERTE",0,IF(G215="DEBILMODERADO",50,IF(G215="DEBILDEBIL",0)))))))))</f>
        <v>0</v>
      </c>
      <c r="J215" s="532" t="e">
        <f>AVERAGE(I215:I224)</f>
        <v>#DIV/0!</v>
      </c>
      <c r="K215" s="532" t="e">
        <f>IF(J215=100,"FUERTE",IF(AND(J215&lt;=99,J215&gt;=50),"MODERADO",IF(J215&lt;50,"DEBIL")))</f>
        <v>#DIV/0!</v>
      </c>
    </row>
    <row r="216" spans="2:11" x14ac:dyDescent="0.25">
      <c r="B216" s="159" t="str">
        <f>+H3</f>
        <v>C2</v>
      </c>
      <c r="C216" s="204"/>
      <c r="D216" s="162"/>
      <c r="E216" s="162" t="str">
        <f t="shared" ref="E216:E223" si="46">IF(D216&gt;=96,"FUERTE",IF(AND(D216&lt;=95,D216&gt;=86),"MODERADO",IF(D216&lt;86,"DEBIL")))</f>
        <v>DEBIL</v>
      </c>
      <c r="F216" s="162"/>
      <c r="G216" s="162" t="str">
        <f t="shared" ref="G216:G224" si="47">CONCATENATE(E216,F216)</f>
        <v>DEBIL</v>
      </c>
      <c r="H216" s="184" t="b">
        <f t="shared" ref="H216:H224" si="48">IF(G216="FUERTEFUERTE","FUERTE",IF(G216="FUERTEMODERADO","MODERADO",IF(G216="FUERTEDEBIL","DEBIL",IF(G216="MODERADOFUERTE","MODERADO",IF(G216="MODERADOMODERADO","MODERADO",IF(G216="MODERADODEBIL","DEBIL",IF(G216="DEBILFUERTE","DEBIL",IF(G216="DEBILMODERADO","DEBIL",IF(G216="DEBILDEBIL","DEBIL")))))))))</f>
        <v>0</v>
      </c>
      <c r="I216" s="206" t="b">
        <f t="shared" si="45"/>
        <v>0</v>
      </c>
      <c r="J216" s="533"/>
      <c r="K216" s="533"/>
    </row>
    <row r="217" spans="2:11" x14ac:dyDescent="0.25">
      <c r="B217" s="159" t="str">
        <f>+I3</f>
        <v>C3</v>
      </c>
      <c r="C217" s="204"/>
      <c r="D217" s="162"/>
      <c r="E217" s="162" t="str">
        <f t="shared" si="46"/>
        <v>DEBIL</v>
      </c>
      <c r="F217" s="162"/>
      <c r="G217" s="162" t="str">
        <f t="shared" si="47"/>
        <v>DEBIL</v>
      </c>
      <c r="H217" s="184" t="b">
        <f t="shared" si="48"/>
        <v>0</v>
      </c>
      <c r="I217" s="206" t="b">
        <f t="shared" si="45"/>
        <v>0</v>
      </c>
      <c r="J217" s="533"/>
      <c r="K217" s="533"/>
    </row>
    <row r="218" spans="2:11" x14ac:dyDescent="0.25">
      <c r="B218" s="159" t="str">
        <f>+J3</f>
        <v>C4</v>
      </c>
      <c r="C218" s="204"/>
      <c r="D218" s="162"/>
      <c r="E218" s="162" t="str">
        <f t="shared" si="46"/>
        <v>DEBIL</v>
      </c>
      <c r="F218" s="162"/>
      <c r="G218" s="162" t="str">
        <f t="shared" si="47"/>
        <v>DEBIL</v>
      </c>
      <c r="H218" s="184" t="b">
        <f t="shared" si="48"/>
        <v>0</v>
      </c>
      <c r="I218" s="206" t="b">
        <f t="shared" si="45"/>
        <v>0</v>
      </c>
      <c r="J218" s="533"/>
      <c r="K218" s="533"/>
    </row>
    <row r="219" spans="2:11" x14ac:dyDescent="0.25">
      <c r="B219" s="159" t="str">
        <f>+K3</f>
        <v>C5</v>
      </c>
      <c r="C219" s="204"/>
      <c r="D219" s="162"/>
      <c r="E219" s="162" t="str">
        <f t="shared" si="46"/>
        <v>DEBIL</v>
      </c>
      <c r="F219" s="162"/>
      <c r="G219" s="162" t="str">
        <f t="shared" si="47"/>
        <v>DEBIL</v>
      </c>
      <c r="H219" s="184" t="b">
        <f t="shared" si="48"/>
        <v>0</v>
      </c>
      <c r="I219" s="206" t="b">
        <f t="shared" si="45"/>
        <v>0</v>
      </c>
      <c r="J219" s="533"/>
      <c r="K219" s="533"/>
    </row>
    <row r="220" spans="2:11" x14ac:dyDescent="0.25">
      <c r="B220" s="159" t="str">
        <f>+L3</f>
        <v>C6</v>
      </c>
      <c r="C220" s="204"/>
      <c r="D220" s="162"/>
      <c r="E220" s="162" t="str">
        <f t="shared" si="46"/>
        <v>DEBIL</v>
      </c>
      <c r="F220" s="162"/>
      <c r="G220" s="162" t="str">
        <f t="shared" si="47"/>
        <v>DEBIL</v>
      </c>
      <c r="H220" s="184" t="b">
        <f t="shared" si="48"/>
        <v>0</v>
      </c>
      <c r="I220" s="206" t="b">
        <f t="shared" si="45"/>
        <v>0</v>
      </c>
      <c r="J220" s="533"/>
      <c r="K220" s="533"/>
    </row>
    <row r="221" spans="2:11" x14ac:dyDescent="0.25">
      <c r="B221" s="159" t="str">
        <f>+M3</f>
        <v>C7</v>
      </c>
      <c r="C221" s="204"/>
      <c r="D221" s="162"/>
      <c r="E221" s="162" t="str">
        <f t="shared" si="46"/>
        <v>DEBIL</v>
      </c>
      <c r="F221" s="162"/>
      <c r="G221" s="162" t="str">
        <f t="shared" si="47"/>
        <v>DEBIL</v>
      </c>
      <c r="H221" s="184" t="b">
        <f t="shared" si="48"/>
        <v>0</v>
      </c>
      <c r="I221" s="206" t="b">
        <f t="shared" si="45"/>
        <v>0</v>
      </c>
      <c r="J221" s="533"/>
      <c r="K221" s="533"/>
    </row>
    <row r="222" spans="2:11" x14ac:dyDescent="0.25">
      <c r="B222" s="159" t="str">
        <f>+N3</f>
        <v>C8</v>
      </c>
      <c r="C222" s="204"/>
      <c r="D222" s="162"/>
      <c r="E222" s="162" t="str">
        <f t="shared" si="46"/>
        <v>DEBIL</v>
      </c>
      <c r="F222" s="162"/>
      <c r="G222" s="162" t="str">
        <f t="shared" si="47"/>
        <v>DEBIL</v>
      </c>
      <c r="H222" s="184" t="b">
        <f t="shared" si="48"/>
        <v>0</v>
      </c>
      <c r="I222" s="206" t="b">
        <f t="shared" si="45"/>
        <v>0</v>
      </c>
      <c r="J222" s="533"/>
      <c r="K222" s="533"/>
    </row>
    <row r="223" spans="2:11" x14ac:dyDescent="0.25">
      <c r="B223" s="159" t="str">
        <f>+O3</f>
        <v>C9</v>
      </c>
      <c r="C223" s="204"/>
      <c r="D223" s="162"/>
      <c r="E223" s="162" t="str">
        <f t="shared" si="46"/>
        <v>DEBIL</v>
      </c>
      <c r="F223" s="162"/>
      <c r="G223" s="162" t="str">
        <f t="shared" si="47"/>
        <v>DEBIL</v>
      </c>
      <c r="H223" s="184" t="b">
        <f t="shared" si="48"/>
        <v>0</v>
      </c>
      <c r="I223" s="206" t="b">
        <f t="shared" si="45"/>
        <v>0</v>
      </c>
      <c r="J223" s="533"/>
      <c r="K223" s="533"/>
    </row>
    <row r="224" spans="2:11" x14ac:dyDescent="0.25">
      <c r="B224" s="159" t="str">
        <f>+P3</f>
        <v>C10</v>
      </c>
      <c r="C224" s="204"/>
      <c r="D224" s="162"/>
      <c r="E224" s="162" t="str">
        <f>IF(D224&gt;=96,"FUERTE",IF(AND(D224&lt;=95,D224&gt;=86),"MODERADO",IF(D224&lt;86,"DEBIL")))</f>
        <v>DEBIL</v>
      </c>
      <c r="F224" s="162"/>
      <c r="G224" s="162" t="str">
        <f t="shared" si="47"/>
        <v>DEBIL</v>
      </c>
      <c r="H224" s="184" t="b">
        <f t="shared" si="48"/>
        <v>0</v>
      </c>
      <c r="I224" s="206" t="b">
        <f t="shared" si="45"/>
        <v>0</v>
      </c>
      <c r="J224" s="534"/>
      <c r="K224" s="534"/>
    </row>
    <row r="227" spans="2:11" x14ac:dyDescent="0.25">
      <c r="C227" s="172">
        <v>13</v>
      </c>
      <c r="D227" s="547">
        <f>'[7]3_Valoración'!H20</f>
        <v>0</v>
      </c>
      <c r="E227" s="548"/>
      <c r="F227" s="548"/>
      <c r="G227" s="548"/>
      <c r="H227" s="548"/>
      <c r="I227" s="548"/>
      <c r="J227" s="548"/>
      <c r="K227" s="548"/>
    </row>
    <row r="228" spans="2:11" ht="15" customHeight="1" x14ac:dyDescent="0.25">
      <c r="B228" s="159" t="s">
        <v>441</v>
      </c>
      <c r="C228" s="159" t="s">
        <v>442</v>
      </c>
      <c r="D228" s="549" t="s">
        <v>335</v>
      </c>
      <c r="E228" s="550"/>
      <c r="F228" s="201" t="s">
        <v>445</v>
      </c>
      <c r="G228" s="551" t="s">
        <v>443</v>
      </c>
      <c r="H228" s="552"/>
      <c r="I228" s="553"/>
      <c r="J228" s="554" t="s">
        <v>428</v>
      </c>
      <c r="K228" s="555"/>
    </row>
    <row r="229" spans="2:11" x14ac:dyDescent="0.25">
      <c r="B229" s="159" t="str">
        <f>+G3</f>
        <v>C1</v>
      </c>
      <c r="C229" s="204"/>
      <c r="D229" s="162"/>
      <c r="E229" s="162" t="str">
        <f>IF(D229&gt;=96,"FUERTE",IF(AND(D229&lt;=95,D229&gt;=86),"MODERADO",IF(D229&lt;86,"DEBIL")))</f>
        <v>DEBIL</v>
      </c>
      <c r="F229" s="162"/>
      <c r="G229" s="162" t="str">
        <f>CONCATENATE(E229,F229)</f>
        <v>DEBIL</v>
      </c>
      <c r="H229" s="184" t="b">
        <f>IF(G229="FUERTEFUERTE","FUERTE",IF(G229="FUERTEMODERADO","MODERADO",IF(G229="FUERTEDEBIL","DEBIL",IF(G229="MODERADOFUERTE","MODERADO",IF(G229="MODERADOMODERADO","MODERADO",IF(G229="MODERADODEBIL","DEBIL",IF(G229="DEBILFUERTE","DEBIL",IF(G229="DEBILMODERADO","DEBIL",IF(G229="DEBILDEBIL","DEBIL")))))))))</f>
        <v>0</v>
      </c>
      <c r="I229" s="184" t="b">
        <f t="shared" ref="I229:I238" si="49">IF(G229="FUERTEFUERTE",100,IF(G229="FUERTEMODERADO",50,IF(G229="FUERTEDEBIL",0,IF(G229="MODERADOFUERTE",50,IF(G229="MODERADOMODERADO",50,IF(G229="MODERADODEBIL",0,IF(G229="DEBILFUERTE",0,IF(G229="DEBILMODERADO",50,IF(G229="DEBILDEBIL",0)))))))))</f>
        <v>0</v>
      </c>
      <c r="J229" s="532" t="e">
        <f>AVERAGE(I229:I238)</f>
        <v>#DIV/0!</v>
      </c>
      <c r="K229" s="532" t="e">
        <f>IF(J229=100,"FUERTE",IF(AND(J229&lt;=99,J229&gt;=50),"MODERADO",IF(J229&lt;50,"DEBIL")))</f>
        <v>#DIV/0!</v>
      </c>
    </row>
    <row r="230" spans="2:11" x14ac:dyDescent="0.25">
      <c r="B230" s="159" t="str">
        <f>+H3</f>
        <v>C2</v>
      </c>
      <c r="C230" s="204"/>
      <c r="D230" s="162"/>
      <c r="E230" s="162" t="str">
        <f t="shared" ref="E230:E237" si="50">IF(D230&gt;=96,"FUERTE",IF(AND(D230&lt;=95,D230&gt;=86),"MODERADO",IF(D230&lt;86,"DEBIL")))</f>
        <v>DEBIL</v>
      </c>
      <c r="F230" s="162"/>
      <c r="G230" s="162" t="str">
        <f t="shared" ref="G230:G238" si="51">CONCATENATE(E230,F230)</f>
        <v>DEBIL</v>
      </c>
      <c r="H230" s="184" t="b">
        <f t="shared" ref="H230:H238" si="52">IF(G230="FUERTEFUERTE","FUERTE",IF(G230="FUERTEMODERADO","MODERADO",IF(G230="FUERTEDEBIL","DEBIL",IF(G230="MODERADOFUERTE","MODERADO",IF(G230="MODERADOMODERADO","MODERADO",IF(G230="MODERADODEBIL","DEBIL",IF(G230="DEBILFUERTE","DEBIL",IF(G230="DEBILMODERADO","DEBIL",IF(G230="DEBILDEBIL","DEBIL")))))))))</f>
        <v>0</v>
      </c>
      <c r="I230" s="184" t="b">
        <f t="shared" si="49"/>
        <v>0</v>
      </c>
      <c r="J230" s="533"/>
      <c r="K230" s="533"/>
    </row>
    <row r="231" spans="2:11" x14ac:dyDescent="0.25">
      <c r="B231" s="159" t="str">
        <f>+I3</f>
        <v>C3</v>
      </c>
      <c r="C231" s="204"/>
      <c r="D231" s="162"/>
      <c r="E231" s="162" t="str">
        <f t="shared" si="50"/>
        <v>DEBIL</v>
      </c>
      <c r="F231" s="162"/>
      <c r="G231" s="162" t="str">
        <f t="shared" si="51"/>
        <v>DEBIL</v>
      </c>
      <c r="H231" s="184" t="b">
        <f t="shared" si="52"/>
        <v>0</v>
      </c>
      <c r="I231" s="184" t="b">
        <f t="shared" si="49"/>
        <v>0</v>
      </c>
      <c r="J231" s="533"/>
      <c r="K231" s="533"/>
    </row>
    <row r="232" spans="2:11" x14ac:dyDescent="0.25">
      <c r="B232" s="159" t="str">
        <f>+J3</f>
        <v>C4</v>
      </c>
      <c r="C232" s="204"/>
      <c r="D232" s="162"/>
      <c r="E232" s="162" t="str">
        <f t="shared" si="50"/>
        <v>DEBIL</v>
      </c>
      <c r="F232" s="162"/>
      <c r="G232" s="162" t="str">
        <f t="shared" si="51"/>
        <v>DEBIL</v>
      </c>
      <c r="H232" s="184" t="b">
        <f t="shared" si="52"/>
        <v>0</v>
      </c>
      <c r="I232" s="184" t="b">
        <f t="shared" si="49"/>
        <v>0</v>
      </c>
      <c r="J232" s="533"/>
      <c r="K232" s="533"/>
    </row>
    <row r="233" spans="2:11" x14ac:dyDescent="0.25">
      <c r="B233" s="159" t="str">
        <f>+K3</f>
        <v>C5</v>
      </c>
      <c r="C233" s="204"/>
      <c r="D233" s="162"/>
      <c r="E233" s="162" t="str">
        <f t="shared" si="50"/>
        <v>DEBIL</v>
      </c>
      <c r="F233" s="162"/>
      <c r="G233" s="162" t="str">
        <f t="shared" si="51"/>
        <v>DEBIL</v>
      </c>
      <c r="H233" s="184" t="b">
        <f t="shared" si="52"/>
        <v>0</v>
      </c>
      <c r="I233" s="184" t="b">
        <f t="shared" si="49"/>
        <v>0</v>
      </c>
      <c r="J233" s="533"/>
      <c r="K233" s="533"/>
    </row>
    <row r="234" spans="2:11" x14ac:dyDescent="0.25">
      <c r="B234" s="159" t="str">
        <f>+L3</f>
        <v>C6</v>
      </c>
      <c r="C234" s="204"/>
      <c r="D234" s="162"/>
      <c r="E234" s="162" t="str">
        <f t="shared" si="50"/>
        <v>DEBIL</v>
      </c>
      <c r="F234" s="162"/>
      <c r="G234" s="162" t="str">
        <f t="shared" si="51"/>
        <v>DEBIL</v>
      </c>
      <c r="H234" s="184" t="b">
        <f t="shared" si="52"/>
        <v>0</v>
      </c>
      <c r="I234" s="184" t="b">
        <f t="shared" si="49"/>
        <v>0</v>
      </c>
      <c r="J234" s="533"/>
      <c r="K234" s="533"/>
    </row>
    <row r="235" spans="2:11" x14ac:dyDescent="0.25">
      <c r="B235" s="159" t="str">
        <f>+M3</f>
        <v>C7</v>
      </c>
      <c r="C235" s="204"/>
      <c r="D235" s="162"/>
      <c r="E235" s="162" t="str">
        <f t="shared" si="50"/>
        <v>DEBIL</v>
      </c>
      <c r="F235" s="162"/>
      <c r="G235" s="162" t="str">
        <f t="shared" si="51"/>
        <v>DEBIL</v>
      </c>
      <c r="H235" s="184" t="b">
        <f t="shared" si="52"/>
        <v>0</v>
      </c>
      <c r="I235" s="184" t="b">
        <f t="shared" si="49"/>
        <v>0</v>
      </c>
      <c r="J235" s="533"/>
      <c r="K235" s="533"/>
    </row>
    <row r="236" spans="2:11" x14ac:dyDescent="0.25">
      <c r="B236" s="159" t="str">
        <f>+N3</f>
        <v>C8</v>
      </c>
      <c r="C236" s="204"/>
      <c r="D236" s="162"/>
      <c r="E236" s="162" t="str">
        <f t="shared" si="50"/>
        <v>DEBIL</v>
      </c>
      <c r="F236" s="162"/>
      <c r="G236" s="162" t="str">
        <f t="shared" si="51"/>
        <v>DEBIL</v>
      </c>
      <c r="H236" s="184" t="b">
        <f t="shared" si="52"/>
        <v>0</v>
      </c>
      <c r="I236" s="184" t="b">
        <f t="shared" si="49"/>
        <v>0</v>
      </c>
      <c r="J236" s="533"/>
      <c r="K236" s="533"/>
    </row>
    <row r="237" spans="2:11" x14ac:dyDescent="0.25">
      <c r="B237" s="159" t="str">
        <f>+O3</f>
        <v>C9</v>
      </c>
      <c r="C237" s="204"/>
      <c r="D237" s="162"/>
      <c r="E237" s="162" t="str">
        <f t="shared" si="50"/>
        <v>DEBIL</v>
      </c>
      <c r="F237" s="162"/>
      <c r="G237" s="162" t="str">
        <f t="shared" si="51"/>
        <v>DEBIL</v>
      </c>
      <c r="H237" s="184" t="b">
        <f t="shared" si="52"/>
        <v>0</v>
      </c>
      <c r="I237" s="184" t="b">
        <f t="shared" si="49"/>
        <v>0</v>
      </c>
      <c r="J237" s="533"/>
      <c r="K237" s="533"/>
    </row>
    <row r="238" spans="2:11" x14ac:dyDescent="0.25">
      <c r="B238" s="159" t="str">
        <f>+P3</f>
        <v>C10</v>
      </c>
      <c r="C238" s="204"/>
      <c r="D238" s="162"/>
      <c r="E238" s="162" t="str">
        <f>IF(D238&gt;=96,"FUERTE",IF(AND(D238&lt;=95,D238&gt;=86),"MODERADO",IF(D238&lt;86,"DEBIL")))</f>
        <v>DEBIL</v>
      </c>
      <c r="F238" s="162"/>
      <c r="G238" s="162" t="str">
        <f t="shared" si="51"/>
        <v>DEBIL</v>
      </c>
      <c r="H238" s="184" t="b">
        <f t="shared" si="52"/>
        <v>0</v>
      </c>
      <c r="I238" s="184" t="b">
        <f t="shared" si="49"/>
        <v>0</v>
      </c>
      <c r="J238" s="534"/>
      <c r="K238" s="534"/>
    </row>
    <row r="241" spans="2:11" x14ac:dyDescent="0.25">
      <c r="C241" s="172">
        <v>14</v>
      </c>
      <c r="D241" s="547">
        <f>'[7]3_Valoración'!H21</f>
        <v>0</v>
      </c>
      <c r="E241" s="548"/>
      <c r="F241" s="548"/>
      <c r="G241" s="548"/>
      <c r="H241" s="548"/>
      <c r="I241" s="548"/>
      <c r="J241" s="548"/>
      <c r="K241" s="548"/>
    </row>
    <row r="242" spans="2:11" ht="15" customHeight="1" x14ac:dyDescent="0.25">
      <c r="B242" s="159" t="s">
        <v>441</v>
      </c>
      <c r="C242" s="159" t="s">
        <v>442</v>
      </c>
      <c r="D242" s="549" t="s">
        <v>335</v>
      </c>
      <c r="E242" s="550"/>
      <c r="F242" s="201" t="s">
        <v>445</v>
      </c>
      <c r="G242" s="551" t="s">
        <v>443</v>
      </c>
      <c r="H242" s="552"/>
      <c r="I242" s="553"/>
      <c r="J242" s="554" t="s">
        <v>428</v>
      </c>
      <c r="K242" s="555"/>
    </row>
    <row r="243" spans="2:11" x14ac:dyDescent="0.25">
      <c r="B243" s="159" t="str">
        <f>+G3</f>
        <v>C1</v>
      </c>
      <c r="C243" s="204"/>
      <c r="D243" s="162"/>
      <c r="E243" s="162" t="str">
        <f>IF(D243&gt;=96,"FUERTE",IF(AND(D243&lt;=95,D243&gt;=86),"MODERADO",IF(D243&lt;86,"DEBIL")))</f>
        <v>DEBIL</v>
      </c>
      <c r="F243" s="162"/>
      <c r="G243" s="162" t="str">
        <f>CONCATENATE(E243,F243)</f>
        <v>DEBIL</v>
      </c>
      <c r="H243" s="184" t="b">
        <f>IF(G243="FUERTEFUERTE","FUERTE",IF(G243="FUERTEMODERADO","MODERADO",IF(G243="FUERTEDEBIL","DEBIL",IF(G243="MODERADOFUERTE","MODERADO",IF(G243="MODERADOMODERADO","MODERADO",IF(G243="MODERADODEBIL","DEBIL",IF(G243="DEBILFUERTE","DEBIL",IF(G243="DEBILMODERADO","DEBIL",IF(G243="DEBILDEBIL","DEBIL")))))))))</f>
        <v>0</v>
      </c>
      <c r="I243" s="206" t="b">
        <f t="shared" ref="I243:I252" si="53">IF(G243="FUERTEFUERTE",100,IF(G243="FUERTEMODERADO",50,IF(G243="FUERTEDEBIL",0,IF(G243="MODERADOFUERTE",50,IF(G243="MODERADOMODERADO",50,IF(G243="MODERADODEBIL",0,IF(G243="DEBILFUERTE",0,IF(G243="DEBILMODERADO",50,IF(G243="DEBILDEBIL",0)))))))))</f>
        <v>0</v>
      </c>
      <c r="J243" s="559" t="e">
        <f>AVERAGE(I243:I252)</f>
        <v>#DIV/0!</v>
      </c>
      <c r="K243" s="532" t="e">
        <f>IF(J243=100,"FUERTE",IF(AND(J243&lt;=99,J243&gt;=50),"MODERADO",IF(J243&lt;50,"DEBIL")))</f>
        <v>#DIV/0!</v>
      </c>
    </row>
    <row r="244" spans="2:11" x14ac:dyDescent="0.25">
      <c r="B244" s="159" t="str">
        <f>+H3</f>
        <v>C2</v>
      </c>
      <c r="C244" s="204"/>
      <c r="D244" s="162"/>
      <c r="E244" s="162" t="str">
        <f t="shared" ref="E244:E251" si="54">IF(D244&gt;=96,"FUERTE",IF(AND(D244&lt;=95,D244&gt;=86),"MODERADO",IF(D244&lt;86,"DEBIL")))</f>
        <v>DEBIL</v>
      </c>
      <c r="F244" s="162"/>
      <c r="G244" s="162" t="str">
        <f t="shared" ref="G244:G252" si="55">CONCATENATE(E244,F244)</f>
        <v>DEBIL</v>
      </c>
      <c r="H244" s="184" t="b">
        <f t="shared" ref="H244:H252" si="56">IF(G244="FUERTEFUERTE","FUERTE",IF(G244="FUERTEMODERADO","MODERADO",IF(G244="FUERTEDEBIL","DEBIL",IF(G244="MODERADOFUERTE","MODERADO",IF(G244="MODERADOMODERADO","MODERADO",IF(G244="MODERADODEBIL","DEBIL",IF(G244="DEBILFUERTE","DEBIL",IF(G244="DEBILMODERADO","DEBIL",IF(G244="DEBILDEBIL","DEBIL")))))))))</f>
        <v>0</v>
      </c>
      <c r="I244" s="206" t="b">
        <f t="shared" si="53"/>
        <v>0</v>
      </c>
      <c r="J244" s="559"/>
      <c r="K244" s="533"/>
    </row>
    <row r="245" spans="2:11" x14ac:dyDescent="0.25">
      <c r="B245" s="159" t="str">
        <f>+I3</f>
        <v>C3</v>
      </c>
      <c r="C245" s="204"/>
      <c r="D245" s="162"/>
      <c r="E245" s="162" t="str">
        <f t="shared" si="54"/>
        <v>DEBIL</v>
      </c>
      <c r="F245" s="162"/>
      <c r="G245" s="162" t="str">
        <f t="shared" si="55"/>
        <v>DEBIL</v>
      </c>
      <c r="H245" s="184" t="b">
        <f t="shared" si="56"/>
        <v>0</v>
      </c>
      <c r="I245" s="206" t="b">
        <f t="shared" si="53"/>
        <v>0</v>
      </c>
      <c r="J245" s="559"/>
      <c r="K245" s="533"/>
    </row>
    <row r="246" spans="2:11" x14ac:dyDescent="0.25">
      <c r="B246" s="159" t="str">
        <f>+J3</f>
        <v>C4</v>
      </c>
      <c r="C246" s="204"/>
      <c r="D246" s="162"/>
      <c r="E246" s="162" t="str">
        <f t="shared" si="54"/>
        <v>DEBIL</v>
      </c>
      <c r="F246" s="162"/>
      <c r="G246" s="162" t="str">
        <f t="shared" si="55"/>
        <v>DEBIL</v>
      </c>
      <c r="H246" s="184" t="b">
        <f t="shared" si="56"/>
        <v>0</v>
      </c>
      <c r="I246" s="206" t="b">
        <f t="shared" si="53"/>
        <v>0</v>
      </c>
      <c r="J246" s="559"/>
      <c r="K246" s="533"/>
    </row>
    <row r="247" spans="2:11" x14ac:dyDescent="0.25">
      <c r="B247" s="159" t="str">
        <f>+K3</f>
        <v>C5</v>
      </c>
      <c r="C247" s="204"/>
      <c r="D247" s="162"/>
      <c r="E247" s="162" t="str">
        <f t="shared" si="54"/>
        <v>DEBIL</v>
      </c>
      <c r="F247" s="162"/>
      <c r="G247" s="162" t="str">
        <f t="shared" si="55"/>
        <v>DEBIL</v>
      </c>
      <c r="H247" s="184" t="b">
        <f t="shared" si="56"/>
        <v>0</v>
      </c>
      <c r="I247" s="206" t="b">
        <f t="shared" si="53"/>
        <v>0</v>
      </c>
      <c r="J247" s="559"/>
      <c r="K247" s="533"/>
    </row>
    <row r="248" spans="2:11" x14ac:dyDescent="0.25">
      <c r="B248" s="159" t="str">
        <f>+L3</f>
        <v>C6</v>
      </c>
      <c r="C248" s="204"/>
      <c r="D248" s="162"/>
      <c r="E248" s="162" t="str">
        <f t="shared" si="54"/>
        <v>DEBIL</v>
      </c>
      <c r="F248" s="162"/>
      <c r="G248" s="162" t="str">
        <f t="shared" si="55"/>
        <v>DEBIL</v>
      </c>
      <c r="H248" s="184" t="b">
        <f t="shared" si="56"/>
        <v>0</v>
      </c>
      <c r="I248" s="206" t="b">
        <f t="shared" si="53"/>
        <v>0</v>
      </c>
      <c r="J248" s="559"/>
      <c r="K248" s="533"/>
    </row>
    <row r="249" spans="2:11" x14ac:dyDescent="0.25">
      <c r="B249" s="159" t="str">
        <f>+M3</f>
        <v>C7</v>
      </c>
      <c r="C249" s="204"/>
      <c r="D249" s="162"/>
      <c r="E249" s="162" t="str">
        <f t="shared" si="54"/>
        <v>DEBIL</v>
      </c>
      <c r="F249" s="162"/>
      <c r="G249" s="162" t="str">
        <f t="shared" si="55"/>
        <v>DEBIL</v>
      </c>
      <c r="H249" s="184" t="b">
        <f t="shared" si="56"/>
        <v>0</v>
      </c>
      <c r="I249" s="206" t="b">
        <f t="shared" si="53"/>
        <v>0</v>
      </c>
      <c r="J249" s="559"/>
      <c r="K249" s="533"/>
    </row>
    <row r="250" spans="2:11" x14ac:dyDescent="0.25">
      <c r="B250" s="159" t="str">
        <f>+N3</f>
        <v>C8</v>
      </c>
      <c r="C250" s="204"/>
      <c r="D250" s="162"/>
      <c r="E250" s="162" t="str">
        <f t="shared" si="54"/>
        <v>DEBIL</v>
      </c>
      <c r="F250" s="162"/>
      <c r="G250" s="162" t="str">
        <f t="shared" si="55"/>
        <v>DEBIL</v>
      </c>
      <c r="H250" s="184" t="b">
        <f t="shared" si="56"/>
        <v>0</v>
      </c>
      <c r="I250" s="206" t="b">
        <f t="shared" si="53"/>
        <v>0</v>
      </c>
      <c r="J250" s="559"/>
      <c r="K250" s="533"/>
    </row>
    <row r="251" spans="2:11" x14ac:dyDescent="0.25">
      <c r="B251" s="159" t="str">
        <f>+O3</f>
        <v>C9</v>
      </c>
      <c r="C251" s="204"/>
      <c r="D251" s="162"/>
      <c r="E251" s="162" t="str">
        <f t="shared" si="54"/>
        <v>DEBIL</v>
      </c>
      <c r="F251" s="162"/>
      <c r="G251" s="162" t="str">
        <f t="shared" si="55"/>
        <v>DEBIL</v>
      </c>
      <c r="H251" s="184" t="b">
        <f t="shared" si="56"/>
        <v>0</v>
      </c>
      <c r="I251" s="206" t="b">
        <f t="shared" si="53"/>
        <v>0</v>
      </c>
      <c r="J251" s="559"/>
      <c r="K251" s="533"/>
    </row>
    <row r="252" spans="2:11" x14ac:dyDescent="0.25">
      <c r="B252" s="159" t="str">
        <f>+P3</f>
        <v>C10</v>
      </c>
      <c r="C252" s="204"/>
      <c r="D252" s="162"/>
      <c r="E252" s="162" t="str">
        <f>IF(D252&gt;=96,"FUERTE",IF(AND(D252&lt;=95,D252&gt;=86),"MODERADO",IF(D252&lt;86,"DEBIL")))</f>
        <v>DEBIL</v>
      </c>
      <c r="F252" s="162"/>
      <c r="G252" s="162" t="str">
        <f t="shared" si="55"/>
        <v>DEBIL</v>
      </c>
      <c r="H252" s="184" t="b">
        <f t="shared" si="56"/>
        <v>0</v>
      </c>
      <c r="I252" s="206" t="b">
        <f t="shared" si="53"/>
        <v>0</v>
      </c>
      <c r="J252" s="559"/>
      <c r="K252" s="534"/>
    </row>
    <row r="255" spans="2:11" x14ac:dyDescent="0.25">
      <c r="C255" s="172">
        <v>15</v>
      </c>
      <c r="D255" s="547">
        <f>'[7]3_Valoración'!H22</f>
        <v>0</v>
      </c>
      <c r="E255" s="548"/>
      <c r="F255" s="548"/>
      <c r="G255" s="548"/>
      <c r="H255" s="548"/>
      <c r="I255" s="548"/>
      <c r="J255" s="548"/>
      <c r="K255" s="548"/>
    </row>
    <row r="256" spans="2:11" ht="15" customHeight="1" x14ac:dyDescent="0.25">
      <c r="B256" s="159" t="s">
        <v>441</v>
      </c>
      <c r="C256" s="159" t="s">
        <v>442</v>
      </c>
      <c r="D256" s="549" t="s">
        <v>335</v>
      </c>
      <c r="E256" s="550"/>
      <c r="F256" s="201" t="s">
        <v>445</v>
      </c>
      <c r="G256" s="551" t="s">
        <v>443</v>
      </c>
      <c r="H256" s="552"/>
      <c r="I256" s="553"/>
      <c r="J256" s="554" t="s">
        <v>428</v>
      </c>
      <c r="K256" s="555"/>
    </row>
    <row r="257" spans="2:11" x14ac:dyDescent="0.25">
      <c r="B257" s="159" t="str">
        <f>+G3</f>
        <v>C1</v>
      </c>
      <c r="C257" s="204"/>
      <c r="D257" s="162"/>
      <c r="E257" s="162" t="str">
        <f>IF(D257&gt;=96,"FUERTE",IF(AND(D257&lt;=95,D257&gt;=86),"MODERADO",IF(D257&lt;86,"DEBIL")))</f>
        <v>DEBIL</v>
      </c>
      <c r="F257" s="162"/>
      <c r="G257" s="162" t="str">
        <f>CONCATENATE(E257,F257)</f>
        <v>DEBIL</v>
      </c>
      <c r="H257" s="184" t="b">
        <f>IF(G257="FUERTEFUERTE","FUERTE",IF(G257="FUERTEMODERADO","MODERADO",IF(G257="FUERTEDEBIL","DEBIL",IF(G257="MODERADOFUERTE","MODERADO",IF(G257="MODERADOMODERADO","MODERADO",IF(G257="MODERADODEBIL","DEBIL",IF(G257="DEBILFUERTE","DEBIL",IF(G257="DEBILMODERADO","DEBIL",IF(G257="DEBILDEBIL","DEBIL")))))))))</f>
        <v>0</v>
      </c>
      <c r="I257" s="184" t="b">
        <f t="shared" ref="I257:I266" si="57">IF(G257="FUERTEFUERTE",100,IF(G257="FUERTEMODERADO",50,IF(G257="FUERTEDEBIL",0,IF(G257="MODERADOFUERTE",50,IF(G257="MODERADOMODERADO",50,IF(G257="MODERADODEBIL",0,IF(G257="DEBILFUERTE",0,IF(G257="DEBILMODERADO",50,IF(G257="DEBILDEBIL",0)))))))))</f>
        <v>0</v>
      </c>
      <c r="J257" s="532" t="e">
        <f>AVERAGE(I257:I266)</f>
        <v>#DIV/0!</v>
      </c>
      <c r="K257" s="532" t="e">
        <f>IF(J257=100,"FUERTE",IF(AND(J257&lt;=99,J257&gt;=50),"MODERADO",IF(J257&lt;50,"DEBIL")))</f>
        <v>#DIV/0!</v>
      </c>
    </row>
    <row r="258" spans="2:11" x14ac:dyDescent="0.25">
      <c r="B258" s="159" t="str">
        <f>+H3</f>
        <v>C2</v>
      </c>
      <c r="C258" s="204"/>
      <c r="D258" s="162"/>
      <c r="E258" s="162" t="str">
        <f t="shared" ref="E258:E265" si="58">IF(D258&gt;=96,"FUERTE",IF(AND(D258&lt;=95,D258&gt;=86),"MODERADO",IF(D258&lt;86,"DEBIL")))</f>
        <v>DEBIL</v>
      </c>
      <c r="F258" s="162"/>
      <c r="G258" s="162" t="str">
        <f t="shared" ref="G258:G266" si="59">CONCATENATE(E258,F258)</f>
        <v>DEBIL</v>
      </c>
      <c r="H258" s="184" t="b">
        <f t="shared" ref="H258:H266" si="60">IF(G258="FUERTEFUERTE","FUERTE",IF(G258="FUERTEMODERADO","MODERADO",IF(G258="FUERTEDEBIL","DEBIL",IF(G258="MODERADOFUERTE","MODERADO",IF(G258="MODERADOMODERADO","MODERADO",IF(G258="MODERADODEBIL","DEBIL",IF(G258="DEBILFUERTE","DEBIL",IF(G258="DEBILMODERADO","DEBIL",IF(G258="DEBILDEBIL","DEBIL")))))))))</f>
        <v>0</v>
      </c>
      <c r="I258" s="184" t="b">
        <f t="shared" si="57"/>
        <v>0</v>
      </c>
      <c r="J258" s="533"/>
      <c r="K258" s="533"/>
    </row>
    <row r="259" spans="2:11" x14ac:dyDescent="0.25">
      <c r="B259" s="159" t="str">
        <f>+I3</f>
        <v>C3</v>
      </c>
      <c r="C259" s="204"/>
      <c r="D259" s="162"/>
      <c r="E259" s="162" t="str">
        <f t="shared" si="58"/>
        <v>DEBIL</v>
      </c>
      <c r="F259" s="162"/>
      <c r="G259" s="162" t="str">
        <f t="shared" si="59"/>
        <v>DEBIL</v>
      </c>
      <c r="H259" s="184" t="b">
        <f t="shared" si="60"/>
        <v>0</v>
      </c>
      <c r="I259" s="184" t="b">
        <f t="shared" si="57"/>
        <v>0</v>
      </c>
      <c r="J259" s="533"/>
      <c r="K259" s="533"/>
    </row>
    <row r="260" spans="2:11" x14ac:dyDescent="0.25">
      <c r="B260" s="159" t="str">
        <f>+J3</f>
        <v>C4</v>
      </c>
      <c r="C260" s="204"/>
      <c r="D260" s="162"/>
      <c r="E260" s="162" t="str">
        <f t="shared" si="58"/>
        <v>DEBIL</v>
      </c>
      <c r="F260" s="162"/>
      <c r="G260" s="162" t="str">
        <f t="shared" si="59"/>
        <v>DEBIL</v>
      </c>
      <c r="H260" s="184" t="b">
        <f t="shared" si="60"/>
        <v>0</v>
      </c>
      <c r="I260" s="184" t="b">
        <f t="shared" si="57"/>
        <v>0</v>
      </c>
      <c r="J260" s="533"/>
      <c r="K260" s="533"/>
    </row>
    <row r="261" spans="2:11" x14ac:dyDescent="0.25">
      <c r="B261" s="159" t="str">
        <f>+K3</f>
        <v>C5</v>
      </c>
      <c r="C261" s="204"/>
      <c r="D261" s="162"/>
      <c r="E261" s="162" t="str">
        <f t="shared" si="58"/>
        <v>DEBIL</v>
      </c>
      <c r="F261" s="162"/>
      <c r="G261" s="162" t="str">
        <f t="shared" si="59"/>
        <v>DEBIL</v>
      </c>
      <c r="H261" s="184" t="b">
        <f t="shared" si="60"/>
        <v>0</v>
      </c>
      <c r="I261" s="184" t="b">
        <f t="shared" si="57"/>
        <v>0</v>
      </c>
      <c r="J261" s="533"/>
      <c r="K261" s="533"/>
    </row>
    <row r="262" spans="2:11" x14ac:dyDescent="0.25">
      <c r="B262" s="159" t="str">
        <f>+L3</f>
        <v>C6</v>
      </c>
      <c r="C262" s="204"/>
      <c r="D262" s="162"/>
      <c r="E262" s="162" t="str">
        <f t="shared" si="58"/>
        <v>DEBIL</v>
      </c>
      <c r="F262" s="162"/>
      <c r="G262" s="162" t="str">
        <f t="shared" si="59"/>
        <v>DEBIL</v>
      </c>
      <c r="H262" s="184" t="b">
        <f t="shared" si="60"/>
        <v>0</v>
      </c>
      <c r="I262" s="184" t="b">
        <f t="shared" si="57"/>
        <v>0</v>
      </c>
      <c r="J262" s="533"/>
      <c r="K262" s="533"/>
    </row>
    <row r="263" spans="2:11" x14ac:dyDescent="0.25">
      <c r="B263" s="159" t="str">
        <f>+M3</f>
        <v>C7</v>
      </c>
      <c r="C263" s="204"/>
      <c r="D263" s="162"/>
      <c r="E263" s="162" t="str">
        <f t="shared" si="58"/>
        <v>DEBIL</v>
      </c>
      <c r="F263" s="162"/>
      <c r="G263" s="162" t="str">
        <f t="shared" si="59"/>
        <v>DEBIL</v>
      </c>
      <c r="H263" s="184" t="b">
        <f t="shared" si="60"/>
        <v>0</v>
      </c>
      <c r="I263" s="184" t="b">
        <f t="shared" si="57"/>
        <v>0</v>
      </c>
      <c r="J263" s="533"/>
      <c r="K263" s="533"/>
    </row>
    <row r="264" spans="2:11" x14ac:dyDescent="0.25">
      <c r="B264" s="159" t="str">
        <f>+N3</f>
        <v>C8</v>
      </c>
      <c r="C264" s="204"/>
      <c r="D264" s="162"/>
      <c r="E264" s="162" t="str">
        <f t="shared" si="58"/>
        <v>DEBIL</v>
      </c>
      <c r="F264" s="162"/>
      <c r="G264" s="162" t="str">
        <f t="shared" si="59"/>
        <v>DEBIL</v>
      </c>
      <c r="H264" s="184" t="b">
        <f t="shared" si="60"/>
        <v>0</v>
      </c>
      <c r="I264" s="184" t="b">
        <f t="shared" si="57"/>
        <v>0</v>
      </c>
      <c r="J264" s="533"/>
      <c r="K264" s="533"/>
    </row>
    <row r="265" spans="2:11" x14ac:dyDescent="0.25">
      <c r="B265" s="159" t="str">
        <f>+O3</f>
        <v>C9</v>
      </c>
      <c r="C265" s="204"/>
      <c r="D265" s="162"/>
      <c r="E265" s="162" t="str">
        <f t="shared" si="58"/>
        <v>DEBIL</v>
      </c>
      <c r="F265" s="162"/>
      <c r="G265" s="162" t="str">
        <f t="shared" si="59"/>
        <v>DEBIL</v>
      </c>
      <c r="H265" s="184" t="b">
        <f t="shared" si="60"/>
        <v>0</v>
      </c>
      <c r="I265" s="184" t="b">
        <f t="shared" si="57"/>
        <v>0</v>
      </c>
      <c r="J265" s="533"/>
      <c r="K265" s="533"/>
    </row>
    <row r="266" spans="2:11" x14ac:dyDescent="0.25">
      <c r="B266" s="159" t="str">
        <f>+P3</f>
        <v>C10</v>
      </c>
      <c r="C266" s="204"/>
      <c r="D266" s="162"/>
      <c r="E266" s="162" t="str">
        <f>IF(D266&gt;=96,"FUERTE",IF(AND(D266&lt;=95,D266&gt;=86),"MODERADO",IF(D266&lt;86,"DEBIL")))</f>
        <v>DEBIL</v>
      </c>
      <c r="F266" s="162"/>
      <c r="G266" s="162" t="str">
        <f t="shared" si="59"/>
        <v>DEBIL</v>
      </c>
      <c r="H266" s="184" t="b">
        <f t="shared" si="60"/>
        <v>0</v>
      </c>
      <c r="I266" s="184" t="b">
        <f t="shared" si="57"/>
        <v>0</v>
      </c>
      <c r="J266" s="534"/>
      <c r="K266" s="534"/>
    </row>
    <row r="268" spans="2:11" x14ac:dyDescent="0.25">
      <c r="B268" s="558" t="s">
        <v>446</v>
      </c>
      <c r="C268" s="558"/>
    </row>
    <row r="269" spans="2:11" x14ac:dyDescent="0.25">
      <c r="C269" s="172">
        <v>16</v>
      </c>
      <c r="D269" s="547">
        <f>'[7]3_Valoración'!H23</f>
        <v>0</v>
      </c>
      <c r="E269" s="548"/>
      <c r="F269" s="548"/>
      <c r="G269" s="548"/>
      <c r="H269" s="548"/>
      <c r="I269" s="548"/>
      <c r="J269" s="548"/>
      <c r="K269" s="548"/>
    </row>
    <row r="270" spans="2:11" ht="15" customHeight="1" x14ac:dyDescent="0.25">
      <c r="B270" s="159" t="s">
        <v>441</v>
      </c>
      <c r="C270" s="159" t="s">
        <v>442</v>
      </c>
      <c r="D270" s="549" t="s">
        <v>335</v>
      </c>
      <c r="E270" s="550"/>
      <c r="F270" s="201" t="s">
        <v>445</v>
      </c>
      <c r="G270" s="551" t="s">
        <v>443</v>
      </c>
      <c r="H270" s="552"/>
      <c r="I270" s="553"/>
      <c r="J270" s="554" t="s">
        <v>428</v>
      </c>
      <c r="K270" s="555"/>
    </row>
    <row r="271" spans="2:11" x14ac:dyDescent="0.25">
      <c r="B271" s="159" t="str">
        <f>+G3</f>
        <v>C1</v>
      </c>
      <c r="C271" s="204"/>
      <c r="D271" s="162"/>
      <c r="E271" s="162" t="str">
        <f>IF(D271&gt;=96,"FUERTE",IF(AND(D271&lt;=95,D271&gt;=86),"MODERADO",IF(D271&lt;86,"DEBIL")))</f>
        <v>DEBIL</v>
      </c>
      <c r="F271" s="162"/>
      <c r="G271" s="162" t="str">
        <f>CONCATENATE(E271,F271)</f>
        <v>DEBIL</v>
      </c>
      <c r="H271" s="184" t="b">
        <f>IF(G271="FUERTEFUERTE","FUERTE",IF(G271="FUERTEMODERADO","MODERADO",IF(G271="FUERTEDEBIL","DEBIL",IF(G271="MODERADOFUERTE","MODERADO",IF(G271="MODERADOMODERADO","MODERADO",IF(G271="MODERADODEBIL","DEBIL",IF(G271="DEBILFUERTE","DEBIL",IF(G271="DEBILMODERADO","DEBIL",IF(G271="DEBILDEBIL","DEBIL")))))))))</f>
        <v>0</v>
      </c>
      <c r="I271" s="184" t="b">
        <f t="shared" ref="I271:I280" si="61">IF(G271="FUERTEFUERTE",100,IF(G271="FUERTEMODERADO",50,IF(G271="FUERTEDEBIL",0,IF(G271="MODERADOFUERTE",50,IF(G271="MODERADOMODERADO",50,IF(G271="MODERADODEBIL",0,IF(G271="DEBILFUERTE",0,IF(G271="DEBILMODERADO",50,IF(G271="DEBILDEBIL",0)))))))))</f>
        <v>0</v>
      </c>
      <c r="J271" s="532" t="e">
        <f>AVERAGE(I271:I280)</f>
        <v>#DIV/0!</v>
      </c>
      <c r="K271" s="532" t="e">
        <f>IF(J271=100,"FUERTE",IF(AND(J271&lt;=99,J271&gt;=50),"MODERADO",IF(J271&lt;50,"DEBIL")))</f>
        <v>#DIV/0!</v>
      </c>
    </row>
    <row r="272" spans="2:11" x14ac:dyDescent="0.25">
      <c r="B272" s="159" t="str">
        <f>+H3</f>
        <v>C2</v>
      </c>
      <c r="C272" s="204"/>
      <c r="D272" s="162"/>
      <c r="E272" s="162" t="str">
        <f t="shared" ref="E272:E279" si="62">IF(D272&gt;=96,"FUERTE",IF(AND(D272&lt;=95,D272&gt;=86),"MODERADO",IF(D272&lt;86,"DEBIL")))</f>
        <v>DEBIL</v>
      </c>
      <c r="F272" s="162"/>
      <c r="G272" s="162" t="str">
        <f t="shared" ref="G272:G280" si="63">CONCATENATE(E272,F272)</f>
        <v>DEBIL</v>
      </c>
      <c r="H272" s="184" t="b">
        <f t="shared" ref="H272:H280" si="64">IF(G272="FUERTEFUERTE","FUERTE",IF(G272="FUERTEMODERADO","MODERADO",IF(G272="FUERTEDEBIL","DEBIL",IF(G272="MODERADOFUERTE","MODERADO",IF(G272="MODERADOMODERADO","MODERADO",IF(G272="MODERADODEBIL","DEBIL",IF(G272="DEBILFUERTE","DEBIL",IF(G272="DEBILMODERADO","DEBIL",IF(G272="DEBILDEBIL","DEBIL")))))))))</f>
        <v>0</v>
      </c>
      <c r="I272" s="184" t="b">
        <f t="shared" si="61"/>
        <v>0</v>
      </c>
      <c r="J272" s="533"/>
      <c r="K272" s="533"/>
    </row>
    <row r="273" spans="2:11" x14ac:dyDescent="0.25">
      <c r="B273" s="159" t="str">
        <f>+I3</f>
        <v>C3</v>
      </c>
      <c r="C273" s="204"/>
      <c r="D273" s="162"/>
      <c r="E273" s="162" t="str">
        <f t="shared" si="62"/>
        <v>DEBIL</v>
      </c>
      <c r="F273" s="162"/>
      <c r="G273" s="162" t="str">
        <f t="shared" si="63"/>
        <v>DEBIL</v>
      </c>
      <c r="H273" s="184" t="b">
        <f t="shared" si="64"/>
        <v>0</v>
      </c>
      <c r="I273" s="184" t="b">
        <f t="shared" si="61"/>
        <v>0</v>
      </c>
      <c r="J273" s="533"/>
      <c r="K273" s="533"/>
    </row>
    <row r="274" spans="2:11" x14ac:dyDescent="0.25">
      <c r="B274" s="159" t="str">
        <f>+J3</f>
        <v>C4</v>
      </c>
      <c r="C274" s="204"/>
      <c r="D274" s="162"/>
      <c r="E274" s="162" t="str">
        <f t="shared" si="62"/>
        <v>DEBIL</v>
      </c>
      <c r="F274" s="162"/>
      <c r="G274" s="162" t="str">
        <f t="shared" si="63"/>
        <v>DEBIL</v>
      </c>
      <c r="H274" s="184" t="b">
        <f t="shared" si="64"/>
        <v>0</v>
      </c>
      <c r="I274" s="184" t="b">
        <f t="shared" si="61"/>
        <v>0</v>
      </c>
      <c r="J274" s="533"/>
      <c r="K274" s="533"/>
    </row>
    <row r="275" spans="2:11" x14ac:dyDescent="0.25">
      <c r="B275" s="159" t="str">
        <f>+K3</f>
        <v>C5</v>
      </c>
      <c r="C275" s="204"/>
      <c r="D275" s="162"/>
      <c r="E275" s="162" t="str">
        <f t="shared" si="62"/>
        <v>DEBIL</v>
      </c>
      <c r="F275" s="162"/>
      <c r="G275" s="162" t="str">
        <f t="shared" si="63"/>
        <v>DEBIL</v>
      </c>
      <c r="H275" s="184" t="b">
        <f t="shared" si="64"/>
        <v>0</v>
      </c>
      <c r="I275" s="184" t="b">
        <f t="shared" si="61"/>
        <v>0</v>
      </c>
      <c r="J275" s="533"/>
      <c r="K275" s="533"/>
    </row>
    <row r="276" spans="2:11" x14ac:dyDescent="0.25">
      <c r="B276" s="159" t="str">
        <f>+L3</f>
        <v>C6</v>
      </c>
      <c r="C276" s="204"/>
      <c r="D276" s="162"/>
      <c r="E276" s="162" t="str">
        <f t="shared" si="62"/>
        <v>DEBIL</v>
      </c>
      <c r="F276" s="162"/>
      <c r="G276" s="162" t="str">
        <f t="shared" si="63"/>
        <v>DEBIL</v>
      </c>
      <c r="H276" s="184" t="b">
        <f t="shared" si="64"/>
        <v>0</v>
      </c>
      <c r="I276" s="184" t="b">
        <f t="shared" si="61"/>
        <v>0</v>
      </c>
      <c r="J276" s="533"/>
      <c r="K276" s="533"/>
    </row>
    <row r="277" spans="2:11" x14ac:dyDescent="0.25">
      <c r="B277" s="159" t="str">
        <f>+M3</f>
        <v>C7</v>
      </c>
      <c r="C277" s="204"/>
      <c r="D277" s="162"/>
      <c r="E277" s="162" t="str">
        <f t="shared" si="62"/>
        <v>DEBIL</v>
      </c>
      <c r="F277" s="162"/>
      <c r="G277" s="162" t="str">
        <f t="shared" si="63"/>
        <v>DEBIL</v>
      </c>
      <c r="H277" s="184" t="b">
        <f t="shared" si="64"/>
        <v>0</v>
      </c>
      <c r="I277" s="184" t="b">
        <f t="shared" si="61"/>
        <v>0</v>
      </c>
      <c r="J277" s="533"/>
      <c r="K277" s="533"/>
    </row>
    <row r="278" spans="2:11" x14ac:dyDescent="0.25">
      <c r="B278" s="159" t="str">
        <f>+N3</f>
        <v>C8</v>
      </c>
      <c r="C278" s="204"/>
      <c r="D278" s="162"/>
      <c r="E278" s="162" t="str">
        <f t="shared" si="62"/>
        <v>DEBIL</v>
      </c>
      <c r="F278" s="162"/>
      <c r="G278" s="162" t="str">
        <f t="shared" si="63"/>
        <v>DEBIL</v>
      </c>
      <c r="H278" s="184" t="b">
        <f t="shared" si="64"/>
        <v>0</v>
      </c>
      <c r="I278" s="184" t="b">
        <f t="shared" si="61"/>
        <v>0</v>
      </c>
      <c r="J278" s="533"/>
      <c r="K278" s="533"/>
    </row>
    <row r="279" spans="2:11" x14ac:dyDescent="0.25">
      <c r="B279" s="159" t="str">
        <f>+O3</f>
        <v>C9</v>
      </c>
      <c r="C279" s="204"/>
      <c r="D279" s="162"/>
      <c r="E279" s="162" t="str">
        <f t="shared" si="62"/>
        <v>DEBIL</v>
      </c>
      <c r="F279" s="162"/>
      <c r="G279" s="162" t="str">
        <f t="shared" si="63"/>
        <v>DEBIL</v>
      </c>
      <c r="H279" s="184" t="b">
        <f t="shared" si="64"/>
        <v>0</v>
      </c>
      <c r="I279" s="184" t="b">
        <f t="shared" si="61"/>
        <v>0</v>
      </c>
      <c r="J279" s="533"/>
      <c r="K279" s="533"/>
    </row>
    <row r="280" spans="2:11" x14ac:dyDescent="0.25">
      <c r="B280" s="159" t="str">
        <f>+P3</f>
        <v>C10</v>
      </c>
      <c r="C280" s="204"/>
      <c r="D280" s="162"/>
      <c r="E280" s="162" t="str">
        <f>IF(D280&gt;=96,"FUERTE",IF(AND(D280&lt;=95,D280&gt;=86),"MODERADO",IF(D280&lt;86,"DEBIL")))</f>
        <v>DEBIL</v>
      </c>
      <c r="F280" s="162"/>
      <c r="G280" s="162" t="str">
        <f t="shared" si="63"/>
        <v>DEBIL</v>
      </c>
      <c r="H280" s="184" t="b">
        <f t="shared" si="64"/>
        <v>0</v>
      </c>
      <c r="I280" s="184" t="b">
        <f t="shared" si="61"/>
        <v>0</v>
      </c>
      <c r="J280" s="534"/>
      <c r="K280" s="534"/>
    </row>
    <row r="283" spans="2:11" x14ac:dyDescent="0.25">
      <c r="C283" s="172">
        <v>17</v>
      </c>
      <c r="D283" s="547">
        <f>'[7]3_Valoración'!H24</f>
        <v>0</v>
      </c>
      <c r="E283" s="548"/>
      <c r="F283" s="548"/>
      <c r="G283" s="548"/>
      <c r="H283" s="548"/>
      <c r="I283" s="548"/>
      <c r="J283" s="548"/>
      <c r="K283" s="548"/>
    </row>
    <row r="284" spans="2:11" ht="15" customHeight="1" x14ac:dyDescent="0.25">
      <c r="B284" s="159" t="s">
        <v>441</v>
      </c>
      <c r="C284" s="159" t="s">
        <v>442</v>
      </c>
      <c r="D284" s="549" t="s">
        <v>335</v>
      </c>
      <c r="E284" s="550"/>
      <c r="F284" s="201" t="s">
        <v>445</v>
      </c>
      <c r="G284" s="551" t="s">
        <v>443</v>
      </c>
      <c r="H284" s="552"/>
      <c r="I284" s="553"/>
      <c r="J284" s="554" t="s">
        <v>428</v>
      </c>
      <c r="K284" s="555"/>
    </row>
    <row r="285" spans="2:11" x14ac:dyDescent="0.25">
      <c r="B285" s="159" t="str">
        <f>+G3</f>
        <v>C1</v>
      </c>
      <c r="C285" s="204"/>
      <c r="D285" s="162"/>
      <c r="E285" s="162" t="str">
        <f>IF(D285&gt;=96,"FUERTE",IF(AND(D285&lt;=95,D285&gt;=86),"MODERADO",IF(D285&lt;86,"DEBIL")))</f>
        <v>DEBIL</v>
      </c>
      <c r="F285" s="162"/>
      <c r="G285" s="162" t="str">
        <f>CONCATENATE(E285,F285)</f>
        <v>DEBIL</v>
      </c>
      <c r="H285" s="184" t="b">
        <f>IF(G285="FUERTEFUERTE","FUERTE",IF(G285="FUERTEMODERADO","MODERADO",IF(G285="FUERTEDEBIL","DEBIL",IF(G285="MODERADOFUERTE","MODERADO",IF(G285="MODERADOMODERADO","MODERADO",IF(G285="MODERADODEBIL","DEBIL",IF(G285="DEBILFUERTE","DEBIL",IF(G285="DEBILMODERADO","DEBIL",IF(G285="DEBILDEBIL","DEBIL")))))))))</f>
        <v>0</v>
      </c>
      <c r="I285" s="184" t="b">
        <f t="shared" ref="I285:I294" si="65">IF(G285="FUERTEFUERTE",100,IF(G285="FUERTEMODERADO",50,IF(G285="FUERTEDEBIL",0,IF(G285="MODERADOFUERTE",50,IF(G285="MODERADOMODERADO",50,IF(G285="MODERADODEBIL",0,IF(G285="DEBILFUERTE",0,IF(G285="DEBILMODERADO",50,IF(G285="DEBILDEBIL",0)))))))))</f>
        <v>0</v>
      </c>
      <c r="J285" s="532" t="e">
        <f>AVERAGE(I285:I294)</f>
        <v>#DIV/0!</v>
      </c>
      <c r="K285" s="532" t="e">
        <f>IF(J285=100,"FUERTE",IF(AND(J285&lt;=99,J285&gt;=50),"MODERADO",IF(J285&lt;50,"DEBIL")))</f>
        <v>#DIV/0!</v>
      </c>
    </row>
    <row r="286" spans="2:11" x14ac:dyDescent="0.25">
      <c r="B286" s="159" t="str">
        <f>+H3</f>
        <v>C2</v>
      </c>
      <c r="C286" s="204"/>
      <c r="D286" s="162"/>
      <c r="E286" s="162" t="str">
        <f t="shared" ref="E286:E293" si="66">IF(D286&gt;=96,"FUERTE",IF(AND(D286&lt;=95,D286&gt;=86),"MODERADO",IF(D286&lt;86,"DEBIL")))</f>
        <v>DEBIL</v>
      </c>
      <c r="F286" s="162"/>
      <c r="G286" s="162" t="str">
        <f t="shared" ref="G286:G294" si="67">CONCATENATE(E286,F286)</f>
        <v>DEBIL</v>
      </c>
      <c r="H286" s="184" t="b">
        <f t="shared" ref="H286:H294" si="68">IF(G286="FUERTEFUERTE","FUERTE",IF(G286="FUERTEMODERADO","MODERADO",IF(G286="FUERTEDEBIL","DEBIL",IF(G286="MODERADOFUERTE","MODERADO",IF(G286="MODERADOMODERADO","MODERADO",IF(G286="MODERADODEBIL","DEBIL",IF(G286="DEBILFUERTE","DEBIL",IF(G286="DEBILMODERADO","DEBIL",IF(G286="DEBILDEBIL","DEBIL")))))))))</f>
        <v>0</v>
      </c>
      <c r="I286" s="184" t="b">
        <f t="shared" si="65"/>
        <v>0</v>
      </c>
      <c r="J286" s="533"/>
      <c r="K286" s="533"/>
    </row>
    <row r="287" spans="2:11" x14ac:dyDescent="0.25">
      <c r="B287" s="159" t="str">
        <f>+I3</f>
        <v>C3</v>
      </c>
      <c r="C287" s="204"/>
      <c r="D287" s="162"/>
      <c r="E287" s="162" t="str">
        <f t="shared" si="66"/>
        <v>DEBIL</v>
      </c>
      <c r="F287" s="162"/>
      <c r="G287" s="162" t="str">
        <f t="shared" si="67"/>
        <v>DEBIL</v>
      </c>
      <c r="H287" s="184" t="b">
        <f t="shared" si="68"/>
        <v>0</v>
      </c>
      <c r="I287" s="184" t="b">
        <f t="shared" si="65"/>
        <v>0</v>
      </c>
      <c r="J287" s="533"/>
      <c r="K287" s="533"/>
    </row>
    <row r="288" spans="2:11" x14ac:dyDescent="0.25">
      <c r="B288" s="159" t="str">
        <f>+J3</f>
        <v>C4</v>
      </c>
      <c r="C288" s="204"/>
      <c r="D288" s="162"/>
      <c r="E288" s="162" t="str">
        <f t="shared" si="66"/>
        <v>DEBIL</v>
      </c>
      <c r="F288" s="162"/>
      <c r="G288" s="162" t="str">
        <f t="shared" si="67"/>
        <v>DEBIL</v>
      </c>
      <c r="H288" s="184" t="b">
        <f t="shared" si="68"/>
        <v>0</v>
      </c>
      <c r="I288" s="184" t="b">
        <f t="shared" si="65"/>
        <v>0</v>
      </c>
      <c r="J288" s="533"/>
      <c r="K288" s="533"/>
    </row>
    <row r="289" spans="2:11" x14ac:dyDescent="0.25">
      <c r="B289" s="159" t="str">
        <f>+K3</f>
        <v>C5</v>
      </c>
      <c r="C289" s="204"/>
      <c r="D289" s="162"/>
      <c r="E289" s="162" t="str">
        <f t="shared" si="66"/>
        <v>DEBIL</v>
      </c>
      <c r="F289" s="162"/>
      <c r="G289" s="162" t="str">
        <f t="shared" si="67"/>
        <v>DEBIL</v>
      </c>
      <c r="H289" s="184" t="b">
        <f t="shared" si="68"/>
        <v>0</v>
      </c>
      <c r="I289" s="184" t="b">
        <f t="shared" si="65"/>
        <v>0</v>
      </c>
      <c r="J289" s="533"/>
      <c r="K289" s="533"/>
    </row>
    <row r="290" spans="2:11" x14ac:dyDescent="0.25">
      <c r="B290" s="159" t="str">
        <f>+L3</f>
        <v>C6</v>
      </c>
      <c r="C290" s="204"/>
      <c r="D290" s="162"/>
      <c r="E290" s="162" t="str">
        <f t="shared" si="66"/>
        <v>DEBIL</v>
      </c>
      <c r="F290" s="162"/>
      <c r="G290" s="162" t="str">
        <f t="shared" si="67"/>
        <v>DEBIL</v>
      </c>
      <c r="H290" s="184" t="b">
        <f t="shared" si="68"/>
        <v>0</v>
      </c>
      <c r="I290" s="184" t="b">
        <f t="shared" si="65"/>
        <v>0</v>
      </c>
      <c r="J290" s="533"/>
      <c r="K290" s="533"/>
    </row>
    <row r="291" spans="2:11" x14ac:dyDescent="0.25">
      <c r="B291" s="159" t="str">
        <f>+M3</f>
        <v>C7</v>
      </c>
      <c r="C291" s="204"/>
      <c r="D291" s="162"/>
      <c r="E291" s="162" t="str">
        <f t="shared" si="66"/>
        <v>DEBIL</v>
      </c>
      <c r="F291" s="162"/>
      <c r="G291" s="162" t="str">
        <f t="shared" si="67"/>
        <v>DEBIL</v>
      </c>
      <c r="H291" s="184" t="b">
        <f t="shared" si="68"/>
        <v>0</v>
      </c>
      <c r="I291" s="184" t="b">
        <f t="shared" si="65"/>
        <v>0</v>
      </c>
      <c r="J291" s="533"/>
      <c r="K291" s="533"/>
    </row>
    <row r="292" spans="2:11" x14ac:dyDescent="0.25">
      <c r="B292" s="159" t="str">
        <f>+N3</f>
        <v>C8</v>
      </c>
      <c r="C292" s="204"/>
      <c r="D292" s="162"/>
      <c r="E292" s="162" t="str">
        <f t="shared" si="66"/>
        <v>DEBIL</v>
      </c>
      <c r="F292" s="162"/>
      <c r="G292" s="162" t="str">
        <f t="shared" si="67"/>
        <v>DEBIL</v>
      </c>
      <c r="H292" s="184" t="b">
        <f t="shared" si="68"/>
        <v>0</v>
      </c>
      <c r="I292" s="184" t="b">
        <f t="shared" si="65"/>
        <v>0</v>
      </c>
      <c r="J292" s="533"/>
      <c r="K292" s="533"/>
    </row>
    <row r="293" spans="2:11" x14ac:dyDescent="0.25">
      <c r="B293" s="159" t="str">
        <f>+O3</f>
        <v>C9</v>
      </c>
      <c r="C293" s="204"/>
      <c r="D293" s="162"/>
      <c r="E293" s="162" t="str">
        <f t="shared" si="66"/>
        <v>DEBIL</v>
      </c>
      <c r="F293" s="162"/>
      <c r="G293" s="162" t="str">
        <f t="shared" si="67"/>
        <v>DEBIL</v>
      </c>
      <c r="H293" s="184" t="b">
        <f t="shared" si="68"/>
        <v>0</v>
      </c>
      <c r="I293" s="184" t="b">
        <f t="shared" si="65"/>
        <v>0</v>
      </c>
      <c r="J293" s="533"/>
      <c r="K293" s="533"/>
    </row>
    <row r="294" spans="2:11" x14ac:dyDescent="0.25">
      <c r="B294" s="159" t="str">
        <f>+P3</f>
        <v>C10</v>
      </c>
      <c r="C294" s="204"/>
      <c r="D294" s="162"/>
      <c r="E294" s="162" t="str">
        <f>IF(D294&gt;=96,"FUERTE",IF(AND(D294&lt;=95,D294&gt;=86),"MODERADO",IF(D294&lt;86,"DEBIL")))</f>
        <v>DEBIL</v>
      </c>
      <c r="F294" s="162"/>
      <c r="G294" s="162" t="str">
        <f t="shared" si="67"/>
        <v>DEBIL</v>
      </c>
      <c r="H294" s="184" t="b">
        <f t="shared" si="68"/>
        <v>0</v>
      </c>
      <c r="I294" s="184" t="b">
        <f t="shared" si="65"/>
        <v>0</v>
      </c>
      <c r="J294" s="534"/>
      <c r="K294" s="534"/>
    </row>
    <row r="297" spans="2:11" x14ac:dyDescent="0.25">
      <c r="C297" s="172">
        <v>18</v>
      </c>
      <c r="D297" s="547">
        <f>'[7]3_Valoración'!H25</f>
        <v>0</v>
      </c>
      <c r="E297" s="548"/>
      <c r="F297" s="548"/>
      <c r="G297" s="548"/>
      <c r="H297" s="548"/>
      <c r="I297" s="548"/>
      <c r="J297" s="548"/>
      <c r="K297" s="548"/>
    </row>
    <row r="298" spans="2:11" ht="15" customHeight="1" x14ac:dyDescent="0.25">
      <c r="B298" s="159" t="s">
        <v>441</v>
      </c>
      <c r="C298" s="159" t="s">
        <v>442</v>
      </c>
      <c r="D298" s="549" t="s">
        <v>335</v>
      </c>
      <c r="E298" s="550"/>
      <c r="F298" s="201" t="s">
        <v>445</v>
      </c>
      <c r="G298" s="551" t="s">
        <v>443</v>
      </c>
      <c r="H298" s="552"/>
      <c r="I298" s="553"/>
      <c r="J298" s="556" t="s">
        <v>428</v>
      </c>
      <c r="K298" s="557"/>
    </row>
    <row r="299" spans="2:11" x14ac:dyDescent="0.25">
      <c r="B299" s="159" t="str">
        <f>+G3</f>
        <v>C1</v>
      </c>
      <c r="C299" s="204"/>
      <c r="D299" s="162"/>
      <c r="E299" s="162" t="str">
        <f>IF(D299&gt;=96,"FUERTE",IF(AND(D299&lt;=95,D299&gt;=86),"MODERADO",IF(D299&lt;86,"DEBIL")))</f>
        <v>DEBIL</v>
      </c>
      <c r="F299" s="162"/>
      <c r="G299" s="162" t="str">
        <f>CONCATENATE(E299,F299)</f>
        <v>DEBIL</v>
      </c>
      <c r="H299" s="184" t="b">
        <f>IF(G299="FUERTEFUERTE","FUERTE",IF(G299="FUERTEMODERADO","MODERADO",IF(G299="FUERTEDEBIL","DEBIL",IF(G299="MODERADOFUERTE","MODERADO",IF(G299="MODERADOMODERADO","MODERADO",IF(G299="MODERADODEBIL","DEBIL",IF(G299="DEBILFUERTE","DEBIL",IF(G299="DEBILMODERADO","DEBIL",IF(G299="DEBILDEBIL","DEBIL")))))))))</f>
        <v>0</v>
      </c>
      <c r="I299" s="184" t="b">
        <f t="shared" ref="I299:I308" si="69">IF(G299="FUERTEFUERTE",100,IF(G299="FUERTEMODERADO",50,IF(G299="FUERTEDEBIL",0,IF(G299="MODERADOFUERTE",50,IF(G299="MODERADOMODERADO",50,IF(G299="MODERADODEBIL",0,IF(G299="DEBILFUERTE",0,IF(G299="DEBILMODERADO",50,IF(G299="DEBILDEBIL",0)))))))))</f>
        <v>0</v>
      </c>
      <c r="J299" s="532" t="e">
        <f>AVERAGE(I299:I308)</f>
        <v>#DIV/0!</v>
      </c>
      <c r="K299" s="532" t="e">
        <f>IF(J299=100,"FUERTE",IF(AND(J299&lt;=99,J299&gt;=50),"MODERADO",IF(J299&lt;50,"DEBIL")))</f>
        <v>#DIV/0!</v>
      </c>
    </row>
    <row r="300" spans="2:11" x14ac:dyDescent="0.25">
      <c r="B300" s="159" t="str">
        <f>+H3</f>
        <v>C2</v>
      </c>
      <c r="C300" s="204"/>
      <c r="D300" s="162"/>
      <c r="E300" s="162" t="str">
        <f t="shared" ref="E300:E307" si="70">IF(D300&gt;=96,"FUERTE",IF(AND(D300&lt;=95,D300&gt;=86),"MODERADO",IF(D300&lt;86,"DEBIL")))</f>
        <v>DEBIL</v>
      </c>
      <c r="F300" s="162"/>
      <c r="G300" s="162" t="str">
        <f t="shared" ref="G300:G308" si="71">CONCATENATE(E300,F300)</f>
        <v>DEBIL</v>
      </c>
      <c r="H300" s="184" t="b">
        <f t="shared" ref="H300:H308" si="72">IF(G300="FUERTEFUERTE","FUERTE",IF(G300="FUERTEMODERADO","MODERADO",IF(G300="FUERTEDEBIL","DEBIL",IF(G300="MODERADOFUERTE","MODERADO",IF(G300="MODERADOMODERADO","MODERADO",IF(G300="MODERADODEBIL","DEBIL",IF(G300="DEBILFUERTE","DEBIL",IF(G300="DEBILMODERADO","DEBIL",IF(G300="DEBILDEBIL","DEBIL")))))))))</f>
        <v>0</v>
      </c>
      <c r="I300" s="184" t="b">
        <f t="shared" si="69"/>
        <v>0</v>
      </c>
      <c r="J300" s="533"/>
      <c r="K300" s="533"/>
    </row>
    <row r="301" spans="2:11" x14ac:dyDescent="0.25">
      <c r="B301" s="159" t="str">
        <f>+I3</f>
        <v>C3</v>
      </c>
      <c r="C301" s="204"/>
      <c r="D301" s="162"/>
      <c r="E301" s="162" t="str">
        <f t="shared" si="70"/>
        <v>DEBIL</v>
      </c>
      <c r="F301" s="162"/>
      <c r="G301" s="162" t="str">
        <f t="shared" si="71"/>
        <v>DEBIL</v>
      </c>
      <c r="H301" s="184" t="b">
        <f t="shared" si="72"/>
        <v>0</v>
      </c>
      <c r="I301" s="184" t="b">
        <f t="shared" si="69"/>
        <v>0</v>
      </c>
      <c r="J301" s="533"/>
      <c r="K301" s="533"/>
    </row>
    <row r="302" spans="2:11" x14ac:dyDescent="0.25">
      <c r="B302" s="159" t="str">
        <f>+J3</f>
        <v>C4</v>
      </c>
      <c r="C302" s="204"/>
      <c r="D302" s="162"/>
      <c r="E302" s="162" t="str">
        <f t="shared" si="70"/>
        <v>DEBIL</v>
      </c>
      <c r="F302" s="162"/>
      <c r="G302" s="162" t="str">
        <f t="shared" si="71"/>
        <v>DEBIL</v>
      </c>
      <c r="H302" s="184" t="b">
        <f t="shared" si="72"/>
        <v>0</v>
      </c>
      <c r="I302" s="184" t="b">
        <f t="shared" si="69"/>
        <v>0</v>
      </c>
      <c r="J302" s="533"/>
      <c r="K302" s="533"/>
    </row>
    <row r="303" spans="2:11" x14ac:dyDescent="0.25">
      <c r="B303" s="159" t="str">
        <f>+K3</f>
        <v>C5</v>
      </c>
      <c r="C303" s="204"/>
      <c r="D303" s="162"/>
      <c r="E303" s="162" t="str">
        <f t="shared" si="70"/>
        <v>DEBIL</v>
      </c>
      <c r="F303" s="162"/>
      <c r="G303" s="162" t="str">
        <f t="shared" si="71"/>
        <v>DEBIL</v>
      </c>
      <c r="H303" s="184" t="b">
        <f t="shared" si="72"/>
        <v>0</v>
      </c>
      <c r="I303" s="184" t="b">
        <f t="shared" si="69"/>
        <v>0</v>
      </c>
      <c r="J303" s="533"/>
      <c r="K303" s="533"/>
    </row>
    <row r="304" spans="2:11" x14ac:dyDescent="0.25">
      <c r="B304" s="159" t="str">
        <f>+L3</f>
        <v>C6</v>
      </c>
      <c r="C304" s="204"/>
      <c r="D304" s="162"/>
      <c r="E304" s="162" t="str">
        <f t="shared" si="70"/>
        <v>DEBIL</v>
      </c>
      <c r="F304" s="162"/>
      <c r="G304" s="162" t="str">
        <f t="shared" si="71"/>
        <v>DEBIL</v>
      </c>
      <c r="H304" s="184" t="b">
        <f t="shared" si="72"/>
        <v>0</v>
      </c>
      <c r="I304" s="184" t="b">
        <f t="shared" si="69"/>
        <v>0</v>
      </c>
      <c r="J304" s="533"/>
      <c r="K304" s="533"/>
    </row>
    <row r="305" spans="2:11" x14ac:dyDescent="0.25">
      <c r="B305" s="159" t="str">
        <f>+M3</f>
        <v>C7</v>
      </c>
      <c r="C305" s="204"/>
      <c r="D305" s="162"/>
      <c r="E305" s="162" t="str">
        <f t="shared" si="70"/>
        <v>DEBIL</v>
      </c>
      <c r="F305" s="162"/>
      <c r="G305" s="162" t="str">
        <f t="shared" si="71"/>
        <v>DEBIL</v>
      </c>
      <c r="H305" s="184" t="b">
        <f t="shared" si="72"/>
        <v>0</v>
      </c>
      <c r="I305" s="184" t="b">
        <f t="shared" si="69"/>
        <v>0</v>
      </c>
      <c r="J305" s="533"/>
      <c r="K305" s="533"/>
    </row>
    <row r="306" spans="2:11" x14ac:dyDescent="0.25">
      <c r="B306" s="159" t="str">
        <f>+N3</f>
        <v>C8</v>
      </c>
      <c r="C306" s="204"/>
      <c r="D306" s="162"/>
      <c r="E306" s="162" t="str">
        <f t="shared" si="70"/>
        <v>DEBIL</v>
      </c>
      <c r="F306" s="162"/>
      <c r="G306" s="162" t="str">
        <f t="shared" si="71"/>
        <v>DEBIL</v>
      </c>
      <c r="H306" s="184" t="b">
        <f t="shared" si="72"/>
        <v>0</v>
      </c>
      <c r="I306" s="184" t="b">
        <f t="shared" si="69"/>
        <v>0</v>
      </c>
      <c r="J306" s="533"/>
      <c r="K306" s="533"/>
    </row>
    <row r="307" spans="2:11" x14ac:dyDescent="0.25">
      <c r="B307" s="159" t="str">
        <f>+O3</f>
        <v>C9</v>
      </c>
      <c r="C307" s="204"/>
      <c r="D307" s="162"/>
      <c r="E307" s="162" t="str">
        <f t="shared" si="70"/>
        <v>DEBIL</v>
      </c>
      <c r="F307" s="162"/>
      <c r="G307" s="162" t="str">
        <f t="shared" si="71"/>
        <v>DEBIL</v>
      </c>
      <c r="H307" s="184" t="b">
        <f t="shared" si="72"/>
        <v>0</v>
      </c>
      <c r="I307" s="184" t="b">
        <f t="shared" si="69"/>
        <v>0</v>
      </c>
      <c r="J307" s="533"/>
      <c r="K307" s="533"/>
    </row>
    <row r="308" spans="2:11" x14ac:dyDescent="0.25">
      <c r="B308" s="159" t="str">
        <f>+P3</f>
        <v>C10</v>
      </c>
      <c r="C308" s="204"/>
      <c r="D308" s="162"/>
      <c r="E308" s="162" t="str">
        <f>IF(D308&gt;=96,"FUERTE",IF(AND(D308&lt;=95,D308&gt;=86),"MODERADO",IF(D308&lt;86,"DEBIL")))</f>
        <v>DEBIL</v>
      </c>
      <c r="F308" s="162"/>
      <c r="G308" s="162" t="str">
        <f t="shared" si="71"/>
        <v>DEBIL</v>
      </c>
      <c r="H308" s="184" t="b">
        <f t="shared" si="72"/>
        <v>0</v>
      </c>
      <c r="I308" s="184" t="b">
        <f t="shared" si="69"/>
        <v>0</v>
      </c>
      <c r="J308" s="534"/>
      <c r="K308" s="534"/>
    </row>
    <row r="311" spans="2:11" x14ac:dyDescent="0.25">
      <c r="C311" s="172">
        <v>19</v>
      </c>
      <c r="D311" s="547">
        <f>'[7]3_Valoración'!H26</f>
        <v>0</v>
      </c>
      <c r="E311" s="548"/>
      <c r="F311" s="548"/>
      <c r="G311" s="548"/>
      <c r="H311" s="548"/>
      <c r="I311" s="548"/>
      <c r="J311" s="548"/>
      <c r="K311" s="548"/>
    </row>
    <row r="312" spans="2:11" ht="15" customHeight="1" x14ac:dyDescent="0.25">
      <c r="B312" s="159" t="s">
        <v>441</v>
      </c>
      <c r="C312" s="159" t="s">
        <v>442</v>
      </c>
      <c r="D312" s="549" t="s">
        <v>335</v>
      </c>
      <c r="E312" s="550"/>
      <c r="F312" s="201" t="s">
        <v>445</v>
      </c>
      <c r="G312" s="551" t="s">
        <v>443</v>
      </c>
      <c r="H312" s="552"/>
      <c r="I312" s="553"/>
      <c r="J312" s="554" t="s">
        <v>428</v>
      </c>
      <c r="K312" s="555"/>
    </row>
    <row r="313" spans="2:11" x14ac:dyDescent="0.25">
      <c r="B313" s="159" t="str">
        <f>+G3</f>
        <v>C1</v>
      </c>
      <c r="C313" s="204"/>
      <c r="D313" s="162"/>
      <c r="E313" s="162" t="str">
        <f>IF(D313&gt;=96,"FUERTE",IF(AND(D313&lt;=95,D313&gt;=86),"MODERADO",IF(D313&lt;86,"DEBIL")))</f>
        <v>DEBIL</v>
      </c>
      <c r="F313" s="162"/>
      <c r="G313" s="162" t="str">
        <f>CONCATENATE(E313,F313)</f>
        <v>DEBIL</v>
      </c>
      <c r="H313" s="184" t="b">
        <f>IF(G313="FUERTEFUERTE","FUERTE",IF(G313="FUERTEMODERADO","MODERADO",IF(G313="FUERTEDEBIL","DEBIL",IF(G313="MODERADOFUERTE","MODERADO",IF(G313="MODERADOMODERADO","MODERADO",IF(G313="MODERADODEBIL","DEBIL",IF(G313="DEBILFUERTE","DEBIL",IF(G313="DEBILMODERADO","DEBIL",IF(G313="DEBILDEBIL","DEBIL")))))))))</f>
        <v>0</v>
      </c>
      <c r="I313" s="184" t="b">
        <f t="shared" ref="I313:I322" si="73">IF(G313="FUERTEFUERTE",100,IF(G313="FUERTEMODERADO",50,IF(G313="FUERTEDEBIL",0,IF(G313="MODERADOFUERTE",50,IF(G313="MODERADOMODERADO",50,IF(G313="MODERADODEBIL",0,IF(G313="DEBILFUERTE",0,IF(G313="DEBILMODERADO",50,IF(G313="DEBILDEBIL",0)))))))))</f>
        <v>0</v>
      </c>
      <c r="J313" s="532" t="e">
        <f>AVERAGE(I313:I322)</f>
        <v>#DIV/0!</v>
      </c>
      <c r="K313" s="532" t="e">
        <f>IF(J313=100,"FUERTE",IF(AND(J313&lt;=99,J313&gt;=50),"MODERADO",IF(J313&lt;50,"DEBIL")))</f>
        <v>#DIV/0!</v>
      </c>
    </row>
    <row r="314" spans="2:11" x14ac:dyDescent="0.25">
      <c r="B314" s="159" t="str">
        <f>+H3</f>
        <v>C2</v>
      </c>
      <c r="C314" s="204"/>
      <c r="D314" s="162"/>
      <c r="E314" s="162" t="str">
        <f t="shared" ref="E314:E321" si="74">IF(D314&gt;=96,"FUERTE",IF(AND(D314&lt;=95,D314&gt;=86),"MODERADO",IF(D314&lt;86,"DEBIL")))</f>
        <v>DEBIL</v>
      </c>
      <c r="F314" s="162"/>
      <c r="G314" s="162" t="str">
        <f t="shared" ref="G314:G322" si="75">CONCATENATE(E314,F314)</f>
        <v>DEBIL</v>
      </c>
      <c r="H314" s="184" t="b">
        <f t="shared" ref="H314:H322" si="76">IF(G314="FUERTEFUERTE","FUERTE",IF(G314="FUERTEMODERADO","MODERADO",IF(G314="FUERTEDEBIL","DEBIL",IF(G314="MODERADOFUERTE","MODERADO",IF(G314="MODERADOMODERADO","MODERADO",IF(G314="MODERADODEBIL","DEBIL",IF(G314="DEBILFUERTE","DEBIL",IF(G314="DEBILMODERADO","DEBIL",IF(G314="DEBILDEBIL","DEBIL")))))))))</f>
        <v>0</v>
      </c>
      <c r="I314" s="184" t="b">
        <f t="shared" si="73"/>
        <v>0</v>
      </c>
      <c r="J314" s="533"/>
      <c r="K314" s="533"/>
    </row>
    <row r="315" spans="2:11" x14ac:dyDescent="0.25">
      <c r="B315" s="159" t="str">
        <f>+I3</f>
        <v>C3</v>
      </c>
      <c r="C315" s="204"/>
      <c r="D315" s="162"/>
      <c r="E315" s="162" t="str">
        <f t="shared" si="74"/>
        <v>DEBIL</v>
      </c>
      <c r="F315" s="162"/>
      <c r="G315" s="162" t="str">
        <f t="shared" si="75"/>
        <v>DEBIL</v>
      </c>
      <c r="H315" s="184" t="b">
        <f t="shared" si="76"/>
        <v>0</v>
      </c>
      <c r="I315" s="184" t="b">
        <f t="shared" si="73"/>
        <v>0</v>
      </c>
      <c r="J315" s="533"/>
      <c r="K315" s="533"/>
    </row>
    <row r="316" spans="2:11" x14ac:dyDescent="0.25">
      <c r="B316" s="159" t="str">
        <f>+J3</f>
        <v>C4</v>
      </c>
      <c r="C316" s="204"/>
      <c r="D316" s="162"/>
      <c r="E316" s="162" t="str">
        <f t="shared" si="74"/>
        <v>DEBIL</v>
      </c>
      <c r="F316" s="162"/>
      <c r="G316" s="162" t="str">
        <f t="shared" si="75"/>
        <v>DEBIL</v>
      </c>
      <c r="H316" s="184" t="b">
        <f t="shared" si="76"/>
        <v>0</v>
      </c>
      <c r="I316" s="184" t="b">
        <f t="shared" si="73"/>
        <v>0</v>
      </c>
      <c r="J316" s="533"/>
      <c r="K316" s="533"/>
    </row>
    <row r="317" spans="2:11" x14ac:dyDescent="0.25">
      <c r="B317" s="159" t="str">
        <f>+K3</f>
        <v>C5</v>
      </c>
      <c r="C317" s="204"/>
      <c r="D317" s="162"/>
      <c r="E317" s="162" t="str">
        <f t="shared" si="74"/>
        <v>DEBIL</v>
      </c>
      <c r="F317" s="162"/>
      <c r="G317" s="162" t="str">
        <f t="shared" si="75"/>
        <v>DEBIL</v>
      </c>
      <c r="H317" s="184" t="b">
        <f t="shared" si="76"/>
        <v>0</v>
      </c>
      <c r="I317" s="184" t="b">
        <f t="shared" si="73"/>
        <v>0</v>
      </c>
      <c r="J317" s="533"/>
      <c r="K317" s="533"/>
    </row>
    <row r="318" spans="2:11" x14ac:dyDescent="0.25">
      <c r="B318" s="159" t="str">
        <f>+L3</f>
        <v>C6</v>
      </c>
      <c r="C318" s="204"/>
      <c r="D318" s="162"/>
      <c r="E318" s="162" t="str">
        <f t="shared" si="74"/>
        <v>DEBIL</v>
      </c>
      <c r="F318" s="162"/>
      <c r="G318" s="162" t="str">
        <f t="shared" si="75"/>
        <v>DEBIL</v>
      </c>
      <c r="H318" s="184" t="b">
        <f t="shared" si="76"/>
        <v>0</v>
      </c>
      <c r="I318" s="184" t="b">
        <f t="shared" si="73"/>
        <v>0</v>
      </c>
      <c r="J318" s="533"/>
      <c r="K318" s="533"/>
    </row>
    <row r="319" spans="2:11" x14ac:dyDescent="0.25">
      <c r="B319" s="159" t="str">
        <f>+M3</f>
        <v>C7</v>
      </c>
      <c r="C319" s="204"/>
      <c r="D319" s="162"/>
      <c r="E319" s="162" t="str">
        <f t="shared" si="74"/>
        <v>DEBIL</v>
      </c>
      <c r="F319" s="162"/>
      <c r="G319" s="162" t="str">
        <f t="shared" si="75"/>
        <v>DEBIL</v>
      </c>
      <c r="H319" s="184" t="b">
        <f t="shared" si="76"/>
        <v>0</v>
      </c>
      <c r="I319" s="184" t="b">
        <f t="shared" si="73"/>
        <v>0</v>
      </c>
      <c r="J319" s="533"/>
      <c r="K319" s="533"/>
    </row>
    <row r="320" spans="2:11" x14ac:dyDescent="0.25">
      <c r="B320" s="159" t="str">
        <f>+N3</f>
        <v>C8</v>
      </c>
      <c r="C320" s="204"/>
      <c r="D320" s="162"/>
      <c r="E320" s="162" t="str">
        <f t="shared" si="74"/>
        <v>DEBIL</v>
      </c>
      <c r="F320" s="162"/>
      <c r="G320" s="162" t="str">
        <f t="shared" si="75"/>
        <v>DEBIL</v>
      </c>
      <c r="H320" s="184" t="b">
        <f t="shared" si="76"/>
        <v>0</v>
      </c>
      <c r="I320" s="184" t="b">
        <f t="shared" si="73"/>
        <v>0</v>
      </c>
      <c r="J320" s="533"/>
      <c r="K320" s="533"/>
    </row>
    <row r="321" spans="2:11" x14ac:dyDescent="0.25">
      <c r="B321" s="159" t="str">
        <f>+O3</f>
        <v>C9</v>
      </c>
      <c r="C321" s="204"/>
      <c r="D321" s="162"/>
      <c r="E321" s="162" t="str">
        <f t="shared" si="74"/>
        <v>DEBIL</v>
      </c>
      <c r="F321" s="162"/>
      <c r="G321" s="162" t="str">
        <f t="shared" si="75"/>
        <v>DEBIL</v>
      </c>
      <c r="H321" s="184" t="b">
        <f t="shared" si="76"/>
        <v>0</v>
      </c>
      <c r="I321" s="184" t="b">
        <f t="shared" si="73"/>
        <v>0</v>
      </c>
      <c r="J321" s="533"/>
      <c r="K321" s="533"/>
    </row>
    <row r="322" spans="2:11" x14ac:dyDescent="0.25">
      <c r="B322" s="159" t="str">
        <f>+P3</f>
        <v>C10</v>
      </c>
      <c r="C322" s="204"/>
      <c r="D322" s="162"/>
      <c r="E322" s="162" t="str">
        <f>IF(D322&gt;=96,"FUERTE",IF(AND(D322&lt;=95,D322&gt;=86),"MODERADO",IF(D322&lt;86,"DEBIL")))</f>
        <v>DEBIL</v>
      </c>
      <c r="F322" s="162"/>
      <c r="G322" s="162" t="str">
        <f t="shared" si="75"/>
        <v>DEBIL</v>
      </c>
      <c r="H322" s="184" t="b">
        <f t="shared" si="76"/>
        <v>0</v>
      </c>
      <c r="I322" s="184" t="b">
        <f t="shared" si="73"/>
        <v>0</v>
      </c>
      <c r="J322" s="534"/>
      <c r="K322" s="534"/>
    </row>
    <row r="325" spans="2:11" x14ac:dyDescent="0.25">
      <c r="C325" s="172">
        <v>20</v>
      </c>
      <c r="D325" s="547">
        <f>'[7]3_Valoración'!H27</f>
        <v>0</v>
      </c>
      <c r="E325" s="548"/>
      <c r="F325" s="548"/>
      <c r="G325" s="548"/>
      <c r="H325" s="548"/>
      <c r="I325" s="548"/>
      <c r="J325" s="548"/>
      <c r="K325" s="548"/>
    </row>
    <row r="326" spans="2:11" ht="15" customHeight="1" x14ac:dyDescent="0.25">
      <c r="B326" s="159" t="s">
        <v>441</v>
      </c>
      <c r="C326" s="159" t="s">
        <v>442</v>
      </c>
      <c r="D326" s="549" t="s">
        <v>335</v>
      </c>
      <c r="E326" s="550"/>
      <c r="F326" s="201" t="s">
        <v>445</v>
      </c>
      <c r="G326" s="551" t="s">
        <v>443</v>
      </c>
      <c r="H326" s="552"/>
      <c r="I326" s="553"/>
      <c r="J326" s="554" t="s">
        <v>428</v>
      </c>
      <c r="K326" s="555"/>
    </row>
    <row r="327" spans="2:11" x14ac:dyDescent="0.25">
      <c r="B327" s="159" t="str">
        <f>+G3</f>
        <v>C1</v>
      </c>
      <c r="C327" s="204"/>
      <c r="D327" s="162"/>
      <c r="E327" s="162" t="str">
        <f>IF(D327&gt;=96,"FUERTE",IF(AND(D327&lt;=95,D327&gt;=86),"MODERADO",IF(D327&lt;86,"DEBIL")))</f>
        <v>DEBIL</v>
      </c>
      <c r="F327" s="162"/>
      <c r="G327" s="162" t="str">
        <f>CONCATENATE(E327,F327)</f>
        <v>DEBIL</v>
      </c>
      <c r="H327" s="184" t="b">
        <f>IF(G327="FUERTEFUERTE","FUERTE",IF(G327="FUERTEMODERADO","MODERADO",IF(G327="FUERTEDEBIL","DEBIL",IF(G327="MODERADOFUERTE","MODERADO",IF(G327="MODERADOMODERADO","MODERADO",IF(G327="MODERADODEBIL","DEBIL",IF(G327="DEBILFUERTE","DEBIL",IF(G327="DEBILMODERADO","DEBIL",IF(G327="DEBILDEBIL","DEBIL")))))))))</f>
        <v>0</v>
      </c>
      <c r="I327" s="184" t="b">
        <f t="shared" ref="I327:I336" si="77">IF(G327="FUERTEFUERTE",100,IF(G327="FUERTEMODERADO",50,IF(G327="FUERTEDEBIL",0,IF(G327="MODERADOFUERTE",50,IF(G327="MODERADOMODERADO",50,IF(G327="MODERADODEBIL",0,IF(G327="DEBILFUERTE",0,IF(G327="DEBILMODERADO",50,IF(G327="DEBILDEBIL",0)))))))))</f>
        <v>0</v>
      </c>
      <c r="J327" s="532" t="e">
        <f>AVERAGE(I327:I336)</f>
        <v>#DIV/0!</v>
      </c>
      <c r="K327" s="532" t="e">
        <f>IF(J327=100,"FUERTE",IF(AND(J327&lt;=99,J327&gt;=50),"MODERADO",IF(J327&lt;50,"DEBIL")))</f>
        <v>#DIV/0!</v>
      </c>
    </row>
    <row r="328" spans="2:11" x14ac:dyDescent="0.25">
      <c r="B328" s="159" t="str">
        <f>+H3</f>
        <v>C2</v>
      </c>
      <c r="C328" s="204"/>
      <c r="D328" s="162"/>
      <c r="E328" s="162" t="str">
        <f t="shared" ref="E328:E335" si="78">IF(D328&gt;=96,"FUERTE",IF(AND(D328&lt;=95,D328&gt;=86),"MODERADO",IF(D328&lt;86,"DEBIL")))</f>
        <v>DEBIL</v>
      </c>
      <c r="F328" s="162"/>
      <c r="G328" s="162" t="str">
        <f t="shared" ref="G328:G336" si="79">CONCATENATE(E328,F328)</f>
        <v>DEBIL</v>
      </c>
      <c r="H328" s="184" t="b">
        <f t="shared" ref="H328:H336" si="80">IF(G328="FUERTEFUERTE","FUERTE",IF(G328="FUERTEMODERADO","MODERADO",IF(G328="FUERTEDEBIL","DEBIL",IF(G328="MODERADOFUERTE","MODERADO",IF(G328="MODERADOMODERADO","MODERADO",IF(G328="MODERADODEBIL","DEBIL",IF(G328="DEBILFUERTE","DEBIL",IF(G328="DEBILMODERADO","DEBIL",IF(G328="DEBILDEBIL","DEBIL")))))))))</f>
        <v>0</v>
      </c>
      <c r="I328" s="184" t="b">
        <f t="shared" si="77"/>
        <v>0</v>
      </c>
      <c r="J328" s="533"/>
      <c r="K328" s="533"/>
    </row>
    <row r="329" spans="2:11" x14ac:dyDescent="0.25">
      <c r="B329" s="159" t="str">
        <f>+I3</f>
        <v>C3</v>
      </c>
      <c r="C329" s="204"/>
      <c r="D329" s="162"/>
      <c r="E329" s="162" t="str">
        <f t="shared" si="78"/>
        <v>DEBIL</v>
      </c>
      <c r="F329" s="162"/>
      <c r="G329" s="162" t="str">
        <f t="shared" si="79"/>
        <v>DEBIL</v>
      </c>
      <c r="H329" s="184" t="b">
        <f t="shared" si="80"/>
        <v>0</v>
      </c>
      <c r="I329" s="184" t="b">
        <f t="shared" si="77"/>
        <v>0</v>
      </c>
      <c r="J329" s="533"/>
      <c r="K329" s="533"/>
    </row>
    <row r="330" spans="2:11" x14ac:dyDescent="0.25">
      <c r="B330" s="159" t="str">
        <f>+J3</f>
        <v>C4</v>
      </c>
      <c r="C330" s="204"/>
      <c r="D330" s="162"/>
      <c r="E330" s="162" t="str">
        <f t="shared" si="78"/>
        <v>DEBIL</v>
      </c>
      <c r="F330" s="162"/>
      <c r="G330" s="162" t="str">
        <f t="shared" si="79"/>
        <v>DEBIL</v>
      </c>
      <c r="H330" s="184" t="b">
        <f t="shared" si="80"/>
        <v>0</v>
      </c>
      <c r="I330" s="184" t="b">
        <f t="shared" si="77"/>
        <v>0</v>
      </c>
      <c r="J330" s="533"/>
      <c r="K330" s="533"/>
    </row>
    <row r="331" spans="2:11" x14ac:dyDescent="0.25">
      <c r="B331" s="159" t="str">
        <f>+K3</f>
        <v>C5</v>
      </c>
      <c r="C331" s="204"/>
      <c r="D331" s="162"/>
      <c r="E331" s="162" t="str">
        <f t="shared" si="78"/>
        <v>DEBIL</v>
      </c>
      <c r="F331" s="162"/>
      <c r="G331" s="162" t="str">
        <f t="shared" si="79"/>
        <v>DEBIL</v>
      </c>
      <c r="H331" s="184" t="b">
        <f t="shared" si="80"/>
        <v>0</v>
      </c>
      <c r="I331" s="184" t="b">
        <f t="shared" si="77"/>
        <v>0</v>
      </c>
      <c r="J331" s="533"/>
      <c r="K331" s="533"/>
    </row>
    <row r="332" spans="2:11" x14ac:dyDescent="0.25">
      <c r="B332" s="159" t="str">
        <f>+L3</f>
        <v>C6</v>
      </c>
      <c r="C332" s="204"/>
      <c r="D332" s="162"/>
      <c r="E332" s="162" t="str">
        <f t="shared" si="78"/>
        <v>DEBIL</v>
      </c>
      <c r="F332" s="162"/>
      <c r="G332" s="162" t="str">
        <f t="shared" si="79"/>
        <v>DEBIL</v>
      </c>
      <c r="H332" s="184" t="b">
        <f t="shared" si="80"/>
        <v>0</v>
      </c>
      <c r="I332" s="184" t="b">
        <f t="shared" si="77"/>
        <v>0</v>
      </c>
      <c r="J332" s="533"/>
      <c r="K332" s="533"/>
    </row>
    <row r="333" spans="2:11" x14ac:dyDescent="0.25">
      <c r="B333" s="159" t="str">
        <f>+M3</f>
        <v>C7</v>
      </c>
      <c r="C333" s="204"/>
      <c r="D333" s="162"/>
      <c r="E333" s="162" t="str">
        <f t="shared" si="78"/>
        <v>DEBIL</v>
      </c>
      <c r="F333" s="162"/>
      <c r="G333" s="162" t="str">
        <f t="shared" si="79"/>
        <v>DEBIL</v>
      </c>
      <c r="H333" s="184" t="b">
        <f t="shared" si="80"/>
        <v>0</v>
      </c>
      <c r="I333" s="184" t="b">
        <f t="shared" si="77"/>
        <v>0</v>
      </c>
      <c r="J333" s="533"/>
      <c r="K333" s="533"/>
    </row>
    <row r="334" spans="2:11" x14ac:dyDescent="0.25">
      <c r="B334" s="159" t="str">
        <f>+N3</f>
        <v>C8</v>
      </c>
      <c r="C334" s="204"/>
      <c r="D334" s="162"/>
      <c r="E334" s="162" t="str">
        <f t="shared" si="78"/>
        <v>DEBIL</v>
      </c>
      <c r="F334" s="162"/>
      <c r="G334" s="162" t="str">
        <f t="shared" si="79"/>
        <v>DEBIL</v>
      </c>
      <c r="H334" s="184" t="b">
        <f t="shared" si="80"/>
        <v>0</v>
      </c>
      <c r="I334" s="184" t="b">
        <f t="shared" si="77"/>
        <v>0</v>
      </c>
      <c r="J334" s="533"/>
      <c r="K334" s="533"/>
    </row>
    <row r="335" spans="2:11" x14ac:dyDescent="0.25">
      <c r="B335" s="159" t="str">
        <f>+O3</f>
        <v>C9</v>
      </c>
      <c r="C335" s="204"/>
      <c r="D335" s="162"/>
      <c r="E335" s="162" t="str">
        <f t="shared" si="78"/>
        <v>DEBIL</v>
      </c>
      <c r="F335" s="162"/>
      <c r="G335" s="162" t="str">
        <f t="shared" si="79"/>
        <v>DEBIL</v>
      </c>
      <c r="H335" s="184" t="b">
        <f t="shared" si="80"/>
        <v>0</v>
      </c>
      <c r="I335" s="184" t="b">
        <f t="shared" si="77"/>
        <v>0</v>
      </c>
      <c r="J335" s="533"/>
      <c r="K335" s="533"/>
    </row>
    <row r="336" spans="2:11" x14ac:dyDescent="0.25">
      <c r="B336" s="159" t="str">
        <f>+P3</f>
        <v>C10</v>
      </c>
      <c r="C336" s="204"/>
      <c r="D336" s="162"/>
      <c r="E336" s="162" t="str">
        <f>IF(D336&gt;=96,"FUERTE",IF(AND(D336&lt;=95,D336&gt;=86),"MODERADO",IF(D336&lt;86,"DEBIL")))</f>
        <v>DEBIL</v>
      </c>
      <c r="F336" s="162"/>
      <c r="G336" s="162" t="str">
        <f t="shared" si="79"/>
        <v>DEBIL</v>
      </c>
      <c r="H336" s="184" t="b">
        <f t="shared" si="80"/>
        <v>0</v>
      </c>
      <c r="I336" s="184" t="b">
        <f t="shared" si="77"/>
        <v>0</v>
      </c>
      <c r="J336" s="534"/>
      <c r="K336" s="534"/>
    </row>
    <row r="338" spans="1:18" x14ac:dyDescent="0.25">
      <c r="B338" s="188"/>
    </row>
    <row r="339" spans="1:18" x14ac:dyDescent="0.25">
      <c r="B339" s="172"/>
    </row>
    <row r="341" spans="1:18" ht="17.25" customHeight="1" thickBot="1" x14ac:dyDescent="0.3">
      <c r="B341" s="535" t="s">
        <v>447</v>
      </c>
      <c r="C341" s="535"/>
      <c r="D341" s="535"/>
      <c r="E341" s="535"/>
      <c r="F341" s="535"/>
      <c r="G341" s="535"/>
      <c r="H341" s="535"/>
    </row>
    <row r="342" spans="1:18" ht="50.25" thickBot="1" x14ac:dyDescent="0.3">
      <c r="B342" s="207" t="s">
        <v>448</v>
      </c>
      <c r="C342" s="207" t="s">
        <v>10</v>
      </c>
      <c r="D342" s="207" t="s">
        <v>11</v>
      </c>
      <c r="E342" s="536" t="s">
        <v>449</v>
      </c>
      <c r="F342" s="537"/>
      <c r="G342" s="207" t="s">
        <v>428</v>
      </c>
      <c r="H342" s="207" t="s">
        <v>450</v>
      </c>
      <c r="J342" s="538" t="s">
        <v>451</v>
      </c>
      <c r="K342" s="539"/>
      <c r="L342" s="539"/>
      <c r="M342" s="539"/>
      <c r="N342" s="539"/>
      <c r="O342" s="539"/>
      <c r="P342" s="539"/>
      <c r="Q342" s="539"/>
      <c r="R342" s="540"/>
    </row>
    <row r="343" spans="1:18" ht="15" customHeight="1" thickBot="1" x14ac:dyDescent="0.3">
      <c r="A343" s="531" t="s">
        <v>452</v>
      </c>
      <c r="B343" s="208">
        <v>1</v>
      </c>
      <c r="C343" s="209" t="str">
        <f>'[7]3_Valoración'!D83</f>
        <v>PROBABLE</v>
      </c>
      <c r="D343" s="209" t="str">
        <f>'[7]3_Valoración'!E83</f>
        <v>CATASTROFICO</v>
      </c>
      <c r="E343" s="210" t="str">
        <f>CONCATENATE(C343,D343)</f>
        <v>PROBABLECATASTROFICO</v>
      </c>
      <c r="F343" s="211" t="str">
        <f>IF(E343="RAROINSIGNIFICANTE","BAJO",IF(E343="RARO MENOR","BAJO",IF(E343="RAROMODERADO","MODERADO",IF(E343="RARO MAYOR","ALTO",IF(E343="RAROCATASTROFICO","ALTO",IF(E343="IMPROBABLEINSIGNIFICANTE","BAJO",IF(E343="IMPROBABLEMENOR","BAJO",IF(E343="IMPROBABLEMODERADO","MODERADO",IF(E343="IMPROBABLEMAYOR","ALTO",IF(E343="IMPROBABLECATASTROFICO","EXTREMO",IF(E343="POSIBLEINSIGNIFICANTE","BAJO",IF(E343="POSIBLEMENOR","MODERADO",IF(E343="POSIBLEMODERADO","ALTO",IF(E343="POSIBLEMAYOR","EXTREMO",IF(E343="POSIBLECATASTROFICO","EXTREMO",IF(E343="PROBABLEINSIGNIFICANTE","MODERADO",IF(E343="PROBABLEMENOR","ALTO",IF(E343="PROBABLEMODERADO","ALTO",IF(E343="PROBABLEMAYOR","EXTREMO",IF(E343="PROBABLECATASTROFICO","EXTREMO",IF(E343="CASI SEGUROINSIGNIFICANTE","ALTO",IF(E343="CASI SEGUROMENOR","ALTO",IF(E343="CASI SEGUROMODERADO","EXTREMO",IF(E343="CASI SEGUROMAYOR","EXTREMO",IF(E343="CASI SEGUROCATASTROFICO","EXTREMO")))))))))))))))))))))))))</f>
        <v>EXTREMO</v>
      </c>
      <c r="G343" s="162" t="str">
        <f>K61</f>
        <v>FUERTE</v>
      </c>
      <c r="H343" s="211" t="s">
        <v>453</v>
      </c>
      <c r="J343" s="541" t="s">
        <v>11</v>
      </c>
      <c r="K343" s="542"/>
      <c r="L343" s="542"/>
      <c r="M343" s="542"/>
      <c r="N343" s="542"/>
      <c r="O343" s="542"/>
      <c r="P343" s="542"/>
      <c r="Q343" s="542"/>
      <c r="R343" s="543"/>
    </row>
    <row r="344" spans="1:18" x14ac:dyDescent="0.25">
      <c r="A344" s="531"/>
      <c r="B344" s="208">
        <v>2</v>
      </c>
      <c r="C344" s="209" t="e">
        <f>'[7]3_Valoración'!D84</f>
        <v>#DIV/0!</v>
      </c>
      <c r="D344" s="209" t="e">
        <f>'[7]3_Valoración'!E84</f>
        <v>#DIV/0!</v>
      </c>
      <c r="E344" s="210" t="e">
        <f>CONCATENATE(C344,D344)</f>
        <v>#DIV/0!</v>
      </c>
      <c r="F344" s="211" t="e">
        <f t="shared" ref="F344:F357" si="81">IF(E344="RAROINSIGNIFICANTE","BAJO",IF(E344="RARO MENOR","BAJO",IF(E344="RAROMODERADO","MODERADO",IF(E344="RARO MAYOR","ALTO",IF(E344="RAROCATASTROFICO","ALTO",IF(E344="IMPROBABLEINSIGNIFICANTE","BAJO",IF(E344="IMPROBABLEMENOR","BAJO",IF(E344="IMPROBABLEMODERADO","MODERADO",IF(E344="IMPROBABLEMAYOR","ALTO",IF(E344="IMPROBABLECATASTROFICO","EXTREMO",IF(E344="POSIBLEINSIGNIFICANTE","BAJO",IF(E344="POSIBLEMENOR","MODERADO",IF(E344="POSIBLEMODERADO","ALTO",IF(E344="POSIBLEMAYOR","EXTREMO",IF(E344="POSIBLECATASTROFICO","EXTREMO",IF(E344="PROBABLEINSIGNIFICANTE","MODERADO",IF(E344="PROBABLEMENOR","ALTO",IF(E344="PROBABLEMODERADO","ALTO",IF(E344="PROBABLEMAYOR","EXTREMO",IF(E344="PROBABLECATASTROFICO","EXTREMO",IF(E344="CASI SEGUROINSIGNIFICANTE","ALTO",IF(E344="CASI SEGUROMENOR","ALTO",IF(E344="CASI SEGUROMODERADO","EXTREMO",IF(E344="CASI SEGUROMAYOR","EXTREMO",IF(E344="CASI SEGUROCATASTROFICO","EXTREMO")))))))))))))))))))))))))</f>
        <v>#DIV/0!</v>
      </c>
      <c r="G344" s="204" t="e">
        <f>K75</f>
        <v>#DIV/0!</v>
      </c>
      <c r="H344" s="204"/>
      <c r="J344" s="544" t="s">
        <v>454</v>
      </c>
      <c r="K344" s="212"/>
      <c r="L344" s="213"/>
      <c r="M344" s="214" t="s">
        <v>47</v>
      </c>
      <c r="N344" s="214" t="s">
        <v>48</v>
      </c>
      <c r="O344" s="215" t="s">
        <v>49</v>
      </c>
      <c r="P344" s="216" t="s">
        <v>455</v>
      </c>
      <c r="Q344" s="217" t="s">
        <v>456</v>
      </c>
      <c r="R344" s="218"/>
    </row>
    <row r="345" spans="1:18" ht="15.75" thickBot="1" x14ac:dyDescent="0.3">
      <c r="A345" s="531"/>
      <c r="B345" s="208">
        <v>3</v>
      </c>
      <c r="C345" s="209" t="e">
        <f>'[7]3_Valoración'!D85</f>
        <v>#DIV/0!</v>
      </c>
      <c r="D345" s="209" t="e">
        <f>'[7]3_Valoración'!E85</f>
        <v>#DIV/0!</v>
      </c>
      <c r="E345" s="210" t="e">
        <f>CONCATENATE(C345,D345)</f>
        <v>#DIV/0!</v>
      </c>
      <c r="F345" s="211" t="e">
        <f t="shared" si="81"/>
        <v>#DIV/0!</v>
      </c>
      <c r="G345" s="204" t="e">
        <f>K89</f>
        <v>#DIV/0!</v>
      </c>
      <c r="H345" s="204"/>
      <c r="J345" s="545"/>
      <c r="K345" s="219"/>
      <c r="L345" s="220"/>
      <c r="M345" s="221">
        <v>1</v>
      </c>
      <c r="N345" s="221">
        <v>2</v>
      </c>
      <c r="O345" s="222">
        <v>3</v>
      </c>
      <c r="P345" s="221">
        <v>4</v>
      </c>
      <c r="Q345" s="223">
        <v>5</v>
      </c>
      <c r="R345" s="218"/>
    </row>
    <row r="346" spans="1:18" x14ac:dyDescent="0.25">
      <c r="A346" s="531"/>
      <c r="B346" s="208">
        <v>4</v>
      </c>
      <c r="C346" s="209" t="e">
        <f>'[7]3_Valoración'!D86</f>
        <v>#DIV/0!</v>
      </c>
      <c r="D346" s="209" t="e">
        <f>'[7]3_Valoración'!E86</f>
        <v>#DIV/0!</v>
      </c>
      <c r="E346" s="210" t="e">
        <f t="shared" ref="E346:E357" si="82">CONCATENATE(C346,D346)</f>
        <v>#DIV/0!</v>
      </c>
      <c r="F346" s="211" t="e">
        <f t="shared" si="81"/>
        <v>#DIV/0!</v>
      </c>
      <c r="G346" s="204" t="e">
        <f>K103</f>
        <v>#DIV/0!</v>
      </c>
      <c r="H346" s="204"/>
      <c r="J346" s="545"/>
      <c r="K346" s="224" t="s">
        <v>457</v>
      </c>
      <c r="L346" s="221">
        <v>5</v>
      </c>
      <c r="M346" s="225" t="s">
        <v>20</v>
      </c>
      <c r="N346" s="226" t="s">
        <v>20</v>
      </c>
      <c r="O346" s="227" t="s">
        <v>458</v>
      </c>
      <c r="P346" s="228" t="s">
        <v>458</v>
      </c>
      <c r="Q346" s="229" t="s">
        <v>458</v>
      </c>
      <c r="R346" s="218"/>
    </row>
    <row r="347" spans="1:18" x14ac:dyDescent="0.25">
      <c r="A347" s="531"/>
      <c r="B347" s="208">
        <v>5</v>
      </c>
      <c r="C347" s="209" t="e">
        <f>'[7]3_Valoración'!D87</f>
        <v>#DIV/0!</v>
      </c>
      <c r="D347" s="209" t="e">
        <f>'[7]3_Valoración'!E87</f>
        <v>#DIV/0!</v>
      </c>
      <c r="E347" s="210" t="e">
        <f t="shared" si="82"/>
        <v>#DIV/0!</v>
      </c>
      <c r="F347" s="211" t="e">
        <f t="shared" si="81"/>
        <v>#DIV/0!</v>
      </c>
      <c r="G347" s="204" t="e">
        <f>K117</f>
        <v>#DIV/0!</v>
      </c>
      <c r="H347" s="204"/>
      <c r="J347" s="545"/>
      <c r="K347" s="224" t="s">
        <v>459</v>
      </c>
      <c r="L347" s="221">
        <v>4</v>
      </c>
      <c r="M347" s="230" t="s">
        <v>460</v>
      </c>
      <c r="N347" s="231" t="s">
        <v>20</v>
      </c>
      <c r="O347" s="232" t="s">
        <v>20</v>
      </c>
      <c r="P347" s="233" t="s">
        <v>458</v>
      </c>
      <c r="Q347" s="234" t="s">
        <v>458</v>
      </c>
      <c r="R347" s="218"/>
    </row>
    <row r="348" spans="1:18" x14ac:dyDescent="0.25">
      <c r="A348" s="531"/>
      <c r="B348" s="208">
        <v>6</v>
      </c>
      <c r="C348" s="209" t="e">
        <f>'[7]3_Valoración'!D88</f>
        <v>#DIV/0!</v>
      </c>
      <c r="D348" s="209" t="e">
        <f>'[7]3_Valoración'!E88</f>
        <v>#DIV/0!</v>
      </c>
      <c r="E348" s="210" t="e">
        <f t="shared" si="82"/>
        <v>#DIV/0!</v>
      </c>
      <c r="F348" s="211" t="e">
        <f t="shared" si="81"/>
        <v>#DIV/0!</v>
      </c>
      <c r="G348" s="204" t="e">
        <f>K131</f>
        <v>#DIV/0!</v>
      </c>
      <c r="H348" s="204"/>
      <c r="J348" s="545"/>
      <c r="K348" s="224" t="s">
        <v>461</v>
      </c>
      <c r="L348" s="221">
        <v>3</v>
      </c>
      <c r="M348" s="235" t="s">
        <v>21</v>
      </c>
      <c r="N348" s="236" t="s">
        <v>460</v>
      </c>
      <c r="O348" s="232" t="s">
        <v>20</v>
      </c>
      <c r="P348" s="237" t="s">
        <v>458</v>
      </c>
      <c r="Q348" s="234" t="s">
        <v>458</v>
      </c>
      <c r="R348" s="218"/>
    </row>
    <row r="349" spans="1:18" x14ac:dyDescent="0.25">
      <c r="A349" s="531"/>
      <c r="B349" s="208">
        <v>7</v>
      </c>
      <c r="C349" s="209" t="e">
        <f>'[7]3_Valoración'!D89</f>
        <v>#DIV/0!</v>
      </c>
      <c r="D349" s="209" t="e">
        <f>'[7]3_Valoración'!E89</f>
        <v>#DIV/0!</v>
      </c>
      <c r="E349" s="210" t="e">
        <f t="shared" si="82"/>
        <v>#DIV/0!</v>
      </c>
      <c r="F349" s="211" t="e">
        <f t="shared" si="81"/>
        <v>#DIV/0!</v>
      </c>
      <c r="G349" s="204" t="e">
        <f>K145</f>
        <v>#DIV/0!</v>
      </c>
      <c r="H349" s="204"/>
      <c r="J349" s="545"/>
      <c r="K349" s="224" t="s">
        <v>462</v>
      </c>
      <c r="L349" s="221">
        <v>2</v>
      </c>
      <c r="M349" s="235" t="s">
        <v>21</v>
      </c>
      <c r="N349" s="238" t="s">
        <v>21</v>
      </c>
      <c r="O349" s="239" t="s">
        <v>460</v>
      </c>
      <c r="P349" s="240" t="s">
        <v>20</v>
      </c>
      <c r="Q349" s="234" t="s">
        <v>458</v>
      </c>
      <c r="R349" s="218"/>
    </row>
    <row r="350" spans="1:18" ht="15.75" thickBot="1" x14ac:dyDescent="0.3">
      <c r="A350" s="531"/>
      <c r="B350" s="208">
        <v>8</v>
      </c>
      <c r="C350" s="209" t="e">
        <f>'[7]3_Valoración'!D90</f>
        <v>#DIV/0!</v>
      </c>
      <c r="D350" s="209" t="e">
        <f>'[7]3_Valoración'!E90</f>
        <v>#DIV/0!</v>
      </c>
      <c r="E350" s="210" t="e">
        <f t="shared" si="82"/>
        <v>#DIV/0!</v>
      </c>
      <c r="F350" s="211" t="e">
        <f t="shared" si="81"/>
        <v>#DIV/0!</v>
      </c>
      <c r="G350" s="204" t="e">
        <f>K159</f>
        <v>#DIV/0!</v>
      </c>
      <c r="H350" s="204"/>
      <c r="J350" s="545"/>
      <c r="K350" s="224" t="s">
        <v>463</v>
      </c>
      <c r="L350" s="221">
        <v>1</v>
      </c>
      <c r="M350" s="241" t="s">
        <v>21</v>
      </c>
      <c r="N350" s="242" t="s">
        <v>21</v>
      </c>
      <c r="O350" s="243" t="s">
        <v>460</v>
      </c>
      <c r="P350" s="244" t="s">
        <v>20</v>
      </c>
      <c r="Q350" s="245" t="s">
        <v>20</v>
      </c>
      <c r="R350" s="218"/>
    </row>
    <row r="351" spans="1:18" ht="15.75" thickBot="1" x14ac:dyDescent="0.3">
      <c r="A351" s="531"/>
      <c r="B351" s="208">
        <v>9</v>
      </c>
      <c r="C351" s="209" t="e">
        <f>'[7]3_Valoración'!D91</f>
        <v>#DIV/0!</v>
      </c>
      <c r="D351" s="209" t="e">
        <f>'[7]3_Valoración'!E91</f>
        <v>#DIV/0!</v>
      </c>
      <c r="E351" s="210" t="e">
        <f t="shared" si="82"/>
        <v>#DIV/0!</v>
      </c>
      <c r="F351" s="211" t="e">
        <f t="shared" si="81"/>
        <v>#DIV/0!</v>
      </c>
      <c r="G351" s="204" t="e">
        <f>K173</f>
        <v>#DIV/0!</v>
      </c>
      <c r="H351" s="204"/>
      <c r="J351" s="546"/>
      <c r="K351" s="246"/>
      <c r="L351" s="247"/>
      <c r="M351" s="247"/>
      <c r="N351" s="247"/>
      <c r="O351" s="247"/>
      <c r="P351" s="247"/>
      <c r="Q351" s="247"/>
      <c r="R351" s="248"/>
    </row>
    <row r="352" spans="1:18" x14ac:dyDescent="0.25">
      <c r="A352" s="531"/>
      <c r="B352" s="208">
        <v>10</v>
      </c>
      <c r="C352" s="209" t="e">
        <f>'[7]3_Valoración'!D92</f>
        <v>#DIV/0!</v>
      </c>
      <c r="D352" s="209" t="e">
        <f>'[7]3_Valoración'!E92</f>
        <v>#DIV/0!</v>
      </c>
      <c r="E352" s="210" t="e">
        <f t="shared" si="82"/>
        <v>#DIV/0!</v>
      </c>
      <c r="F352" s="211" t="e">
        <f t="shared" si="81"/>
        <v>#DIV/0!</v>
      </c>
      <c r="G352" s="204" t="e">
        <f>K187</f>
        <v>#DIV/0!</v>
      </c>
      <c r="H352" s="204"/>
    </row>
    <row r="353" spans="1:8" x14ac:dyDescent="0.25">
      <c r="A353" s="531"/>
      <c r="B353" s="208">
        <v>11</v>
      </c>
      <c r="C353" s="209" t="e">
        <f>'[7]3_Valoración'!D93</f>
        <v>#DIV/0!</v>
      </c>
      <c r="D353" s="209" t="e">
        <f>'[7]3_Valoración'!E93</f>
        <v>#DIV/0!</v>
      </c>
      <c r="E353" s="210" t="e">
        <f t="shared" si="82"/>
        <v>#DIV/0!</v>
      </c>
      <c r="F353" s="211" t="e">
        <f t="shared" si="81"/>
        <v>#DIV/0!</v>
      </c>
      <c r="G353" s="204" t="e">
        <f>K201</f>
        <v>#DIV/0!</v>
      </c>
      <c r="H353" s="204"/>
    </row>
    <row r="354" spans="1:8" x14ac:dyDescent="0.25">
      <c r="A354" s="531"/>
      <c r="B354" s="208">
        <v>12</v>
      </c>
      <c r="C354" s="209" t="e">
        <f>'[7]3_Valoración'!D94</f>
        <v>#DIV/0!</v>
      </c>
      <c r="D354" s="209" t="e">
        <f>'[7]3_Valoración'!E94</f>
        <v>#DIV/0!</v>
      </c>
      <c r="E354" s="210" t="e">
        <f t="shared" si="82"/>
        <v>#DIV/0!</v>
      </c>
      <c r="F354" s="211" t="e">
        <f t="shared" si="81"/>
        <v>#DIV/0!</v>
      </c>
      <c r="G354" s="204" t="e">
        <f>K215</f>
        <v>#DIV/0!</v>
      </c>
      <c r="H354" s="204"/>
    </row>
    <row r="355" spans="1:8" x14ac:dyDescent="0.25">
      <c r="A355" s="531"/>
      <c r="B355" s="208">
        <v>13</v>
      </c>
      <c r="C355" s="209" t="e">
        <f>'[7]3_Valoración'!D95</f>
        <v>#DIV/0!</v>
      </c>
      <c r="D355" s="209" t="e">
        <f>'[7]3_Valoración'!E95</f>
        <v>#DIV/0!</v>
      </c>
      <c r="E355" s="210" t="e">
        <f t="shared" si="82"/>
        <v>#DIV/0!</v>
      </c>
      <c r="F355" s="211" t="e">
        <f t="shared" si="81"/>
        <v>#DIV/0!</v>
      </c>
      <c r="G355" s="204" t="e">
        <f>K229</f>
        <v>#DIV/0!</v>
      </c>
      <c r="H355" s="204"/>
    </row>
    <row r="356" spans="1:8" x14ac:dyDescent="0.25">
      <c r="A356" s="531"/>
      <c r="B356" s="208">
        <v>14</v>
      </c>
      <c r="C356" s="209" t="e">
        <f>'[7]3_Valoración'!D96</f>
        <v>#DIV/0!</v>
      </c>
      <c r="D356" s="209" t="e">
        <f>'[7]3_Valoración'!E96</f>
        <v>#DIV/0!</v>
      </c>
      <c r="E356" s="210" t="e">
        <f t="shared" si="82"/>
        <v>#DIV/0!</v>
      </c>
      <c r="F356" s="211" t="e">
        <f t="shared" si="81"/>
        <v>#DIV/0!</v>
      </c>
      <c r="G356" s="204" t="e">
        <f>K243</f>
        <v>#DIV/0!</v>
      </c>
      <c r="H356" s="204"/>
    </row>
    <row r="357" spans="1:8" x14ac:dyDescent="0.25">
      <c r="A357" s="531"/>
      <c r="B357" s="208">
        <v>15</v>
      </c>
      <c r="C357" s="209" t="e">
        <f>'[7]3_Valoración'!D97</f>
        <v>#DIV/0!</v>
      </c>
      <c r="D357" s="209" t="e">
        <f>'[7]3_Valoración'!E97</f>
        <v>#DIV/0!</v>
      </c>
      <c r="E357" s="210" t="e">
        <f t="shared" si="82"/>
        <v>#DIV/0!</v>
      </c>
      <c r="F357" s="211" t="e">
        <f t="shared" si="81"/>
        <v>#DIV/0!</v>
      </c>
      <c r="G357" s="204" t="e">
        <f>K257</f>
        <v>#DIV/0!</v>
      </c>
      <c r="H357" s="204"/>
    </row>
    <row r="358" spans="1:8" x14ac:dyDescent="0.25">
      <c r="A358" s="531" t="s">
        <v>464</v>
      </c>
      <c r="B358" s="249">
        <v>16</v>
      </c>
      <c r="C358" s="209" t="e">
        <f>'[7]3_Valoración'!D102</f>
        <v>#DIV/0!</v>
      </c>
      <c r="D358" s="209" t="str">
        <f>'[7]3_Valoración'!E102</f>
        <v>MODERADO</v>
      </c>
      <c r="E358" s="210" t="e">
        <f>CONCATENATE(C358,D358)</f>
        <v>#DIV/0!</v>
      </c>
      <c r="F358" s="211" t="e">
        <f>IF(E358="RAROINSIGNIFICANTE","BAJO",IF(E358="RARO MENOR","BAJO",IF(E358="RAROMODERADO","MODERADO",IF(E358="RARO MAYOR","ALTO",IF(E358="RAROCATASTROFICO","ALTO",IF(E358="IMPROBABLEINSIGNIFICANTE","BAJO",IF(E358="IMPROBABLEMENOR","BAJO",IF(E358="IMPROBABLEMODERADO","MODERADO",IF(E358="IMPROBABLEMAYOR","ALTO",IF(E358="IMPROBABLECATASTROFICO","EXTREMO",IF(E358="POSIBLEINSIGNIFICANTE","BAJO",IF(E358="POSIBLEMENOR","MODERADO",IF(E358="POSIBLEMODERADO","ALTO",IF(E358="POSIBLEMAYOR","EXTREMO",IF(E358="POSIBLECATASTROFICO","EXTREMO",IF(E358="PROBABLEINSIGNIFICANTE","MODERADO",IF(E358="PROBABLEMENOR","ALTO",IF(E358="PROBABLEMODERADO","ALTO",IF(E358="PROBABLEMAYOR","EXTREMO",IF(E358="PROBABLECATASTROFICO","EXTREMO",IF(E358="CASI SEGUROINSIGNIFICANTE","ALTO",IF(E358="CASI SEGUROMENOR","ALTO",IF(E358="CASI SEGUROMODERADO","EXTREMO",IF(E358="CASI SEGUROMAYOR","EXTREMO",IF(E358="CASI SEGUROCATASTROFICO","EXTREMO")))))))))))))))))))))))))</f>
        <v>#DIV/0!</v>
      </c>
      <c r="G358" s="204" t="e">
        <f>K271</f>
        <v>#DIV/0!</v>
      </c>
      <c r="H358" s="211"/>
    </row>
    <row r="359" spans="1:8" x14ac:dyDescent="0.25">
      <c r="A359" s="531"/>
      <c r="B359" s="249">
        <v>17</v>
      </c>
      <c r="C359" s="209" t="e">
        <f>'[7]3_Valoración'!D103</f>
        <v>#DIV/0!</v>
      </c>
      <c r="D359" s="209" t="str">
        <f>'[7]3_Valoración'!E103</f>
        <v>MODERADO</v>
      </c>
      <c r="E359" s="210" t="e">
        <f>CONCATENATE(C359,D359)</f>
        <v>#DIV/0!</v>
      </c>
      <c r="F359" s="211" t="e">
        <f>IF(E359="RAROINSIGNIFICANTE","BAJO",IF(E359="RARO MENOR","BAJO",IF(E359="RAROMODERADO","MODERADO",IF(E359="RARO MAYOR","ALTO",IF(E359="RAROCATASTROFICO","ALTO",IF(E359="IMPROBABLEINSIGNIFICANTE","BAJO",IF(E359="IMPROBABLEMENOR","BAJO",IF(E359="IMPROBABLEMODERADO","MODERADO",IF(E359="IMPROBABLEMAYOR","ALTO",IF(E359="IMPROBABLECATASTROFICO","EXTREMO",IF(E359="POSIBLEINSIGNIFICANTE","BAJO",IF(E359="POSIBLEMENOR","MODERADO",IF(E359="POSIBLEMODERADO","ALTO",IF(E359="POSIBLEMAYOR","EXTREMO",IF(E359="POSIBLECATASTROFICO","EXTREMO",IF(E359="PROBABLEINSIGNIFICANTE","MODERADO",IF(E359="PROBABLEMENOR","ALTO",IF(E359="PROBABLEMODERADO","ALTO",IF(E359="PROBABLEMAYOR","EXTREMO",IF(E359="PROBABLECATASTROFICO","EXTREMO",IF(E359="CASI SEGUROINSIGNIFICANTE","ALTO",IF(E359="CASI SEGUROMENOR","ALTO",IF(E359="CASI SEGUROMODERADO","EXTREMO",IF(E359="CASI SEGUROMAYOR","EXTREMO",IF(E359="CASI SEGUROCATASTROFICO","EXTREMO")))))))))))))))))))))))))</f>
        <v>#DIV/0!</v>
      </c>
      <c r="G359" s="204" t="e">
        <f>K285</f>
        <v>#DIV/0!</v>
      </c>
      <c r="H359" s="211"/>
    </row>
    <row r="360" spans="1:8" x14ac:dyDescent="0.25">
      <c r="A360" s="531"/>
      <c r="B360" s="249">
        <v>18</v>
      </c>
      <c r="C360" s="209" t="e">
        <f>'[7]3_Valoración'!D104</f>
        <v>#DIV/0!</v>
      </c>
      <c r="D360" s="209" t="str">
        <f>'[7]3_Valoración'!E104</f>
        <v>MODERADO</v>
      </c>
      <c r="E360" s="210" t="e">
        <f>CONCATENATE(C360,D360)</f>
        <v>#DIV/0!</v>
      </c>
      <c r="F360" s="211" t="e">
        <f>IF(E360="RAROINSIGNIFICANTE","BAJO",IF(E360="RARO MENOR","BAJO",IF(E360="RAROMODERADO","MODERADO",IF(E360="RARO MAYOR","ALTO",IF(E360="RAROCATASTROFICO","ALTO",IF(E360="IMPROBABLEINSIGNIFICANTE","BAJO",IF(E360="IMPROBABLEMENOR","BAJO",IF(E360="IMPROBABLEMODERADO","MODERADO",IF(E360="IMPROBABLEMAYOR","ALTO",IF(E360="IMPROBABLECATASTROFICO","EXTREMO",IF(E360="POSIBLEINSIGNIFICANTE","BAJO",IF(E360="POSIBLEMENOR","MODERADO",IF(E360="POSIBLEMODERADO","ALTO",IF(E360="POSIBLEMAYOR","EXTREMO",IF(E360="POSIBLECATASTROFICO","EXTREMO",IF(E360="PROBABLEINSIGNIFICANTE","MODERADO",IF(E360="PROBABLEMENOR","ALTO",IF(E360="PROBABLEMODERADO","ALTO",IF(E360="PROBABLEMAYOR","EXTREMO",IF(E360="PROBABLECATASTROFICO","EXTREMO",IF(E360="CASI SEGUROINSIGNIFICANTE","ALTO",IF(E360="CASI SEGUROMENOR","ALTO",IF(E360="CASI SEGUROMODERADO","EXTREMO",IF(E360="CASI SEGUROMAYOR","EXTREMO",IF(E360="CASI SEGUROCATASTROFICO","EXTREMO")))))))))))))))))))))))))</f>
        <v>#DIV/0!</v>
      </c>
      <c r="G360" s="204" t="e">
        <f>K299</f>
        <v>#DIV/0!</v>
      </c>
      <c r="H360" s="211"/>
    </row>
    <row r="361" spans="1:8" x14ac:dyDescent="0.25">
      <c r="A361" s="531"/>
      <c r="B361" s="249">
        <v>19</v>
      </c>
      <c r="C361" s="209" t="e">
        <f>'[7]3_Valoración'!D105</f>
        <v>#DIV/0!</v>
      </c>
      <c r="D361" s="209" t="str">
        <f>'[7]3_Valoración'!E105</f>
        <v>MODERADO</v>
      </c>
      <c r="E361" s="210" t="e">
        <f>CONCATENATE(C361,D361)</f>
        <v>#DIV/0!</v>
      </c>
      <c r="F361" s="211" t="e">
        <f>IF(E361="RAROINSIGNIFICANTE","BAJO",IF(E361="RARO MENOR","BAJO",IF(E361="RAROMODERADO","MODERADO",IF(E361="RARO MAYOR","ALTO",IF(E361="RAROCATASTROFICO","ALTO",IF(E361="IMPROBABLEINSIGNIFICANTE","BAJO",IF(E361="IMPROBABLEMENOR","BAJO",IF(E361="IMPROBABLEMODERADO","MODERADO",IF(E361="IMPROBABLEMAYOR","ALTO",IF(E361="IMPROBABLECATASTROFICO","EXTREMO",IF(E361="POSIBLEINSIGNIFICANTE","BAJO",IF(E361="POSIBLEMENOR","MODERADO",IF(E361="POSIBLEMODERADO","ALTO",IF(E361="POSIBLEMAYOR","EXTREMO",IF(E361="POSIBLECATASTROFICO","EXTREMO",IF(E361="PROBABLEINSIGNIFICANTE","MODERADO",IF(E361="PROBABLEMENOR","ALTO",IF(E361="PROBABLEMODERADO","ALTO",IF(E361="PROBABLEMAYOR","EXTREMO",IF(E361="PROBABLECATASTROFICO","EXTREMO",IF(E361="CASI SEGUROINSIGNIFICANTE","ALTO",IF(E361="CASI SEGUROMENOR","ALTO",IF(E361="CASI SEGUROMODERADO","EXTREMO",IF(E361="CASI SEGUROMAYOR","EXTREMO",IF(E361="CASI SEGUROCATASTROFICO","EXTREMO")))))))))))))))))))))))))</f>
        <v>#DIV/0!</v>
      </c>
      <c r="G361" s="204" t="e">
        <f>K313</f>
        <v>#DIV/0!</v>
      </c>
      <c r="H361" s="211"/>
    </row>
    <row r="362" spans="1:8" x14ac:dyDescent="0.25">
      <c r="A362" s="531"/>
      <c r="B362" s="249">
        <v>20</v>
      </c>
      <c r="C362" s="209" t="e">
        <f>'[7]3_Valoración'!D106</f>
        <v>#DIV/0!</v>
      </c>
      <c r="D362" s="209" t="str">
        <f>'[7]3_Valoración'!E106</f>
        <v>MODERADO</v>
      </c>
      <c r="E362" s="210" t="e">
        <f>CONCATENATE(C362,D362)</f>
        <v>#DIV/0!</v>
      </c>
      <c r="F362" s="211" t="e">
        <f>IF(E362="RAROINSIGNIFICANTE","BAJO",IF(E362="RARO MENOR","BAJO",IF(E362="RAROMODERADO","MODERADO",IF(E362="RARO MAYOR","ALTO",IF(E362="RAROCATASTROFICO","ALTO",IF(E362="IMPROBABLEINSIGNIFICANTE","BAJO",IF(E362="IMPROBABLEMENOR","BAJO",IF(E362="IMPROBABLEMODERADO","MODERADO",IF(E362="IMPROBABLEMAYOR","ALTO",IF(E362="IMPROBABLECATASTROFICO","EXTREMO",IF(E362="POSIBLEINSIGNIFICANTE","BAJO",IF(E362="POSIBLEMENOR","MODERADO",IF(E362="POSIBLEMODERADO","ALTO",IF(E362="POSIBLEMAYOR","EXTREMO",IF(E362="POSIBLECATASTROFICO","EXTREMO",IF(E362="PROBABLEINSIGNIFICANTE","MODERADO",IF(E362="PROBABLEMENOR","ALTO",IF(E362="PROBABLEMODERADO","ALTO",IF(E362="PROBABLEMAYOR","EXTREMO",IF(E362="PROBABLECATASTROFICO","EXTREMO",IF(E362="CASI SEGUROINSIGNIFICANTE","ALTO",IF(E362="CASI SEGUROMENOR","ALTO",IF(E362="CASI SEGUROMODERADO","EXTREMO",IF(E362="CASI SEGUROMAYOR","EXTREMO",IF(E362="CASI SEGUROCATASTROFICO","EXTREMO")))))))))))))))))))))))))</f>
        <v>#DIV/0!</v>
      </c>
      <c r="G362" s="204" t="e">
        <f>K327</f>
        <v>#DIV/0!</v>
      </c>
      <c r="H362" s="211"/>
    </row>
    <row r="399" spans="5:6" x14ac:dyDescent="0.25">
      <c r="E399" t="s">
        <v>426</v>
      </c>
      <c r="F399">
        <v>0</v>
      </c>
    </row>
  </sheetData>
  <dataConsolidate link="1"/>
  <mergeCells count="149">
    <mergeCell ref="C2:F2"/>
    <mergeCell ref="C4:C7"/>
    <mergeCell ref="D4:D5"/>
    <mergeCell ref="D6:D7"/>
    <mergeCell ref="C8:C9"/>
    <mergeCell ref="D8:D9"/>
    <mergeCell ref="C17:C19"/>
    <mergeCell ref="D17:D19"/>
    <mergeCell ref="C22:D22"/>
    <mergeCell ref="C28:D28"/>
    <mergeCell ref="C34:G34"/>
    <mergeCell ref="E35:G35"/>
    <mergeCell ref="C10:C12"/>
    <mergeCell ref="D10:D12"/>
    <mergeCell ref="C13:C14"/>
    <mergeCell ref="D13:D14"/>
    <mergeCell ref="C15:C16"/>
    <mergeCell ref="D15:D16"/>
    <mergeCell ref="J61:J70"/>
    <mergeCell ref="K61:K70"/>
    <mergeCell ref="D73:K73"/>
    <mergeCell ref="D74:E74"/>
    <mergeCell ref="G74:I74"/>
    <mergeCell ref="J74:K74"/>
    <mergeCell ref="F46:J46"/>
    <mergeCell ref="C47:D47"/>
    <mergeCell ref="B58:K58"/>
    <mergeCell ref="D59:K59"/>
    <mergeCell ref="D60:E60"/>
    <mergeCell ref="G60:I60"/>
    <mergeCell ref="J60:K60"/>
    <mergeCell ref="J89:J98"/>
    <mergeCell ref="K89:K98"/>
    <mergeCell ref="D101:K101"/>
    <mergeCell ref="D102:E102"/>
    <mergeCell ref="G102:I102"/>
    <mergeCell ref="J102:K102"/>
    <mergeCell ref="J75:J84"/>
    <mergeCell ref="K75:K84"/>
    <mergeCell ref="D87:K87"/>
    <mergeCell ref="D88:E88"/>
    <mergeCell ref="G88:I88"/>
    <mergeCell ref="J88:K88"/>
    <mergeCell ref="J117:J126"/>
    <mergeCell ref="K117:K126"/>
    <mergeCell ref="D129:K129"/>
    <mergeCell ref="D130:E130"/>
    <mergeCell ref="G130:I130"/>
    <mergeCell ref="J130:K130"/>
    <mergeCell ref="J103:J112"/>
    <mergeCell ref="K103:K112"/>
    <mergeCell ref="D115:K115"/>
    <mergeCell ref="D116:E116"/>
    <mergeCell ref="G116:I116"/>
    <mergeCell ref="J116:K116"/>
    <mergeCell ref="J145:J154"/>
    <mergeCell ref="K145:K154"/>
    <mergeCell ref="D157:K157"/>
    <mergeCell ref="D158:E158"/>
    <mergeCell ref="G158:I158"/>
    <mergeCell ref="J158:K158"/>
    <mergeCell ref="J131:J140"/>
    <mergeCell ref="K131:K140"/>
    <mergeCell ref="D143:K143"/>
    <mergeCell ref="D144:E144"/>
    <mergeCell ref="G144:I144"/>
    <mergeCell ref="J144:K144"/>
    <mergeCell ref="J173:J182"/>
    <mergeCell ref="K173:K182"/>
    <mergeCell ref="D185:K185"/>
    <mergeCell ref="D186:E186"/>
    <mergeCell ref="G186:I186"/>
    <mergeCell ref="J186:K186"/>
    <mergeCell ref="J159:J168"/>
    <mergeCell ref="K159:K168"/>
    <mergeCell ref="D171:K171"/>
    <mergeCell ref="D172:E172"/>
    <mergeCell ref="G172:I172"/>
    <mergeCell ref="J172:K172"/>
    <mergeCell ref="J201:J210"/>
    <mergeCell ref="K201:K210"/>
    <mergeCell ref="D213:K213"/>
    <mergeCell ref="D214:E214"/>
    <mergeCell ref="G214:I214"/>
    <mergeCell ref="J214:K214"/>
    <mergeCell ref="J187:J196"/>
    <mergeCell ref="K187:K196"/>
    <mergeCell ref="D199:K199"/>
    <mergeCell ref="D200:E200"/>
    <mergeCell ref="G200:I200"/>
    <mergeCell ref="J200:K200"/>
    <mergeCell ref="J229:J238"/>
    <mergeCell ref="K229:K238"/>
    <mergeCell ref="D241:K241"/>
    <mergeCell ref="D242:E242"/>
    <mergeCell ref="G242:I242"/>
    <mergeCell ref="J242:K242"/>
    <mergeCell ref="J215:J224"/>
    <mergeCell ref="K215:K224"/>
    <mergeCell ref="D227:K227"/>
    <mergeCell ref="D228:E228"/>
    <mergeCell ref="G228:I228"/>
    <mergeCell ref="J228:K228"/>
    <mergeCell ref="J257:J266"/>
    <mergeCell ref="K257:K266"/>
    <mergeCell ref="B268:C268"/>
    <mergeCell ref="D269:K269"/>
    <mergeCell ref="D270:E270"/>
    <mergeCell ref="G270:I270"/>
    <mergeCell ref="J270:K270"/>
    <mergeCell ref="J243:J252"/>
    <mergeCell ref="K243:K252"/>
    <mergeCell ref="D255:K255"/>
    <mergeCell ref="D256:E256"/>
    <mergeCell ref="G256:I256"/>
    <mergeCell ref="J256:K256"/>
    <mergeCell ref="J285:J294"/>
    <mergeCell ref="K285:K294"/>
    <mergeCell ref="D297:K297"/>
    <mergeCell ref="D298:E298"/>
    <mergeCell ref="G298:I298"/>
    <mergeCell ref="J298:K298"/>
    <mergeCell ref="J271:J280"/>
    <mergeCell ref="K271:K280"/>
    <mergeCell ref="D283:K283"/>
    <mergeCell ref="D284:E284"/>
    <mergeCell ref="G284:I284"/>
    <mergeCell ref="J284:K284"/>
    <mergeCell ref="J313:J322"/>
    <mergeCell ref="K313:K322"/>
    <mergeCell ref="D325:K325"/>
    <mergeCell ref="D326:E326"/>
    <mergeCell ref="G326:I326"/>
    <mergeCell ref="J326:K326"/>
    <mergeCell ref="J299:J308"/>
    <mergeCell ref="K299:K308"/>
    <mergeCell ref="D311:K311"/>
    <mergeCell ref="D312:E312"/>
    <mergeCell ref="G312:I312"/>
    <mergeCell ref="J312:K312"/>
    <mergeCell ref="A358:A362"/>
    <mergeCell ref="J327:J336"/>
    <mergeCell ref="K327:K336"/>
    <mergeCell ref="B341:H341"/>
    <mergeCell ref="E342:F342"/>
    <mergeCell ref="J342:R342"/>
    <mergeCell ref="A343:A357"/>
    <mergeCell ref="J343:R343"/>
    <mergeCell ref="J344:J351"/>
  </mergeCells>
  <conditionalFormatting sqref="H358:H362">
    <cfRule type="cellIs" dxfId="15" priority="1" operator="equal">
      <formula>"BAJO"</formula>
    </cfRule>
    <cfRule type="cellIs" dxfId="14" priority="2" operator="equal">
      <formula>"MODERADO"</formula>
    </cfRule>
    <cfRule type="cellIs" dxfId="13" priority="3" operator="equal">
      <formula>"ALTO"</formula>
    </cfRule>
    <cfRule type="cellIs" dxfId="12" priority="4" operator="equal">
      <formula>"EXTREMO"</formula>
    </cfRule>
  </conditionalFormatting>
  <conditionalFormatting sqref="F343:F357">
    <cfRule type="cellIs" dxfId="11" priority="13" operator="equal">
      <formula>"BAJO"</formula>
    </cfRule>
    <cfRule type="cellIs" dxfId="10" priority="14" operator="equal">
      <formula>"MODERADO"</formula>
    </cfRule>
    <cfRule type="cellIs" dxfId="9" priority="15" operator="equal">
      <formula>"ALTO"</formula>
    </cfRule>
    <cfRule type="cellIs" dxfId="8" priority="16" operator="equal">
      <formula>"EXTREMO"</formula>
    </cfRule>
  </conditionalFormatting>
  <conditionalFormatting sqref="F358:F362">
    <cfRule type="cellIs" dxfId="7" priority="9" operator="equal">
      <formula>"BAJO"</formula>
    </cfRule>
    <cfRule type="cellIs" dxfId="6" priority="10" operator="equal">
      <formula>"MODERADO"</formula>
    </cfRule>
    <cfRule type="cellIs" dxfId="5" priority="11" operator="equal">
      <formula>"ALTO"</formula>
    </cfRule>
    <cfRule type="cellIs" dxfId="4" priority="12" operator="equal">
      <formula>"EXTREMO"</formula>
    </cfRule>
  </conditionalFormatting>
  <conditionalFormatting sqref="H343">
    <cfRule type="cellIs" dxfId="3" priority="5" operator="equal">
      <formula>"BAJO"</formula>
    </cfRule>
    <cfRule type="cellIs" dxfId="2" priority="6" operator="equal">
      <formula>"MODERADO"</formula>
    </cfRule>
    <cfRule type="cellIs" dxfId="1" priority="7" operator="equal">
      <formula>"ALTO"</formula>
    </cfRule>
    <cfRule type="cellIs" dxfId="0" priority="8" operator="equal">
      <formula>"EXTREMO"</formula>
    </cfRule>
  </conditionalFormatting>
  <pageMargins left="0.7" right="0.7" top="0.75" bottom="0.75" header="0.3" footer="0.3"/>
  <pageSetup scale="1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IDENTIFICACION DEL CONTEXTO </vt:lpstr>
      <vt:lpstr>INSTRUCTIVO MATRIZ RIESGOS</vt:lpstr>
      <vt:lpstr>MATRIZ DE RIESGOS Y OPORTUNIDAD</vt:lpstr>
      <vt:lpstr>IMPACTO_corrupción</vt:lpstr>
      <vt:lpstr>CONTROLES</vt:lpstr>
      <vt:lpstr>4_Controles</vt:lpstr>
      <vt:lpstr>OPORTUNIDAD</vt:lpstr>
      <vt:lpstr>RIESGO</vt:lpstr>
      <vt:lpstr>RIESGO_CORRUPCIÓN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Marin Marin</dc:creator>
  <cp:lastModifiedBy>Sergio Andres Navarro Hernandez</cp:lastModifiedBy>
  <dcterms:created xsi:type="dcterms:W3CDTF">2017-11-28T13:52:59Z</dcterms:created>
  <dcterms:modified xsi:type="dcterms:W3CDTF">2020-01-27T16:34:03Z</dcterms:modified>
</cp:coreProperties>
</file>