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84E62CED-C360-46E5-8988-F2A80184F678}" xr6:coauthVersionLast="47" xr6:coauthVersionMax="47" xr10:uidLastSave="{00000000-0000-0000-0000-000000000000}"/>
  <workbookProtection workbookAlgorithmName="SHA-512" workbookHashValue="I2/TTfcGMUnsI1DQIfdEx7k5OyerGmRnFdK1ZIJrdy2Pe82a931qtSjCzDr0EWrPr883BARCMifTO6G3FUiujA==" workbookSaltValue="yD5xZar6HfA3x3SOdtfTKw=="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6zxc90UROTCEPp8niUtFk0ZRlj7+UUJSafvEt9Knkyg="/>
    </ext>
  </extLst>
</workbook>
</file>

<file path=xl/calcChain.xml><?xml version="1.0" encoding="utf-8"?>
<calcChain xmlns="http://schemas.openxmlformats.org/spreadsheetml/2006/main">
  <c r="AE2" i="10" l="1"/>
  <c r="H71" i="9"/>
  <c r="L69" i="9"/>
  <c r="L71" i="9" s="1"/>
  <c r="H69" i="9"/>
  <c r="G69" i="9"/>
  <c r="G71" i="9" s="1"/>
  <c r="F69" i="9"/>
  <c r="F71" i="9" s="1"/>
  <c r="E69" i="9"/>
  <c r="E71" i="9" s="1"/>
  <c r="M66" i="9"/>
  <c r="L66" i="9"/>
  <c r="K66" i="9"/>
  <c r="J66" i="9"/>
  <c r="I66" i="9"/>
  <c r="H66" i="9"/>
  <c r="G66" i="9"/>
  <c r="F66" i="9"/>
  <c r="E66" i="9"/>
  <c r="C66" i="9"/>
  <c r="B66" i="9"/>
  <c r="M63" i="9"/>
  <c r="L63" i="9"/>
  <c r="K63" i="9"/>
  <c r="J63" i="9"/>
  <c r="I63" i="9"/>
  <c r="H63" i="9"/>
  <c r="G63" i="9"/>
  <c r="F63" i="9"/>
  <c r="E63" i="9"/>
  <c r="D63" i="9"/>
  <c r="C63" i="9"/>
  <c r="B63" i="9"/>
  <c r="M60" i="9"/>
  <c r="L60" i="9"/>
  <c r="K60" i="9"/>
  <c r="J60" i="9"/>
  <c r="I60" i="9"/>
  <c r="H60" i="9"/>
  <c r="G60" i="9"/>
  <c r="F60" i="9"/>
  <c r="E60" i="9"/>
  <c r="D60" i="9"/>
  <c r="C60" i="9"/>
  <c r="B60" i="9"/>
  <c r="M57" i="9"/>
  <c r="L57" i="9"/>
  <c r="K57" i="9"/>
  <c r="J57" i="9"/>
  <c r="I57" i="9"/>
  <c r="H57" i="9"/>
  <c r="G57" i="9"/>
  <c r="F57" i="9"/>
  <c r="E57" i="9"/>
  <c r="D57" i="9"/>
  <c r="B57" i="9"/>
  <c r="M54" i="9"/>
  <c r="L54" i="9"/>
  <c r="K54" i="9"/>
  <c r="J54" i="9"/>
  <c r="I54" i="9"/>
  <c r="H54" i="9"/>
  <c r="G54" i="9"/>
  <c r="F54" i="9"/>
  <c r="E54" i="9"/>
  <c r="D54" i="9"/>
  <c r="C54" i="9"/>
  <c r="B54" i="9"/>
  <c r="M51" i="9"/>
  <c r="L51" i="9"/>
  <c r="K51" i="9"/>
  <c r="J51" i="9"/>
  <c r="I51" i="9"/>
  <c r="H51" i="9"/>
  <c r="G51" i="9"/>
  <c r="F51" i="9"/>
  <c r="E51" i="9"/>
  <c r="D51" i="9"/>
  <c r="C51" i="9"/>
  <c r="B51" i="9"/>
  <c r="M48" i="9"/>
  <c r="L48" i="9"/>
  <c r="K48" i="9"/>
  <c r="J48" i="9"/>
  <c r="I48" i="9"/>
  <c r="H48" i="9"/>
  <c r="G48" i="9"/>
  <c r="F48" i="9"/>
  <c r="E48" i="9"/>
  <c r="D48" i="9"/>
  <c r="C48" i="9"/>
  <c r="B48" i="9"/>
  <c r="M45" i="9"/>
  <c r="L45" i="9"/>
  <c r="K45" i="9"/>
  <c r="J45" i="9"/>
  <c r="I45" i="9"/>
  <c r="H45" i="9"/>
  <c r="G45" i="9"/>
  <c r="F45" i="9"/>
  <c r="E45" i="9"/>
  <c r="D45" i="9"/>
  <c r="C45" i="9"/>
  <c r="B45" i="9"/>
  <c r="M42" i="9"/>
  <c r="L42" i="9"/>
  <c r="K42" i="9"/>
  <c r="J42" i="9"/>
  <c r="I42" i="9"/>
  <c r="H42" i="9"/>
  <c r="G42" i="9"/>
  <c r="F42" i="9"/>
  <c r="E42" i="9"/>
  <c r="D42" i="9"/>
  <c r="C42" i="9"/>
  <c r="B42" i="9"/>
  <c r="M39" i="9"/>
  <c r="L39" i="9"/>
  <c r="K39" i="9"/>
  <c r="J39" i="9"/>
  <c r="I39" i="9"/>
  <c r="H39" i="9"/>
  <c r="G39" i="9"/>
  <c r="F39" i="9"/>
  <c r="E39" i="9"/>
  <c r="D39" i="9"/>
  <c r="C39" i="9"/>
  <c r="M36" i="9"/>
  <c r="L36" i="9"/>
  <c r="K36" i="9"/>
  <c r="J36" i="9"/>
  <c r="I36" i="9"/>
  <c r="H36" i="9"/>
  <c r="G36" i="9"/>
  <c r="F36" i="9"/>
  <c r="E36" i="9"/>
  <c r="D36" i="9"/>
  <c r="C36" i="9"/>
  <c r="B36" i="9"/>
  <c r="M33" i="9"/>
  <c r="L33" i="9"/>
  <c r="K33" i="9"/>
  <c r="J33" i="9"/>
  <c r="I33" i="9"/>
  <c r="H33" i="9"/>
  <c r="G33" i="9"/>
  <c r="F33" i="9"/>
  <c r="E33" i="9"/>
  <c r="D33" i="9"/>
  <c r="C33" i="9"/>
  <c r="M30" i="9"/>
  <c r="L30" i="9"/>
  <c r="K30" i="9"/>
  <c r="J30" i="9"/>
  <c r="I30" i="9"/>
  <c r="H30" i="9"/>
  <c r="G30" i="9"/>
  <c r="F30" i="9"/>
  <c r="E30" i="9"/>
  <c r="D30" i="9"/>
  <c r="C30" i="9"/>
  <c r="M27" i="9"/>
  <c r="L27" i="9"/>
  <c r="K27" i="9"/>
  <c r="J27" i="9"/>
  <c r="I27" i="9"/>
  <c r="H27" i="9"/>
  <c r="G27" i="9"/>
  <c r="F27" i="9"/>
  <c r="E27" i="9"/>
  <c r="C27" i="9"/>
  <c r="M24" i="9"/>
  <c r="L24" i="9"/>
  <c r="K24" i="9"/>
  <c r="J24" i="9"/>
  <c r="I24" i="9"/>
  <c r="H24" i="9"/>
  <c r="G24" i="9"/>
  <c r="F24" i="9"/>
  <c r="E24" i="9"/>
  <c r="D24" i="9"/>
  <c r="C24" i="9"/>
  <c r="M21" i="9"/>
  <c r="L21" i="9"/>
  <c r="K21" i="9"/>
  <c r="J21" i="9"/>
  <c r="I21" i="9"/>
  <c r="H21" i="9"/>
  <c r="G21" i="9"/>
  <c r="F21" i="9"/>
  <c r="E21" i="9"/>
  <c r="D21" i="9"/>
  <c r="C21" i="9"/>
  <c r="M18" i="9"/>
  <c r="L18" i="9"/>
  <c r="K18" i="9"/>
  <c r="J18" i="9"/>
  <c r="I18" i="9"/>
  <c r="H18" i="9"/>
  <c r="G18" i="9"/>
  <c r="F18" i="9"/>
  <c r="E18" i="9"/>
  <c r="D18" i="9"/>
  <c r="C18" i="9"/>
  <c r="M15" i="9"/>
  <c r="L15" i="9"/>
  <c r="K15" i="9"/>
  <c r="J15" i="9"/>
  <c r="I15" i="9"/>
  <c r="H15" i="9"/>
  <c r="G15" i="9"/>
  <c r="F15" i="9"/>
  <c r="E15" i="9"/>
  <c r="C15" i="9"/>
  <c r="M12" i="9"/>
  <c r="L12" i="9"/>
  <c r="K12" i="9"/>
  <c r="J12" i="9"/>
  <c r="I12" i="9"/>
  <c r="H12" i="9"/>
  <c r="G12" i="9"/>
  <c r="F12" i="9"/>
  <c r="E12" i="9"/>
  <c r="D12" i="9"/>
  <c r="C12" i="9"/>
  <c r="M9" i="9"/>
  <c r="M69" i="9" s="1"/>
  <c r="M71" i="9" s="1"/>
  <c r="L9" i="9"/>
  <c r="K9" i="9"/>
  <c r="K69" i="9" s="1"/>
  <c r="K71" i="9" s="1"/>
  <c r="J9" i="9"/>
  <c r="J69" i="9" s="1"/>
  <c r="J71" i="9" s="1"/>
  <c r="I9" i="9"/>
  <c r="I69" i="9" s="1"/>
  <c r="I71" i="9" s="1"/>
  <c r="H9" i="9"/>
  <c r="G9" i="9"/>
  <c r="F9" i="9"/>
  <c r="E9" i="9"/>
  <c r="D9" i="9"/>
  <c r="C9" i="9"/>
  <c r="AE69" i="8"/>
  <c r="AC69" i="8"/>
  <c r="Y69" i="8"/>
  <c r="V69" i="8"/>
  <c r="T69" i="8"/>
  <c r="P69" i="8"/>
  <c r="M69" i="8"/>
  <c r="K69" i="8"/>
  <c r="G69" i="8"/>
  <c r="E66" i="8"/>
  <c r="D66" i="8"/>
  <c r="D66" i="9" s="1"/>
  <c r="C66" i="8"/>
  <c r="B66" i="8"/>
  <c r="D63" i="8"/>
  <c r="C63" i="8"/>
  <c r="B63" i="8"/>
  <c r="E63" i="8" s="1"/>
  <c r="D60" i="8"/>
  <c r="C60" i="8"/>
  <c r="B60" i="8"/>
  <c r="E60" i="8" s="1"/>
  <c r="D57" i="8"/>
  <c r="C57" i="8"/>
  <c r="C57" i="9" s="1"/>
  <c r="B57" i="8"/>
  <c r="E57" i="8" s="1"/>
  <c r="D54" i="8"/>
  <c r="C54" i="8"/>
  <c r="B54" i="8"/>
  <c r="E54" i="8" s="1"/>
  <c r="E51" i="8"/>
  <c r="D51" i="8"/>
  <c r="C51" i="8"/>
  <c r="B51" i="8"/>
  <c r="E48" i="8"/>
  <c r="D48" i="8"/>
  <c r="C48" i="8"/>
  <c r="B48" i="8"/>
  <c r="E45" i="8"/>
  <c r="D45" i="8"/>
  <c r="C45" i="8"/>
  <c r="B45" i="8"/>
  <c r="E42" i="8"/>
  <c r="D42" i="8"/>
  <c r="C42" i="8"/>
  <c r="B42" i="8"/>
  <c r="E39" i="8"/>
  <c r="D39" i="8"/>
  <c r="C39" i="8"/>
  <c r="E36" i="8"/>
  <c r="D36" i="8"/>
  <c r="C36" i="8"/>
  <c r="E33" i="8"/>
  <c r="D33" i="8"/>
  <c r="C33" i="8"/>
  <c r="E30" i="8"/>
  <c r="D30" i="8"/>
  <c r="C30" i="8"/>
  <c r="E27" i="8"/>
  <c r="D27" i="8"/>
  <c r="D27" i="9" s="1"/>
  <c r="C27" i="8"/>
  <c r="B27" i="8"/>
  <c r="B27" i="9" s="1"/>
  <c r="E24" i="8"/>
  <c r="D24" i="8"/>
  <c r="C24" i="8"/>
  <c r="D21" i="8"/>
  <c r="C21" i="8"/>
  <c r="D18" i="8"/>
  <c r="C18" i="8"/>
  <c r="D15" i="8"/>
  <c r="D15" i="9" s="1"/>
  <c r="C15" i="8"/>
  <c r="D12" i="8"/>
  <c r="C12" i="8"/>
  <c r="D9" i="8"/>
  <c r="C9" i="8"/>
  <c r="AQ66" i="7"/>
  <c r="AN66" i="7"/>
  <c r="AK66" i="7"/>
  <c r="AJ66" i="7"/>
  <c r="AI66" i="7"/>
  <c r="M66" i="7"/>
  <c r="K66" i="7"/>
  <c r="J66" i="7"/>
  <c r="I66" i="7"/>
  <c r="H66" i="7"/>
  <c r="AH66" i="7" s="1"/>
  <c r="G66" i="7"/>
  <c r="F66" i="7"/>
  <c r="E66" i="7"/>
  <c r="D66" i="7"/>
  <c r="C66" i="7"/>
  <c r="B66" i="7"/>
  <c r="AQ63" i="7"/>
  <c r="AN63" i="7"/>
  <c r="AK63" i="7"/>
  <c r="AH63" i="7"/>
  <c r="M63" i="7"/>
  <c r="J63" i="7"/>
  <c r="I63" i="7"/>
  <c r="H63" i="7"/>
  <c r="G63" i="7"/>
  <c r="F63" i="7"/>
  <c r="E63" i="7"/>
  <c r="D63" i="7"/>
  <c r="C63" i="7"/>
  <c r="B63" i="7"/>
  <c r="AQ60" i="7"/>
  <c r="AN60" i="7"/>
  <c r="AK60" i="7"/>
  <c r="AI60" i="7"/>
  <c r="M60" i="7"/>
  <c r="J60" i="7"/>
  <c r="I60" i="7"/>
  <c r="H60" i="7"/>
  <c r="G60" i="7"/>
  <c r="F60" i="7"/>
  <c r="E60" i="7"/>
  <c r="D60" i="7"/>
  <c r="C60" i="7"/>
  <c r="B60" i="7"/>
  <c r="AQ57" i="7"/>
  <c r="AN57" i="7"/>
  <c r="M57" i="7"/>
  <c r="J57" i="7"/>
  <c r="I57" i="7"/>
  <c r="H57" i="7"/>
  <c r="G57" i="7"/>
  <c r="F57" i="7"/>
  <c r="E57" i="7"/>
  <c r="D57" i="7"/>
  <c r="C57" i="7"/>
  <c r="B57" i="7"/>
  <c r="AQ54" i="7"/>
  <c r="AN54" i="7"/>
  <c r="AK54" i="7"/>
  <c r="AH54" i="7"/>
  <c r="N54" i="7"/>
  <c r="M54" i="7"/>
  <c r="J54" i="7"/>
  <c r="I54" i="7"/>
  <c r="H54" i="7"/>
  <c r="G54" i="7"/>
  <c r="F54" i="7"/>
  <c r="E54" i="7"/>
  <c r="D54" i="7"/>
  <c r="C54" i="7"/>
  <c r="B54" i="7"/>
  <c r="AG53" i="7"/>
  <c r="AB53" i="7"/>
  <c r="AG52" i="7"/>
  <c r="AF52" i="7"/>
  <c r="AC52" i="7"/>
  <c r="AA52" i="7"/>
  <c r="R52" i="7"/>
  <c r="AQ51" i="7"/>
  <c r="AN51" i="7"/>
  <c r="AJ51" i="7"/>
  <c r="AI51" i="7"/>
  <c r="AH51" i="7"/>
  <c r="AL51" i="7" s="1"/>
  <c r="U51" i="7"/>
  <c r="T51" i="7"/>
  <c r="R51" i="7"/>
  <c r="M51" i="7"/>
  <c r="J51" i="7"/>
  <c r="I51" i="7"/>
  <c r="H51" i="7"/>
  <c r="G51" i="7"/>
  <c r="F51" i="7"/>
  <c r="E51" i="7"/>
  <c r="D51" i="7"/>
  <c r="C51" i="7"/>
  <c r="B51" i="7"/>
  <c r="AG50" i="7"/>
  <c r="AF50" i="7"/>
  <c r="AE50" i="7"/>
  <c r="AD50" i="7"/>
  <c r="AC50" i="7"/>
  <c r="AB50" i="7"/>
  <c r="Z50" i="7"/>
  <c r="Y50" i="7"/>
  <c r="X50" i="7"/>
  <c r="W50" i="7"/>
  <c r="V50" i="7"/>
  <c r="U50" i="7"/>
  <c r="T50" i="7"/>
  <c r="S50" i="7"/>
  <c r="R50" i="7"/>
  <c r="AG49" i="7"/>
  <c r="AE49" i="7"/>
  <c r="AD49" i="7"/>
  <c r="AC49" i="7"/>
  <c r="AB49" i="7"/>
  <c r="AA49" i="7"/>
  <c r="Z49" i="7"/>
  <c r="Y49" i="7"/>
  <c r="X49" i="7"/>
  <c r="W49" i="7"/>
  <c r="V49" i="7"/>
  <c r="U49" i="7"/>
  <c r="S49" i="7"/>
  <c r="R49" i="7"/>
  <c r="Q49" i="7"/>
  <c r="AQ48" i="7"/>
  <c r="AN48" i="7"/>
  <c r="AK48" i="7"/>
  <c r="AJ48" i="7"/>
  <c r="AI48" i="7"/>
  <c r="AH48" i="7"/>
  <c r="AG48" i="7"/>
  <c r="AE48" i="7"/>
  <c r="AD48" i="7"/>
  <c r="AC48" i="7"/>
  <c r="AB48" i="7"/>
  <c r="AA48" i="7"/>
  <c r="Z48" i="7"/>
  <c r="Y48" i="7"/>
  <c r="X48" i="7"/>
  <c r="W48" i="7"/>
  <c r="V48" i="7"/>
  <c r="U48" i="7"/>
  <c r="S48" i="7"/>
  <c r="R48" i="7"/>
  <c r="M48" i="7"/>
  <c r="J48" i="7"/>
  <c r="I48" i="7"/>
  <c r="H48" i="7"/>
  <c r="AA50" i="7" s="1"/>
  <c r="G48" i="7"/>
  <c r="F48" i="7"/>
  <c r="E48" i="7"/>
  <c r="D48" i="7"/>
  <c r="C48" i="7"/>
  <c r="B48" i="7"/>
  <c r="AG47" i="7"/>
  <c r="AF47" i="7"/>
  <c r="AE47" i="7"/>
  <c r="AD47" i="7"/>
  <c r="AC47" i="7"/>
  <c r="AA47" i="7"/>
  <c r="Z47" i="7"/>
  <c r="Y47" i="7"/>
  <c r="X47" i="7"/>
  <c r="U47" i="7"/>
  <c r="T47" i="7"/>
  <c r="S47" i="7"/>
  <c r="R47" i="7"/>
  <c r="Q47" i="7"/>
  <c r="AF46" i="7"/>
  <c r="AE46" i="7"/>
  <c r="AD46" i="7"/>
  <c r="AC46" i="7"/>
  <c r="AB46" i="7"/>
  <c r="Z46" i="7"/>
  <c r="X46" i="7"/>
  <c r="W46" i="7"/>
  <c r="V46" i="7"/>
  <c r="T46" i="7"/>
  <c r="S46" i="7"/>
  <c r="R46" i="7"/>
  <c r="Q46" i="7"/>
  <c r="AQ45" i="7"/>
  <c r="AN45" i="7"/>
  <c r="AK45" i="7"/>
  <c r="AI45" i="7"/>
  <c r="AH45" i="7"/>
  <c r="AF45" i="7"/>
  <c r="AE45" i="7"/>
  <c r="AD45" i="7"/>
  <c r="AC45" i="7"/>
  <c r="AB45" i="7"/>
  <c r="Z45" i="7"/>
  <c r="Y45" i="7"/>
  <c r="X45" i="7"/>
  <c r="W45" i="7"/>
  <c r="T45" i="7"/>
  <c r="S45" i="7"/>
  <c r="R45" i="7"/>
  <c r="Q45" i="7"/>
  <c r="F45" i="8" s="1"/>
  <c r="M45" i="7"/>
  <c r="J45" i="7"/>
  <c r="I45" i="7"/>
  <c r="H45" i="7"/>
  <c r="G45" i="7"/>
  <c r="F45" i="7"/>
  <c r="E45" i="7"/>
  <c r="D45" i="7"/>
  <c r="C45" i="7"/>
  <c r="B45" i="7"/>
  <c r="AF43" i="7"/>
  <c r="AE43" i="7"/>
  <c r="AA43" i="7"/>
  <c r="Z43" i="7"/>
  <c r="AQ42" i="7"/>
  <c r="AN42" i="7"/>
  <c r="W42" i="7"/>
  <c r="U42" i="7"/>
  <c r="S42" i="7"/>
  <c r="M42" i="7"/>
  <c r="J42" i="7"/>
  <c r="I42" i="7"/>
  <c r="H42" i="7"/>
  <c r="G42" i="7"/>
  <c r="F42" i="7"/>
  <c r="E42" i="7"/>
  <c r="D42" i="7"/>
  <c r="C42" i="7"/>
  <c r="B42" i="7"/>
  <c r="V41" i="7"/>
  <c r="U41" i="7"/>
  <c r="T41" i="7"/>
  <c r="S41" i="7"/>
  <c r="AG40" i="7"/>
  <c r="X40" i="7"/>
  <c r="V40" i="7"/>
  <c r="AQ39" i="7"/>
  <c r="AN39" i="7"/>
  <c r="AF39" i="7"/>
  <c r="AE39" i="7"/>
  <c r="AB39" i="7"/>
  <c r="AA39" i="7"/>
  <c r="Y39" i="7"/>
  <c r="V39" i="7"/>
  <c r="M39" i="7"/>
  <c r="J39" i="7"/>
  <c r="I39" i="7"/>
  <c r="H39" i="7"/>
  <c r="G39" i="7"/>
  <c r="F39" i="7"/>
  <c r="E39" i="7"/>
  <c r="D39" i="7"/>
  <c r="C39" i="7"/>
  <c r="AG38" i="7"/>
  <c r="AF38" i="7"/>
  <c r="AD38" i="7"/>
  <c r="AC38" i="7"/>
  <c r="AA38" i="7"/>
  <c r="Z38" i="7"/>
  <c r="X38" i="7"/>
  <c r="W38" i="7"/>
  <c r="AG37" i="7"/>
  <c r="AF37" i="7"/>
  <c r="AC37" i="7"/>
  <c r="AB37" i="7"/>
  <c r="AA37" i="7"/>
  <c r="Z37" i="7"/>
  <c r="Y37" i="7"/>
  <c r="W37" i="7"/>
  <c r="AQ36" i="7"/>
  <c r="AN36" i="7"/>
  <c r="AK36" i="7"/>
  <c r="AI36" i="7"/>
  <c r="AG36" i="7"/>
  <c r="AE36" i="7"/>
  <c r="W36" i="7"/>
  <c r="V36" i="7"/>
  <c r="U36" i="7"/>
  <c r="T36" i="7"/>
  <c r="S36" i="7"/>
  <c r="M36" i="7"/>
  <c r="J36" i="7"/>
  <c r="I36" i="7"/>
  <c r="H36" i="7"/>
  <c r="G36" i="7"/>
  <c r="F36" i="7"/>
  <c r="E36" i="7"/>
  <c r="D36" i="7"/>
  <c r="C36" i="7"/>
  <c r="AG35" i="7"/>
  <c r="AE35" i="7"/>
  <c r="W35" i="7"/>
  <c r="U35" i="7"/>
  <c r="R35" i="7"/>
  <c r="Q35" i="7"/>
  <c r="AF34" i="7"/>
  <c r="T34" i="7"/>
  <c r="Q34" i="7"/>
  <c r="AQ33" i="7"/>
  <c r="AN33" i="7"/>
  <c r="AA33" i="7"/>
  <c r="Z33" i="7"/>
  <c r="X33" i="7"/>
  <c r="M33" i="7"/>
  <c r="K33" i="7"/>
  <c r="J33" i="7"/>
  <c r="I33" i="7"/>
  <c r="H33" i="7"/>
  <c r="G33" i="7"/>
  <c r="F33" i="7"/>
  <c r="E33" i="7"/>
  <c r="D33" i="7"/>
  <c r="C33" i="7"/>
  <c r="AF32" i="7"/>
  <c r="AE32" i="7"/>
  <c r="AD32" i="7"/>
  <c r="AC32" i="7"/>
  <c r="AB32" i="7"/>
  <c r="Z32" i="7"/>
  <c r="X32" i="7"/>
  <c r="W32" i="7"/>
  <c r="V32" i="7"/>
  <c r="U32" i="7"/>
  <c r="T32" i="7"/>
  <c r="S32" i="7"/>
  <c r="R32" i="7"/>
  <c r="AG31" i="7"/>
  <c r="AE31" i="7"/>
  <c r="AD31" i="7"/>
  <c r="AC31" i="7"/>
  <c r="AB31" i="7"/>
  <c r="AA31" i="7"/>
  <c r="Z31" i="7"/>
  <c r="X31" i="7"/>
  <c r="W31" i="7"/>
  <c r="V31" i="7"/>
  <c r="U31" i="7"/>
  <c r="S31" i="7"/>
  <c r="R31" i="7"/>
  <c r="Q31" i="7"/>
  <c r="AQ30" i="7"/>
  <c r="AN30" i="7"/>
  <c r="AE30" i="7"/>
  <c r="AD30" i="7"/>
  <c r="AC30" i="7"/>
  <c r="AB30" i="7"/>
  <c r="AA30" i="7"/>
  <c r="Z30" i="7"/>
  <c r="X30" i="7"/>
  <c r="W30" i="7"/>
  <c r="V30" i="7"/>
  <c r="U30" i="7"/>
  <c r="S30" i="7"/>
  <c r="R30" i="7"/>
  <c r="Q30" i="7"/>
  <c r="M30" i="7"/>
  <c r="J30" i="7"/>
  <c r="I30" i="7"/>
  <c r="H30" i="7"/>
  <c r="AA32" i="7" s="1"/>
  <c r="G30" i="7"/>
  <c r="F30" i="7"/>
  <c r="E30" i="7"/>
  <c r="D30" i="7"/>
  <c r="C30" i="7"/>
  <c r="AF29" i="7"/>
  <c r="AE29" i="7"/>
  <c r="AD29" i="7"/>
  <c r="AC29" i="7"/>
  <c r="AA29" i="7"/>
  <c r="Z29" i="7"/>
  <c r="V29" i="7"/>
  <c r="T29" i="7"/>
  <c r="S29" i="7"/>
  <c r="R29" i="7"/>
  <c r="AF28" i="7"/>
  <c r="AE28" i="7"/>
  <c r="AD28" i="7"/>
  <c r="AC28" i="7"/>
  <c r="X28" i="7"/>
  <c r="W28" i="7"/>
  <c r="V28" i="7"/>
  <c r="T28" i="7"/>
  <c r="S28" i="7"/>
  <c r="R28" i="7"/>
  <c r="Q28" i="7"/>
  <c r="AQ27" i="7"/>
  <c r="AN27" i="7"/>
  <c r="AF27" i="7"/>
  <c r="AE27" i="7"/>
  <c r="AD27" i="7"/>
  <c r="AC27" i="7"/>
  <c r="AB27" i="7"/>
  <c r="AA27" i="7"/>
  <c r="Z27" i="7"/>
  <c r="S27" i="7"/>
  <c r="R27" i="7"/>
  <c r="Q27" i="7"/>
  <c r="M27" i="7"/>
  <c r="J27" i="7"/>
  <c r="I27" i="7"/>
  <c r="H27" i="7"/>
  <c r="G27" i="7"/>
  <c r="F27" i="7"/>
  <c r="E27" i="7"/>
  <c r="D27" i="7"/>
  <c r="C27" i="7"/>
  <c r="AF26" i="7"/>
  <c r="Y26" i="7"/>
  <c r="T26" i="7"/>
  <c r="W25" i="7"/>
  <c r="U25" i="7"/>
  <c r="S25" i="7"/>
  <c r="AQ24" i="7"/>
  <c r="AN24" i="7"/>
  <c r="AF24" i="7"/>
  <c r="T24" i="7"/>
  <c r="S24" i="7"/>
  <c r="Q24" i="7"/>
  <c r="M24" i="7"/>
  <c r="J24" i="7"/>
  <c r="I24" i="7"/>
  <c r="H24" i="7"/>
  <c r="W26" i="7" s="1"/>
  <c r="G24" i="7"/>
  <c r="F24" i="7"/>
  <c r="E24" i="7"/>
  <c r="D24" i="7"/>
  <c r="C24" i="7"/>
  <c r="AC23" i="7"/>
  <c r="Z23" i="7"/>
  <c r="X23" i="7"/>
  <c r="AF22" i="7"/>
  <c r="AE22" i="7"/>
  <c r="AD22" i="7"/>
  <c r="AB22" i="7"/>
  <c r="AA22" i="7"/>
  <c r="X22" i="7"/>
  <c r="Q22" i="7"/>
  <c r="AQ21" i="7"/>
  <c r="AN21" i="7"/>
  <c r="AC21" i="7"/>
  <c r="X21" i="7"/>
  <c r="M21" i="7"/>
  <c r="J21" i="7"/>
  <c r="I21" i="7"/>
  <c r="H21" i="7"/>
  <c r="AA23" i="7" s="1"/>
  <c r="G21" i="7"/>
  <c r="F21" i="7"/>
  <c r="E21" i="7"/>
  <c r="D21" i="7"/>
  <c r="C21" i="7"/>
  <c r="AF20" i="7"/>
  <c r="AD20" i="7"/>
  <c r="AC20" i="7"/>
  <c r="AB20" i="7"/>
  <c r="AA20" i="7"/>
  <c r="Z20" i="7"/>
  <c r="X20" i="7"/>
  <c r="W20" i="7"/>
  <c r="R20" i="7"/>
  <c r="AF19" i="7"/>
  <c r="AE19" i="7"/>
  <c r="AD19" i="7"/>
  <c r="AC19" i="7"/>
  <c r="AB19" i="7"/>
  <c r="AA19" i="7"/>
  <c r="V19" i="7"/>
  <c r="U19" i="7"/>
  <c r="T19" i="7"/>
  <c r="S19" i="7"/>
  <c r="R19" i="7"/>
  <c r="AQ18" i="7"/>
  <c r="AN18" i="7"/>
  <c r="AF18" i="7"/>
  <c r="AE18" i="7"/>
  <c r="AD18" i="7"/>
  <c r="AC18" i="7"/>
  <c r="AB18" i="7"/>
  <c r="AA18" i="7"/>
  <c r="Z18" i="7"/>
  <c r="Y18" i="7"/>
  <c r="W18" i="7"/>
  <c r="T18" i="7"/>
  <c r="S18" i="7"/>
  <c r="R18" i="7"/>
  <c r="M18" i="7"/>
  <c r="J18" i="7"/>
  <c r="I18" i="7"/>
  <c r="H18" i="7"/>
  <c r="G18" i="7"/>
  <c r="F18" i="7"/>
  <c r="E18" i="7"/>
  <c r="D18" i="7"/>
  <c r="C18" i="7"/>
  <c r="AC17" i="7"/>
  <c r="Y17" i="7"/>
  <c r="X17" i="7"/>
  <c r="W17" i="7"/>
  <c r="V17" i="7"/>
  <c r="S17" i="7"/>
  <c r="R17" i="7"/>
  <c r="AA16" i="7"/>
  <c r="Z16" i="7"/>
  <c r="X16" i="7"/>
  <c r="W16" i="7"/>
  <c r="V16" i="7"/>
  <c r="T16" i="7"/>
  <c r="AQ15" i="7"/>
  <c r="AN15" i="7"/>
  <c r="AF15" i="7"/>
  <c r="AA15" i="7"/>
  <c r="X15" i="7"/>
  <c r="W15" i="7"/>
  <c r="V15" i="7"/>
  <c r="R15" i="7"/>
  <c r="N15" i="7"/>
  <c r="M15" i="7"/>
  <c r="J15" i="7"/>
  <c r="I15" i="7"/>
  <c r="H15" i="7"/>
  <c r="G15" i="7"/>
  <c r="F15" i="7"/>
  <c r="E15" i="7"/>
  <c r="D15" i="7"/>
  <c r="C15" i="7"/>
  <c r="B15" i="7"/>
  <c r="AF14" i="7"/>
  <c r="AA14" i="7"/>
  <c r="AE13" i="7"/>
  <c r="AC13" i="7"/>
  <c r="X13" i="7"/>
  <c r="Q13" i="7"/>
  <c r="AQ12" i="7"/>
  <c r="AN12" i="7"/>
  <c r="AB12" i="7"/>
  <c r="AA12" i="7"/>
  <c r="V12" i="7"/>
  <c r="Q12" i="7"/>
  <c r="M12" i="7"/>
  <c r="J12" i="7"/>
  <c r="I12" i="7"/>
  <c r="H12" i="7"/>
  <c r="AF12" i="7" s="1"/>
  <c r="G12" i="7"/>
  <c r="F12" i="7"/>
  <c r="E12" i="7"/>
  <c r="D12" i="7"/>
  <c r="C12" i="7"/>
  <c r="AQ9" i="7"/>
  <c r="AN9" i="7"/>
  <c r="M9" i="7"/>
  <c r="J9" i="7"/>
  <c r="I9" i="7"/>
  <c r="H9" i="7"/>
  <c r="AD64" i="7" s="1"/>
  <c r="G9" i="7"/>
  <c r="F9" i="7"/>
  <c r="E9" i="7"/>
  <c r="D9" i="7"/>
  <c r="C9" i="7"/>
  <c r="W68" i="6"/>
  <c r="U68" i="6"/>
  <c r="T68" i="6"/>
  <c r="S68" i="6"/>
  <c r="K68" i="6"/>
  <c r="W67" i="6"/>
  <c r="T67" i="6"/>
  <c r="U67" i="6" s="1"/>
  <c r="S67" i="6"/>
  <c r="K67" i="6"/>
  <c r="T66" i="6"/>
  <c r="S66" i="6"/>
  <c r="W66" i="6" s="1"/>
  <c r="K66" i="6"/>
  <c r="D66" i="6"/>
  <c r="AC66" i="6" s="1"/>
  <c r="C66" i="6"/>
  <c r="B66" i="6"/>
  <c r="T65" i="6"/>
  <c r="S65" i="6" s="1"/>
  <c r="W65" i="6" s="1"/>
  <c r="K65" i="6"/>
  <c r="T64" i="6"/>
  <c r="K64" i="6"/>
  <c r="AC63" i="6"/>
  <c r="T63" i="6"/>
  <c r="U63" i="6" s="1"/>
  <c r="S63" i="6"/>
  <c r="W63" i="6" s="1"/>
  <c r="K63" i="6"/>
  <c r="D63" i="6"/>
  <c r="C63" i="6"/>
  <c r="B63" i="6"/>
  <c r="W62" i="6"/>
  <c r="T62" i="6"/>
  <c r="S62" i="6" s="1"/>
  <c r="K62" i="6"/>
  <c r="T61" i="6"/>
  <c r="U61" i="6" s="1"/>
  <c r="S61" i="6"/>
  <c r="W61" i="6" s="1"/>
  <c r="K61" i="6"/>
  <c r="AC60" i="6"/>
  <c r="AB60" i="6"/>
  <c r="X60" i="6"/>
  <c r="Y60" i="6" s="1"/>
  <c r="Z60" i="6" s="1"/>
  <c r="W60" i="6"/>
  <c r="T60" i="6"/>
  <c r="U60" i="6" s="1"/>
  <c r="S60" i="6"/>
  <c r="K60" i="6"/>
  <c r="D60" i="6"/>
  <c r="C60" i="6"/>
  <c r="B60" i="6"/>
  <c r="T59" i="6"/>
  <c r="S59" i="6" s="1"/>
  <c r="W59" i="6" s="1"/>
  <c r="K59" i="6"/>
  <c r="T58" i="6"/>
  <c r="U58" i="6" s="1"/>
  <c r="S58" i="6"/>
  <c r="W58" i="6" s="1"/>
  <c r="K58" i="6"/>
  <c r="W57" i="6"/>
  <c r="U57" i="6"/>
  <c r="T57" i="6"/>
  <c r="S57" i="6"/>
  <c r="K57" i="6"/>
  <c r="D57" i="6"/>
  <c r="AC57" i="6" s="1"/>
  <c r="C57" i="6"/>
  <c r="B57" i="6"/>
  <c r="U56" i="6"/>
  <c r="T56" i="6"/>
  <c r="S56" i="6"/>
  <c r="W56" i="6" s="1"/>
  <c r="K56" i="6"/>
  <c r="W55" i="6"/>
  <c r="T55" i="6"/>
  <c r="U55" i="6" s="1"/>
  <c r="S55" i="6"/>
  <c r="K55" i="6"/>
  <c r="AC54" i="6"/>
  <c r="T54" i="6"/>
  <c r="S54" i="6" s="1"/>
  <c r="W54" i="6" s="1"/>
  <c r="K54" i="6"/>
  <c r="D54" i="6"/>
  <c r="C54" i="6"/>
  <c r="B54" i="6"/>
  <c r="W53" i="6"/>
  <c r="T53" i="6"/>
  <c r="U53" i="6" s="1"/>
  <c r="S53" i="6"/>
  <c r="K53" i="6"/>
  <c r="W52" i="6"/>
  <c r="U52" i="6"/>
  <c r="T52" i="6"/>
  <c r="S52" i="6"/>
  <c r="K52" i="6"/>
  <c r="AC51" i="6"/>
  <c r="T51" i="6"/>
  <c r="X51" i="6" s="1"/>
  <c r="Y51" i="6" s="1"/>
  <c r="AB51" i="6" s="1"/>
  <c r="S51" i="6"/>
  <c r="W51" i="6" s="1"/>
  <c r="K51" i="6"/>
  <c r="D51" i="6"/>
  <c r="C51" i="6"/>
  <c r="B51" i="6"/>
  <c r="W50" i="6"/>
  <c r="U50" i="6"/>
  <c r="T50" i="6"/>
  <c r="S50" i="6"/>
  <c r="K50" i="6"/>
  <c r="T49" i="6"/>
  <c r="S49" i="6" s="1"/>
  <c r="W49" i="6" s="1"/>
  <c r="K49" i="6"/>
  <c r="AC48" i="6"/>
  <c r="T48" i="6"/>
  <c r="U48" i="6" s="1"/>
  <c r="S48" i="6"/>
  <c r="W48" i="6" s="1"/>
  <c r="K48" i="6"/>
  <c r="D48" i="6"/>
  <c r="C48" i="6"/>
  <c r="B48" i="6"/>
  <c r="T47" i="6"/>
  <c r="U47" i="6" s="1"/>
  <c r="K47" i="6"/>
  <c r="T46" i="6"/>
  <c r="U46" i="6" s="1"/>
  <c r="S46" i="6"/>
  <c r="W46" i="6" s="1"/>
  <c r="K46" i="6"/>
  <c r="W45" i="6"/>
  <c r="U45" i="6"/>
  <c r="T45" i="6"/>
  <c r="S45" i="6"/>
  <c r="K45" i="6"/>
  <c r="D45" i="6"/>
  <c r="AC45" i="6" s="1"/>
  <c r="C45" i="6"/>
  <c r="B45" i="6"/>
  <c r="U44" i="6"/>
  <c r="T44" i="6"/>
  <c r="S44" i="6"/>
  <c r="W44" i="6" s="1"/>
  <c r="K44" i="6"/>
  <c r="W43" i="6"/>
  <c r="T43" i="6"/>
  <c r="U43" i="6" s="1"/>
  <c r="S43" i="6"/>
  <c r="K43" i="6"/>
  <c r="X42" i="6"/>
  <c r="Y42" i="6" s="1"/>
  <c r="T42" i="6"/>
  <c r="U42" i="6" s="1"/>
  <c r="S42" i="6"/>
  <c r="W42" i="6" s="1"/>
  <c r="K42" i="6"/>
  <c r="D42" i="6"/>
  <c r="AC42" i="6" s="1"/>
  <c r="C42" i="6"/>
  <c r="B42" i="6"/>
  <c r="U41" i="6"/>
  <c r="T41" i="6"/>
  <c r="S41" i="6"/>
  <c r="W41" i="6" s="1"/>
  <c r="K41" i="6"/>
  <c r="W40" i="6"/>
  <c r="T40" i="6"/>
  <c r="U40" i="6" s="1"/>
  <c r="S40" i="6"/>
  <c r="K40" i="6"/>
  <c r="T39" i="6"/>
  <c r="X39" i="6" s="1"/>
  <c r="Y39" i="6" s="1"/>
  <c r="S39" i="6"/>
  <c r="W39" i="6" s="1"/>
  <c r="K39" i="6"/>
  <c r="D39" i="6"/>
  <c r="AC39" i="6" s="1"/>
  <c r="C39" i="6"/>
  <c r="B39" i="6"/>
  <c r="T38" i="6"/>
  <c r="K38" i="6"/>
  <c r="T37" i="6"/>
  <c r="U37" i="6" s="1"/>
  <c r="S37" i="6"/>
  <c r="W37" i="6" s="1"/>
  <c r="K37" i="6"/>
  <c r="X36" i="6"/>
  <c r="Y36" i="6" s="1"/>
  <c r="W36" i="6"/>
  <c r="U36" i="6"/>
  <c r="T36" i="6"/>
  <c r="S36" i="6" s="1"/>
  <c r="K36" i="6"/>
  <c r="D36" i="6"/>
  <c r="C36" i="6"/>
  <c r="U35" i="6"/>
  <c r="T35" i="6"/>
  <c r="S35" i="6"/>
  <c r="W35" i="6" s="1"/>
  <c r="K35" i="6"/>
  <c r="W34" i="6"/>
  <c r="U34" i="6"/>
  <c r="T34" i="6"/>
  <c r="S34" i="6"/>
  <c r="K34" i="6"/>
  <c r="AC33" i="6"/>
  <c r="T33" i="6"/>
  <c r="K33" i="6"/>
  <c r="D33" i="6"/>
  <c r="C33" i="6"/>
  <c r="B33" i="6"/>
  <c r="W32" i="6"/>
  <c r="T32" i="6"/>
  <c r="S32" i="6" s="1"/>
  <c r="K32" i="6"/>
  <c r="U31" i="6"/>
  <c r="T31" i="6"/>
  <c r="S31" i="6" s="1"/>
  <c r="W31" i="6" s="1"/>
  <c r="K31" i="6"/>
  <c r="AC30" i="6"/>
  <c r="X30" i="6"/>
  <c r="Y30" i="6" s="1"/>
  <c r="T30" i="6"/>
  <c r="U30" i="6" s="1"/>
  <c r="S30" i="6"/>
  <c r="W30" i="6" s="1"/>
  <c r="K30" i="6"/>
  <c r="D30" i="6"/>
  <c r="C30" i="6"/>
  <c r="B30" i="6"/>
  <c r="W29" i="6"/>
  <c r="T29" i="6"/>
  <c r="U29" i="6" s="1"/>
  <c r="S29" i="6"/>
  <c r="K29" i="6"/>
  <c r="T28" i="6"/>
  <c r="S28" i="6" s="1"/>
  <c r="W28" i="6" s="1"/>
  <c r="K28" i="6"/>
  <c r="X27" i="6"/>
  <c r="Y27" i="6" s="1"/>
  <c r="T27" i="6"/>
  <c r="U27" i="6" s="1"/>
  <c r="S27" i="6"/>
  <c r="W27" i="6" s="1"/>
  <c r="K27" i="6"/>
  <c r="D27" i="6"/>
  <c r="AC27" i="6" s="1"/>
  <c r="C27" i="6"/>
  <c r="B27" i="6"/>
  <c r="T26" i="6"/>
  <c r="U26" i="6" s="1"/>
  <c r="S26" i="6"/>
  <c r="W26" i="6" s="1"/>
  <c r="K26" i="6"/>
  <c r="T25" i="6"/>
  <c r="X24" i="6" s="1"/>
  <c r="Y24" i="6" s="1"/>
  <c r="S25" i="6"/>
  <c r="W25" i="6" s="1"/>
  <c r="K25" i="6"/>
  <c r="U24" i="6"/>
  <c r="T24" i="6"/>
  <c r="S24" i="6"/>
  <c r="W24" i="6" s="1"/>
  <c r="K24" i="6"/>
  <c r="D24" i="6"/>
  <c r="AC24" i="6" s="1"/>
  <c r="C24" i="6"/>
  <c r="B24" i="6"/>
  <c r="U23" i="6"/>
  <c r="T23" i="6"/>
  <c r="S23" i="6"/>
  <c r="W23" i="6" s="1"/>
  <c r="K23" i="6"/>
  <c r="T22" i="6"/>
  <c r="U22" i="6" s="1"/>
  <c r="S22" i="6"/>
  <c r="W22" i="6" s="1"/>
  <c r="K22" i="6"/>
  <c r="T21" i="6"/>
  <c r="S21" i="6" s="1"/>
  <c r="W21" i="6" s="1"/>
  <c r="K21" i="6"/>
  <c r="D21" i="6"/>
  <c r="AC21" i="6" s="1"/>
  <c r="C21" i="6"/>
  <c r="B21" i="6"/>
  <c r="T20" i="6"/>
  <c r="U20" i="6" s="1"/>
  <c r="S20" i="6"/>
  <c r="W20" i="6" s="1"/>
  <c r="K20" i="6"/>
  <c r="W19" i="6"/>
  <c r="U19" i="6"/>
  <c r="T19" i="6"/>
  <c r="S19" i="6"/>
  <c r="K19" i="6"/>
  <c r="T18" i="6"/>
  <c r="X18" i="6" s="1"/>
  <c r="Y18" i="6" s="1"/>
  <c r="S18" i="6"/>
  <c r="W18" i="6" s="1"/>
  <c r="K18" i="6"/>
  <c r="D18" i="6"/>
  <c r="AC18" i="6" s="1"/>
  <c r="C18" i="6"/>
  <c r="B18" i="6"/>
  <c r="T17" i="6"/>
  <c r="U17" i="6" s="1"/>
  <c r="S17" i="6"/>
  <c r="W17" i="6" s="1"/>
  <c r="K17" i="6"/>
  <c r="T16" i="6"/>
  <c r="S16" i="6" s="1"/>
  <c r="W16" i="6" s="1"/>
  <c r="K16" i="6"/>
  <c r="AC15" i="6"/>
  <c r="W15" i="6"/>
  <c r="T15" i="6"/>
  <c r="S15" i="6"/>
  <c r="K15" i="6"/>
  <c r="D15" i="6"/>
  <c r="C15" i="6"/>
  <c r="B15" i="6"/>
  <c r="W14" i="6"/>
  <c r="U14" i="6"/>
  <c r="T14" i="6"/>
  <c r="S14" i="6"/>
  <c r="K14" i="6"/>
  <c r="T13" i="6"/>
  <c r="U13" i="6" s="1"/>
  <c r="S13" i="6"/>
  <c r="W13" i="6" s="1"/>
  <c r="K13" i="6"/>
  <c r="T12" i="6"/>
  <c r="X12" i="6" s="1"/>
  <c r="Y12" i="6" s="1"/>
  <c r="AB12" i="6" s="1"/>
  <c r="S12" i="6"/>
  <c r="W12" i="6" s="1"/>
  <c r="K12" i="6"/>
  <c r="D12" i="6"/>
  <c r="AC12" i="6" s="1"/>
  <c r="C12" i="6"/>
  <c r="B12" i="6"/>
  <c r="W11" i="6"/>
  <c r="U11" i="6"/>
  <c r="T11" i="6"/>
  <c r="S11" i="6" s="1"/>
  <c r="K11" i="6"/>
  <c r="T10" i="6"/>
  <c r="U10" i="6" s="1"/>
  <c r="S10" i="6"/>
  <c r="W10" i="6" s="1"/>
  <c r="K10" i="6"/>
  <c r="T9" i="6"/>
  <c r="K9" i="6"/>
  <c r="D9" i="6"/>
  <c r="AC9" i="6" s="1"/>
  <c r="C9" i="6"/>
  <c r="B9" i="6"/>
  <c r="X68" i="5"/>
  <c r="W68" i="5"/>
  <c r="Y68" i="5" s="1"/>
  <c r="V68" i="5"/>
  <c r="U68" i="5"/>
  <c r="M68" i="5"/>
  <c r="K68" i="5"/>
  <c r="U67" i="5"/>
  <c r="M67" i="5"/>
  <c r="W67" i="5" s="1"/>
  <c r="Y67" i="5" s="1"/>
  <c r="K67" i="5"/>
  <c r="U66" i="5"/>
  <c r="M66" i="5"/>
  <c r="K66" i="5"/>
  <c r="D66" i="5"/>
  <c r="C66" i="5"/>
  <c r="B66" i="5"/>
  <c r="X65" i="5"/>
  <c r="W65" i="5"/>
  <c r="Y65" i="5" s="1"/>
  <c r="V65" i="5"/>
  <c r="U65" i="5"/>
  <c r="M65" i="5"/>
  <c r="K65" i="5"/>
  <c r="W64" i="5"/>
  <c r="Y64" i="5" s="1"/>
  <c r="U64" i="5"/>
  <c r="M64" i="5"/>
  <c r="V64" i="5" s="1"/>
  <c r="X64" i="5" s="1"/>
  <c r="K64" i="5"/>
  <c r="U63" i="5"/>
  <c r="M63" i="5"/>
  <c r="K63" i="5"/>
  <c r="D63" i="5"/>
  <c r="C63" i="5"/>
  <c r="B63" i="5"/>
  <c r="Y62" i="5"/>
  <c r="X62" i="5"/>
  <c r="W62" i="5"/>
  <c r="V62" i="5"/>
  <c r="U62" i="5"/>
  <c r="M62" i="5"/>
  <c r="K62" i="5"/>
  <c r="U61" i="5"/>
  <c r="M61" i="5"/>
  <c r="W61" i="5" s="1"/>
  <c r="Y61" i="5" s="1"/>
  <c r="K61" i="5"/>
  <c r="U60" i="5"/>
  <c r="M60" i="5"/>
  <c r="K60" i="5"/>
  <c r="D60" i="5"/>
  <c r="C60" i="5"/>
  <c r="B60" i="5"/>
  <c r="X59" i="5"/>
  <c r="W59" i="5"/>
  <c r="Y59" i="5" s="1"/>
  <c r="V59" i="5"/>
  <c r="U59" i="5"/>
  <c r="M59" i="5"/>
  <c r="K59" i="5"/>
  <c r="W58" i="5"/>
  <c r="Y58" i="5" s="1"/>
  <c r="V58" i="5"/>
  <c r="X58" i="5" s="1"/>
  <c r="U58" i="5"/>
  <c r="M58" i="5"/>
  <c r="K58" i="5"/>
  <c r="U57" i="5"/>
  <c r="M57" i="5"/>
  <c r="K57" i="5"/>
  <c r="D57" i="5"/>
  <c r="C57" i="5"/>
  <c r="B57" i="5"/>
  <c r="X56" i="5"/>
  <c r="W56" i="5"/>
  <c r="Y56" i="5" s="1"/>
  <c r="V56" i="5"/>
  <c r="U56" i="5"/>
  <c r="M56" i="5"/>
  <c r="K56" i="5"/>
  <c r="U55" i="5"/>
  <c r="M55" i="5"/>
  <c r="V55" i="5" s="1"/>
  <c r="X55" i="5" s="1"/>
  <c r="K55" i="5"/>
  <c r="U54" i="5"/>
  <c r="M54" i="5"/>
  <c r="K54" i="5"/>
  <c r="D54" i="5"/>
  <c r="C54" i="5"/>
  <c r="B54" i="5"/>
  <c r="X53" i="5"/>
  <c r="W53" i="5"/>
  <c r="Y53" i="5" s="1"/>
  <c r="V53" i="5"/>
  <c r="U53" i="5"/>
  <c r="M53" i="5"/>
  <c r="K53" i="5"/>
  <c r="W52" i="5"/>
  <c r="Y52" i="5" s="1"/>
  <c r="U52" i="5"/>
  <c r="M52" i="5"/>
  <c r="V52" i="5" s="1"/>
  <c r="X52" i="5" s="1"/>
  <c r="K52" i="5"/>
  <c r="U51" i="5"/>
  <c r="M51" i="5"/>
  <c r="K51" i="5"/>
  <c r="D51" i="5"/>
  <c r="C51" i="5"/>
  <c r="B51" i="5"/>
  <c r="Y50" i="5"/>
  <c r="X50" i="5"/>
  <c r="W50" i="5"/>
  <c r="V50" i="5"/>
  <c r="U50" i="5"/>
  <c r="M50" i="5"/>
  <c r="K50" i="5"/>
  <c r="U49" i="5"/>
  <c r="M49" i="5"/>
  <c r="W49" i="5" s="1"/>
  <c r="Y49" i="5" s="1"/>
  <c r="K49" i="5"/>
  <c r="U48" i="5"/>
  <c r="M48" i="5"/>
  <c r="K48" i="5"/>
  <c r="D48" i="5"/>
  <c r="C48" i="5"/>
  <c r="B48" i="5"/>
  <c r="X47" i="5"/>
  <c r="W47" i="5"/>
  <c r="Y47" i="5" s="1"/>
  <c r="V47" i="5"/>
  <c r="U47" i="5"/>
  <c r="M47" i="5"/>
  <c r="K47" i="5"/>
  <c r="W46" i="5"/>
  <c r="Y46" i="5" s="1"/>
  <c r="V46" i="5"/>
  <c r="X46" i="5" s="1"/>
  <c r="U46" i="5"/>
  <c r="M46" i="5"/>
  <c r="K46" i="5"/>
  <c r="U45" i="5"/>
  <c r="M45" i="5"/>
  <c r="K45" i="5"/>
  <c r="D45" i="5"/>
  <c r="C45" i="5"/>
  <c r="B45" i="5"/>
  <c r="X44" i="5"/>
  <c r="W44" i="5"/>
  <c r="Y44" i="5" s="1"/>
  <c r="V44" i="5"/>
  <c r="U44" i="5"/>
  <c r="M44" i="5"/>
  <c r="K44" i="5"/>
  <c r="U43" i="5"/>
  <c r="M43" i="5"/>
  <c r="W43" i="5" s="1"/>
  <c r="Y43" i="5" s="1"/>
  <c r="K43" i="5"/>
  <c r="U42" i="5"/>
  <c r="M42" i="5"/>
  <c r="K42" i="5"/>
  <c r="D42" i="5"/>
  <c r="C42" i="5"/>
  <c r="B42" i="5"/>
  <c r="X41" i="5"/>
  <c r="W41" i="5"/>
  <c r="Y41" i="5" s="1"/>
  <c r="V41" i="5"/>
  <c r="U41" i="5"/>
  <c r="M41" i="5"/>
  <c r="K41" i="5"/>
  <c r="W40" i="5"/>
  <c r="Y40" i="5" s="1"/>
  <c r="U40" i="5"/>
  <c r="M40" i="5"/>
  <c r="K40" i="5"/>
  <c r="U39" i="5"/>
  <c r="M39" i="5"/>
  <c r="K39" i="5"/>
  <c r="D39" i="5"/>
  <c r="C39" i="5"/>
  <c r="Y38" i="5"/>
  <c r="X38" i="5"/>
  <c r="W38" i="5"/>
  <c r="V38" i="5"/>
  <c r="U38" i="5"/>
  <c r="M38" i="5"/>
  <c r="K38" i="5"/>
  <c r="W37" i="5"/>
  <c r="Y37" i="5" s="1"/>
  <c r="U37" i="5"/>
  <c r="M37" i="5"/>
  <c r="V37" i="5" s="1"/>
  <c r="X37" i="5" s="1"/>
  <c r="K37" i="5"/>
  <c r="U36" i="5"/>
  <c r="M36" i="5"/>
  <c r="K36" i="5"/>
  <c r="D36" i="5"/>
  <c r="C36" i="5"/>
  <c r="B36" i="5"/>
  <c r="Y35" i="5"/>
  <c r="X35" i="5"/>
  <c r="W35" i="5"/>
  <c r="V35" i="5"/>
  <c r="U35" i="5"/>
  <c r="M35" i="5"/>
  <c r="K35" i="5"/>
  <c r="U34" i="5"/>
  <c r="M34" i="5"/>
  <c r="K34" i="5"/>
  <c r="U33" i="5"/>
  <c r="M33" i="5"/>
  <c r="K33" i="5"/>
  <c r="D33" i="5"/>
  <c r="C33" i="5"/>
  <c r="X32" i="5"/>
  <c r="W32" i="5"/>
  <c r="Y32" i="5" s="1"/>
  <c r="V32" i="5"/>
  <c r="U32" i="5"/>
  <c r="AG32" i="7" s="1"/>
  <c r="M32" i="5"/>
  <c r="Y32" i="7" s="1"/>
  <c r="K32" i="5"/>
  <c r="Q32" i="7" s="1"/>
  <c r="U31" i="5"/>
  <c r="M31" i="5"/>
  <c r="Y31" i="7" s="1"/>
  <c r="K31" i="5"/>
  <c r="U30" i="5"/>
  <c r="AG30" i="7" s="1"/>
  <c r="M30" i="5"/>
  <c r="K30" i="5"/>
  <c r="D30" i="5"/>
  <c r="C30" i="5"/>
  <c r="Y29" i="5"/>
  <c r="X29" i="5"/>
  <c r="W29" i="5"/>
  <c r="V29" i="5"/>
  <c r="U29" i="5"/>
  <c r="AG29" i="7" s="1"/>
  <c r="M29" i="5"/>
  <c r="K29" i="5"/>
  <c r="Q29" i="7" s="1"/>
  <c r="U28" i="5"/>
  <c r="M28" i="5"/>
  <c r="W28" i="5" s="1"/>
  <c r="Y28" i="5" s="1"/>
  <c r="K28" i="5"/>
  <c r="U27" i="5"/>
  <c r="M27" i="5"/>
  <c r="K27" i="5"/>
  <c r="D27" i="5"/>
  <c r="C27" i="5"/>
  <c r="Y26" i="5"/>
  <c r="X26" i="5"/>
  <c r="W26" i="5"/>
  <c r="V26" i="5"/>
  <c r="U26" i="5"/>
  <c r="M26" i="5"/>
  <c r="K26" i="5"/>
  <c r="U25" i="5"/>
  <c r="M25" i="5"/>
  <c r="W25" i="5" s="1"/>
  <c r="Y25" i="5" s="1"/>
  <c r="K25" i="5"/>
  <c r="U24" i="5"/>
  <c r="M24" i="5"/>
  <c r="K24" i="5"/>
  <c r="D24" i="5"/>
  <c r="C24" i="5"/>
  <c r="X23" i="5"/>
  <c r="W23" i="5"/>
  <c r="Y23" i="5" s="1"/>
  <c r="V23" i="5"/>
  <c r="U23" i="5"/>
  <c r="M23" i="5"/>
  <c r="K23" i="5"/>
  <c r="U22" i="5"/>
  <c r="M22" i="5"/>
  <c r="W22" i="5" s="1"/>
  <c r="Y22" i="5" s="1"/>
  <c r="K22" i="5"/>
  <c r="U21" i="5"/>
  <c r="M21" i="5"/>
  <c r="K21" i="5"/>
  <c r="D21" i="5"/>
  <c r="C21" i="5"/>
  <c r="Y20" i="5"/>
  <c r="X20" i="5"/>
  <c r="W20" i="5"/>
  <c r="V20" i="5"/>
  <c r="U20" i="5"/>
  <c r="M20" i="5"/>
  <c r="Y20" i="7" s="1"/>
  <c r="K20" i="5"/>
  <c r="Q20" i="7" s="1"/>
  <c r="U19" i="5"/>
  <c r="M19" i="5"/>
  <c r="W19" i="5" s="1"/>
  <c r="Y19" i="5" s="1"/>
  <c r="K19" i="5"/>
  <c r="Q19" i="7" s="1"/>
  <c r="U18" i="5"/>
  <c r="M18" i="5"/>
  <c r="K18" i="5"/>
  <c r="Q18" i="7" s="1"/>
  <c r="F18" i="8" s="1"/>
  <c r="D18" i="5"/>
  <c r="C18" i="5"/>
  <c r="Y17" i="5"/>
  <c r="X17" i="5"/>
  <c r="W17" i="5"/>
  <c r="V17" i="5"/>
  <c r="U17" i="5"/>
  <c r="M17" i="5"/>
  <c r="K17" i="5"/>
  <c r="U16" i="5"/>
  <c r="M16" i="5"/>
  <c r="W16" i="5" s="1"/>
  <c r="Y16" i="5" s="1"/>
  <c r="K16" i="5"/>
  <c r="U15" i="5"/>
  <c r="AG15" i="7" s="1"/>
  <c r="M15" i="5"/>
  <c r="K15" i="5"/>
  <c r="D15" i="5"/>
  <c r="C15" i="5"/>
  <c r="X14" i="5"/>
  <c r="W14" i="5"/>
  <c r="Y14" i="5" s="1"/>
  <c r="V14" i="5"/>
  <c r="U14" i="5"/>
  <c r="M14" i="5"/>
  <c r="K14" i="5"/>
  <c r="U13" i="5"/>
  <c r="M13" i="5"/>
  <c r="W13" i="5" s="1"/>
  <c r="Y13" i="5" s="1"/>
  <c r="K13" i="5"/>
  <c r="U12" i="5"/>
  <c r="M12" i="5"/>
  <c r="K12" i="5"/>
  <c r="D12" i="5"/>
  <c r="C12" i="5"/>
  <c r="Y11" i="5"/>
  <c r="X11" i="5"/>
  <c r="W11" i="5"/>
  <c r="V11" i="5"/>
  <c r="U11" i="5"/>
  <c r="M11" i="5"/>
  <c r="K11" i="5"/>
  <c r="U10" i="5"/>
  <c r="M10" i="5"/>
  <c r="W10" i="5" s="1"/>
  <c r="Y10" i="5" s="1"/>
  <c r="K10" i="5"/>
  <c r="U9" i="5"/>
  <c r="M9" i="5"/>
  <c r="K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F39" i="4"/>
  <c r="E39" i="4"/>
  <c r="D39" i="4"/>
  <c r="C39" i="4"/>
  <c r="J36" i="4"/>
  <c r="G36" i="4"/>
  <c r="F36" i="4"/>
  <c r="E36" i="4"/>
  <c r="D36" i="4"/>
  <c r="C36" i="4"/>
  <c r="B36" i="4"/>
  <c r="J33" i="4"/>
  <c r="F33" i="4"/>
  <c r="E33" i="4"/>
  <c r="D33" i="4"/>
  <c r="C33" i="4"/>
  <c r="J30" i="4"/>
  <c r="G30" i="4"/>
  <c r="F30" i="4"/>
  <c r="E30" i="4"/>
  <c r="D30" i="4"/>
  <c r="C30" i="4"/>
  <c r="J27" i="4"/>
  <c r="F27" i="4"/>
  <c r="E27" i="4"/>
  <c r="D27" i="4"/>
  <c r="C27" i="4"/>
  <c r="B27" i="4"/>
  <c r="J24" i="4"/>
  <c r="F24" i="4"/>
  <c r="E24" i="4"/>
  <c r="D24" i="4"/>
  <c r="C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Z63" i="3"/>
  <c r="Y63" i="3"/>
  <c r="E63" i="3"/>
  <c r="D63" i="3"/>
  <c r="C63" i="3"/>
  <c r="B63" i="3"/>
  <c r="E60" i="3"/>
  <c r="Y60" i="3" s="1"/>
  <c r="Z60" i="3" s="1"/>
  <c r="D60" i="3"/>
  <c r="C60" i="3"/>
  <c r="B60" i="3"/>
  <c r="Z57" i="3"/>
  <c r="Y57" i="3"/>
  <c r="E57" i="3"/>
  <c r="D57" i="3"/>
  <c r="C57" i="3"/>
  <c r="B57" i="3"/>
  <c r="E54" i="3"/>
  <c r="Y54" i="3" s="1"/>
  <c r="Z54" i="3" s="1"/>
  <c r="D54" i="3"/>
  <c r="C54" i="3"/>
  <c r="B54" i="3"/>
  <c r="Z51" i="3"/>
  <c r="Y51" i="3"/>
  <c r="E51" i="3"/>
  <c r="D51" i="3"/>
  <c r="C51" i="3"/>
  <c r="B51" i="3"/>
  <c r="E48" i="3"/>
  <c r="Y48" i="3" s="1"/>
  <c r="Z48" i="3" s="1"/>
  <c r="D48" i="3"/>
  <c r="C48" i="3"/>
  <c r="B48" i="3"/>
  <c r="Z45" i="3"/>
  <c r="Y45" i="3"/>
  <c r="E45" i="3"/>
  <c r="D45" i="3"/>
  <c r="C45" i="3"/>
  <c r="B45" i="3"/>
  <c r="E42" i="3"/>
  <c r="Y42" i="3" s="1"/>
  <c r="Z42" i="3" s="1"/>
  <c r="D42" i="3"/>
  <c r="C42" i="3"/>
  <c r="B42" i="3"/>
  <c r="Z39" i="3"/>
  <c r="Y39" i="3"/>
  <c r="E39" i="3"/>
  <c r="D39" i="3"/>
  <c r="C39" i="3"/>
  <c r="B39" i="3"/>
  <c r="E36" i="3"/>
  <c r="Y36" i="3" s="1"/>
  <c r="Z36" i="3" s="1"/>
  <c r="N36" i="2" s="1"/>
  <c r="D36" i="3"/>
  <c r="C36" i="3"/>
  <c r="B36" i="3"/>
  <c r="Z33" i="3"/>
  <c r="Y33" i="3"/>
  <c r="E33" i="3"/>
  <c r="D33" i="3"/>
  <c r="C33" i="3"/>
  <c r="B33" i="3"/>
  <c r="E30" i="3"/>
  <c r="Y30" i="3" s="1"/>
  <c r="Z30" i="3" s="1"/>
  <c r="D30" i="3"/>
  <c r="C30" i="3"/>
  <c r="B30" i="3"/>
  <c r="Z27" i="3"/>
  <c r="Y27" i="3"/>
  <c r="E27" i="3"/>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Y12" i="3"/>
  <c r="Z12" i="3" s="1"/>
  <c r="E12" i="3"/>
  <c r="D12" i="3"/>
  <c r="C12" i="3"/>
  <c r="B12" i="3"/>
  <c r="E9" i="3"/>
  <c r="Y9" i="3" s="1"/>
  <c r="Z9" i="3" s="1"/>
  <c r="D9" i="3"/>
  <c r="C9" i="3"/>
  <c r="B9" i="3"/>
  <c r="U66" i="2"/>
  <c r="P66" i="2"/>
  <c r="P66" i="7" s="1"/>
  <c r="O66" i="2"/>
  <c r="O66" i="7" s="1"/>
  <c r="N66" i="2"/>
  <c r="N66" i="7" s="1"/>
  <c r="K66" i="2"/>
  <c r="L66" i="2" s="1"/>
  <c r="L66" i="7" s="1"/>
  <c r="U63" i="2"/>
  <c r="N63" i="2"/>
  <c r="P63" i="2" s="1"/>
  <c r="P63" i="7" s="1"/>
  <c r="L63" i="2"/>
  <c r="L63" i="7" s="1"/>
  <c r="K63" i="2"/>
  <c r="K63" i="7" s="1"/>
  <c r="U60" i="2"/>
  <c r="P60" i="2"/>
  <c r="P60" i="7" s="1"/>
  <c r="O60" i="2"/>
  <c r="O60" i="7" s="1"/>
  <c r="N60" i="2"/>
  <c r="N60" i="7" s="1"/>
  <c r="K60" i="2"/>
  <c r="K60" i="7" s="1"/>
  <c r="U57" i="2"/>
  <c r="N57" i="2"/>
  <c r="N57" i="7" s="1"/>
  <c r="L57" i="2"/>
  <c r="L57" i="7" s="1"/>
  <c r="K57" i="2"/>
  <c r="K57" i="7" s="1"/>
  <c r="U54" i="2"/>
  <c r="P54" i="2"/>
  <c r="P54" i="7" s="1"/>
  <c r="O54" i="2"/>
  <c r="O54" i="7" s="1"/>
  <c r="N54" i="2"/>
  <c r="K54" i="2"/>
  <c r="K54" i="7" s="1"/>
  <c r="U51" i="2"/>
  <c r="N51" i="2"/>
  <c r="N51" i="7" s="1"/>
  <c r="L51" i="2"/>
  <c r="L51" i="7" s="1"/>
  <c r="K51" i="2"/>
  <c r="K51" i="7" s="1"/>
  <c r="U48" i="2"/>
  <c r="P48" i="2"/>
  <c r="P48" i="7" s="1"/>
  <c r="O48" i="2"/>
  <c r="O48" i="7" s="1"/>
  <c r="N48" i="2"/>
  <c r="N48" i="7" s="1"/>
  <c r="K48" i="2"/>
  <c r="K48" i="7" s="1"/>
  <c r="U45" i="2"/>
  <c r="N45" i="2"/>
  <c r="N45" i="7" s="1"/>
  <c r="L45" i="2"/>
  <c r="L45" i="7" s="1"/>
  <c r="K45" i="2"/>
  <c r="K45" i="7" s="1"/>
  <c r="U42" i="2"/>
  <c r="P42" i="2"/>
  <c r="P42" i="7" s="1"/>
  <c r="O42" i="2"/>
  <c r="O42" i="7" s="1"/>
  <c r="N42" i="2"/>
  <c r="N42" i="7" s="1"/>
  <c r="K42" i="2"/>
  <c r="K42" i="7" s="1"/>
  <c r="U39" i="2"/>
  <c r="N39" i="2"/>
  <c r="G39" i="4" s="1"/>
  <c r="L39" i="2"/>
  <c r="L39" i="7" s="1"/>
  <c r="K39" i="2"/>
  <c r="K39" i="7" s="1"/>
  <c r="B39" i="2"/>
  <c r="U36" i="2"/>
  <c r="K36" i="2"/>
  <c r="K36" i="7" s="1"/>
  <c r="B36" i="2"/>
  <c r="B36" i="8" s="1"/>
  <c r="U33" i="2"/>
  <c r="P33" i="2"/>
  <c r="P33" i="7" s="1"/>
  <c r="O33" i="2"/>
  <c r="O33" i="7" s="1"/>
  <c r="N33" i="2"/>
  <c r="N33" i="7" s="1"/>
  <c r="K33" i="2"/>
  <c r="L33" i="2" s="1"/>
  <c r="L33" i="7" s="1"/>
  <c r="B33" i="2"/>
  <c r="U30" i="2"/>
  <c r="N30" i="2"/>
  <c r="N30" i="7" s="1"/>
  <c r="K30" i="2"/>
  <c r="P30" i="2" s="1"/>
  <c r="P30" i="7" s="1"/>
  <c r="B30" i="2"/>
  <c r="B30" i="4" s="1"/>
  <c r="U27" i="2"/>
  <c r="N27" i="2"/>
  <c r="N27" i="7" s="1"/>
  <c r="L27" i="2"/>
  <c r="L27" i="7" s="1"/>
  <c r="K27" i="2"/>
  <c r="K27" i="7" s="1"/>
  <c r="B27" i="2"/>
  <c r="U24" i="2"/>
  <c r="N24" i="2"/>
  <c r="K24" i="2"/>
  <c r="K24" i="7" s="1"/>
  <c r="B24" i="2"/>
  <c r="U21" i="2"/>
  <c r="P21" i="2"/>
  <c r="P21" i="7" s="1"/>
  <c r="O21" i="2"/>
  <c r="O21" i="7" s="1"/>
  <c r="N21" i="2"/>
  <c r="N21" i="7" s="1"/>
  <c r="K21" i="2"/>
  <c r="K21" i="7" s="1"/>
  <c r="B21" i="2"/>
  <c r="U18" i="2"/>
  <c r="N18" i="2"/>
  <c r="N18" i="7" s="1"/>
  <c r="K18" i="2"/>
  <c r="K18" i="7" s="1"/>
  <c r="B18" i="2"/>
  <c r="U15" i="2"/>
  <c r="N15" i="2"/>
  <c r="O15" i="2" s="1"/>
  <c r="O15" i="7" s="1"/>
  <c r="K15" i="2"/>
  <c r="P15" i="2" s="1"/>
  <c r="P15" i="7" s="1"/>
  <c r="B15" i="2"/>
  <c r="U12" i="2"/>
  <c r="P12" i="2"/>
  <c r="P12" i="7" s="1"/>
  <c r="N12" i="2"/>
  <c r="N12" i="7" s="1"/>
  <c r="K12" i="2"/>
  <c r="K12" i="7" s="1"/>
  <c r="B12" i="2"/>
  <c r="U9" i="2"/>
  <c r="N9" i="2"/>
  <c r="N9" i="7" s="1"/>
  <c r="K9" i="2"/>
  <c r="K9" i="7" s="1"/>
  <c r="B9" i="2"/>
  <c r="B9" i="5" s="1"/>
  <c r="C10" i="1"/>
  <c r="I8" i="1"/>
  <c r="C8" i="1"/>
  <c r="AB18" i="6" l="1"/>
  <c r="Z18" i="6"/>
  <c r="AB42" i="6"/>
  <c r="Z42" i="6"/>
  <c r="AC36" i="6"/>
  <c r="AH36" i="7" s="1"/>
  <c r="Z27" i="6"/>
  <c r="AB27" i="6"/>
  <c r="AB30" i="6"/>
  <c r="Z30" i="6"/>
  <c r="AK21" i="7"/>
  <c r="AJ21" i="7" s="1"/>
  <c r="O36" i="2"/>
  <c r="O36" i="7" s="1"/>
  <c r="N36" i="7"/>
  <c r="P36" i="2"/>
  <c r="P36" i="7" s="1"/>
  <c r="AB24" i="6"/>
  <c r="Z24" i="6"/>
  <c r="U59" i="6"/>
  <c r="W15" i="5"/>
  <c r="Y15" i="5" s="1"/>
  <c r="AK15" i="7" s="1"/>
  <c r="AJ15" i="7" s="1"/>
  <c r="W24" i="5"/>
  <c r="Y24" i="5" s="1"/>
  <c r="AK24" i="7" s="1"/>
  <c r="AJ24" i="7" s="1"/>
  <c r="W33" i="5"/>
  <c r="Y33" i="5" s="1"/>
  <c r="AK33" i="7" s="1"/>
  <c r="AJ33" i="7" s="1"/>
  <c r="V33" i="5"/>
  <c r="X33" i="5" s="1"/>
  <c r="X9" i="6"/>
  <c r="Y9" i="6" s="1"/>
  <c r="U9" i="6"/>
  <c r="S55" i="7"/>
  <c r="Z57" i="7"/>
  <c r="W59" i="7"/>
  <c r="T62" i="7"/>
  <c r="AG66" i="7"/>
  <c r="AD68" i="7"/>
  <c r="U21" i="6"/>
  <c r="U54" i="6"/>
  <c r="AG11" i="7"/>
  <c r="F30" i="8"/>
  <c r="W44" i="7"/>
  <c r="AB43" i="7"/>
  <c r="AB42" i="7"/>
  <c r="AC44" i="7"/>
  <c r="Q44" i="7"/>
  <c r="V43" i="7"/>
  <c r="AH42" i="7"/>
  <c r="V42" i="7"/>
  <c r="U44" i="7"/>
  <c r="X43" i="7"/>
  <c r="AI42" i="7"/>
  <c r="T42" i="7"/>
  <c r="AA44" i="7"/>
  <c r="AD43" i="7"/>
  <c r="Z42" i="7"/>
  <c r="V44" i="7"/>
  <c r="U43" i="7"/>
  <c r="AE42" i="7"/>
  <c r="T44" i="7"/>
  <c r="T43" i="7"/>
  <c r="AD42" i="7"/>
  <c r="S44" i="7"/>
  <c r="S43" i="7"/>
  <c r="AC42" i="7"/>
  <c r="R44" i="7"/>
  <c r="R43" i="7"/>
  <c r="AA42" i="7"/>
  <c r="AG44" i="7"/>
  <c r="AG43" i="7"/>
  <c r="Q43" i="7"/>
  <c r="Y42" i="7"/>
  <c r="AE44" i="7"/>
  <c r="W43" i="7"/>
  <c r="R42" i="7"/>
  <c r="AD44" i="7"/>
  <c r="Q42" i="7"/>
  <c r="F42" i="8" s="1"/>
  <c r="AB44" i="7"/>
  <c r="AC43" i="7"/>
  <c r="X42" i="7"/>
  <c r="U55" i="7"/>
  <c r="AA57" i="7"/>
  <c r="Y60" i="7"/>
  <c r="AD62" i="7"/>
  <c r="X64" i="7"/>
  <c r="B9" i="8"/>
  <c r="W54" i="5"/>
  <c r="Y54" i="5" s="1"/>
  <c r="V54" i="5"/>
  <c r="X54" i="5" s="1"/>
  <c r="U65" i="6"/>
  <c r="Z9" i="7"/>
  <c r="Y10" i="7"/>
  <c r="T12" i="7"/>
  <c r="S13" i="7"/>
  <c r="AD14" i="7"/>
  <c r="K15" i="7"/>
  <c r="U23" i="7"/>
  <c r="N39" i="7"/>
  <c r="Q54" i="7"/>
  <c r="W55" i="7"/>
  <c r="Z60" i="7"/>
  <c r="AF62" i="7"/>
  <c r="AC68" i="7"/>
  <c r="Q68" i="7"/>
  <c r="V67" i="7"/>
  <c r="V66" i="7"/>
  <c r="AD65" i="7"/>
  <c r="R65" i="7"/>
  <c r="W64" i="7"/>
  <c r="W63" i="7"/>
  <c r="AE62" i="7"/>
  <c r="S62" i="7"/>
  <c r="X61" i="7"/>
  <c r="X60" i="7"/>
  <c r="AF59" i="7"/>
  <c r="T59" i="7"/>
  <c r="Y58" i="7"/>
  <c r="Y57" i="7"/>
  <c r="AA68" i="7"/>
  <c r="AF67" i="7"/>
  <c r="T67" i="7"/>
  <c r="AF66" i="7"/>
  <c r="T66" i="7"/>
  <c r="AB65" i="7"/>
  <c r="AG64" i="7"/>
  <c r="U64" i="7"/>
  <c r="AG63" i="7"/>
  <c r="U63" i="7"/>
  <c r="AC62" i="7"/>
  <c r="Q62" i="7"/>
  <c r="V61" i="7"/>
  <c r="V60" i="7"/>
  <c r="AD59" i="7"/>
  <c r="R59" i="7"/>
  <c r="W58" i="7"/>
  <c r="W57" i="7"/>
  <c r="AE56" i="7"/>
  <c r="S56" i="7"/>
  <c r="X55" i="7"/>
  <c r="X54" i="7"/>
  <c r="AG68" i="7"/>
  <c r="U68" i="7"/>
  <c r="Z67" i="7"/>
  <c r="Z66" i="7"/>
  <c r="V65" i="7"/>
  <c r="AA64" i="7"/>
  <c r="AA63" i="7"/>
  <c r="W62" i="7"/>
  <c r="AB61" i="7"/>
  <c r="AB60" i="7"/>
  <c r="X59" i="7"/>
  <c r="AC58" i="7"/>
  <c r="Q58" i="7"/>
  <c r="AC57" i="7"/>
  <c r="Q57" i="7"/>
  <c r="F57" i="8" s="1"/>
  <c r="Y56" i="7"/>
  <c r="AD55" i="7"/>
  <c r="R55" i="7"/>
  <c r="AD54" i="7"/>
  <c r="R54" i="7"/>
  <c r="AF68" i="7"/>
  <c r="T68" i="7"/>
  <c r="Y67" i="7"/>
  <c r="AE68" i="7"/>
  <c r="AD67" i="7"/>
  <c r="U66" i="7"/>
  <c r="Y65" i="7"/>
  <c r="Z64" i="7"/>
  <c r="S63" i="7"/>
  <c r="V62" i="7"/>
  <c r="W61" i="7"/>
  <c r="AF60" i="7"/>
  <c r="Q60" i="7"/>
  <c r="S59" i="7"/>
  <c r="T58" i="7"/>
  <c r="AB57" i="7"/>
  <c r="AF56" i="7"/>
  <c r="Q56" i="7"/>
  <c r="T55" i="7"/>
  <c r="AC54" i="7"/>
  <c r="V68" i="7"/>
  <c r="S67" i="7"/>
  <c r="AB66" i="7"/>
  <c r="AF65" i="7"/>
  <c r="AF64" i="7"/>
  <c r="Q64" i="7"/>
  <c r="Z63" i="7"/>
  <c r="AB62" i="7"/>
  <c r="AD61" i="7"/>
  <c r="W60" i="7"/>
  <c r="Z59" i="7"/>
  <c r="AA58" i="7"/>
  <c r="S57" i="7"/>
  <c r="W56" i="7"/>
  <c r="Z55" i="7"/>
  <c r="U54" i="7"/>
  <c r="AG20" i="7"/>
  <c r="V11" i="7"/>
  <c r="X68" i="7"/>
  <c r="R67" i="7"/>
  <c r="Y66" i="7"/>
  <c r="X65" i="7"/>
  <c r="V64" i="7"/>
  <c r="AC63" i="7"/>
  <c r="AA62" i="7"/>
  <c r="Z61" i="7"/>
  <c r="AG60" i="7"/>
  <c r="AG59" i="7"/>
  <c r="AE58" i="7"/>
  <c r="R56" i="7"/>
  <c r="Q55" i="7"/>
  <c r="Y54" i="7"/>
  <c r="W68" i="7"/>
  <c r="Q67" i="7"/>
  <c r="X66" i="7"/>
  <c r="W65" i="7"/>
  <c r="T64" i="7"/>
  <c r="AB63" i="7"/>
  <c r="Z62" i="7"/>
  <c r="Y61" i="7"/>
  <c r="AE60" i="7"/>
  <c r="AE59" i="7"/>
  <c r="AD58" i="7"/>
  <c r="AG57" i="7"/>
  <c r="AG55" i="7"/>
  <c r="W54" i="7"/>
  <c r="AE11" i="7"/>
  <c r="R11" i="7"/>
  <c r="W10" i="7"/>
  <c r="W9" i="7"/>
  <c r="S68" i="7"/>
  <c r="W66" i="7"/>
  <c r="U65" i="7"/>
  <c r="S64" i="7"/>
  <c r="Y63" i="7"/>
  <c r="Y62" i="7"/>
  <c r="U61" i="7"/>
  <c r="AD60" i="7"/>
  <c r="AC59" i="7"/>
  <c r="AB58" i="7"/>
  <c r="AF57" i="7"/>
  <c r="AG56" i="7"/>
  <c r="AF55" i="7"/>
  <c r="V54" i="7"/>
  <c r="AD11" i="7"/>
  <c r="Q11" i="7"/>
  <c r="V10" i="7"/>
  <c r="V9" i="7"/>
  <c r="R68" i="7"/>
  <c r="S66" i="7"/>
  <c r="T65" i="7"/>
  <c r="R64" i="7"/>
  <c r="X63" i="7"/>
  <c r="X62" i="7"/>
  <c r="T61" i="7"/>
  <c r="AC60" i="7"/>
  <c r="AB59" i="7"/>
  <c r="Z58" i="7"/>
  <c r="AE57" i="7"/>
  <c r="AD56" i="7"/>
  <c r="AE55" i="7"/>
  <c r="T54" i="7"/>
  <c r="AG18" i="7"/>
  <c r="AC11" i="7"/>
  <c r="AG10" i="7"/>
  <c r="U10" i="7"/>
  <c r="AG9" i="7"/>
  <c r="U9" i="7"/>
  <c r="AG67" i="7"/>
  <c r="R66" i="7"/>
  <c r="S65" i="7"/>
  <c r="V63" i="7"/>
  <c r="U62" i="7"/>
  <c r="S61" i="7"/>
  <c r="AA60" i="7"/>
  <c r="AA59" i="7"/>
  <c r="X58" i="7"/>
  <c r="AD57" i="7"/>
  <c r="AC56" i="7"/>
  <c r="AC55" i="7"/>
  <c r="S54" i="7"/>
  <c r="AA67" i="7"/>
  <c r="AC66" i="7"/>
  <c r="AC64" i="7"/>
  <c r="T63" i="7"/>
  <c r="AC61" i="7"/>
  <c r="T60" i="7"/>
  <c r="R58" i="7"/>
  <c r="X56" i="7"/>
  <c r="AB11" i="7"/>
  <c r="AC10" i="7"/>
  <c r="T9" i="7"/>
  <c r="X67" i="7"/>
  <c r="AA66" i="7"/>
  <c r="AB64" i="7"/>
  <c r="R63" i="7"/>
  <c r="AA61" i="7"/>
  <c r="S60" i="7"/>
  <c r="V56" i="7"/>
  <c r="AA11" i="7"/>
  <c r="AB10" i="7"/>
  <c r="S9" i="7"/>
  <c r="W67" i="7"/>
  <c r="Q66" i="7"/>
  <c r="F66" i="8" s="1"/>
  <c r="Y64" i="7"/>
  <c r="Q63" i="7"/>
  <c r="R61" i="7"/>
  <c r="R60" i="7"/>
  <c r="Y59" i="7"/>
  <c r="U56" i="7"/>
  <c r="Z11" i="7"/>
  <c r="AA10" i="7"/>
  <c r="R9" i="7"/>
  <c r="Y68" i="7"/>
  <c r="Z65" i="7"/>
  <c r="R62" i="7"/>
  <c r="AF58" i="7"/>
  <c r="U57" i="7"/>
  <c r="V55" i="7"/>
  <c r="Z54" i="7"/>
  <c r="S11" i="7"/>
  <c r="R10" i="7"/>
  <c r="AA9" i="7"/>
  <c r="AC9" i="7"/>
  <c r="AD10" i="7"/>
  <c r="W23" i="7"/>
  <c r="W39" i="5"/>
  <c r="Y39" i="5" s="1"/>
  <c r="V39" i="5"/>
  <c r="X39" i="5" s="1"/>
  <c r="W63" i="5"/>
  <c r="Y63" i="5" s="1"/>
  <c r="V63" i="5"/>
  <c r="X63" i="5" s="1"/>
  <c r="B33" i="7"/>
  <c r="B33" i="8"/>
  <c r="B33" i="9" s="1"/>
  <c r="B33" i="5"/>
  <c r="B33" i="4"/>
  <c r="U38" i="6"/>
  <c r="S38" i="6"/>
  <c r="W38" i="6" s="1"/>
  <c r="X48" i="6"/>
  <c r="Y48" i="6" s="1"/>
  <c r="X9" i="7"/>
  <c r="T10" i="7"/>
  <c r="AF11" i="7"/>
  <c r="U60" i="7"/>
  <c r="L12" i="2"/>
  <c r="L12" i="7" s="1"/>
  <c r="B18" i="8"/>
  <c r="B18" i="5"/>
  <c r="Y9" i="7"/>
  <c r="X10" i="7"/>
  <c r="R12" i="7"/>
  <c r="R13" i="7"/>
  <c r="AB14" i="7"/>
  <c r="AC26" i="7"/>
  <c r="Q26" i="7"/>
  <c r="V25" i="7"/>
  <c r="V24" i="7"/>
  <c r="AD26" i="7"/>
  <c r="AG25" i="7"/>
  <c r="T25" i="7"/>
  <c r="AE24" i="7"/>
  <c r="R24" i="7"/>
  <c r="AE26" i="7"/>
  <c r="AF25" i="7"/>
  <c r="R25" i="7"/>
  <c r="AB24" i="7"/>
  <c r="AB26" i="7"/>
  <c r="AE25" i="7"/>
  <c r="Q25" i="7"/>
  <c r="AA24" i="7"/>
  <c r="AA26" i="7"/>
  <c r="AD25" i="7"/>
  <c r="Z24" i="7"/>
  <c r="Z26" i="7"/>
  <c r="AC25" i="7"/>
  <c r="Y24" i="7"/>
  <c r="AB25" i="7"/>
  <c r="AA25" i="7"/>
  <c r="AG26" i="7"/>
  <c r="Z25" i="7"/>
  <c r="AG24" i="7"/>
  <c r="U26" i="7"/>
  <c r="U24" i="7"/>
  <c r="V26" i="7"/>
  <c r="O27" i="2"/>
  <c r="O27" i="7" s="1"/>
  <c r="B39" i="7"/>
  <c r="B39" i="8"/>
  <c r="B39" i="9" s="1"/>
  <c r="B39" i="5"/>
  <c r="V28" i="5"/>
  <c r="X28" i="5" s="1"/>
  <c r="W42" i="5"/>
  <c r="Y42" i="5" s="1"/>
  <c r="V42" i="5"/>
  <c r="X42" i="5" s="1"/>
  <c r="V49" i="5"/>
  <c r="X49" i="5" s="1"/>
  <c r="V61" i="5"/>
  <c r="X61" i="5" s="1"/>
  <c r="W66" i="5"/>
  <c r="Y66" i="5" s="1"/>
  <c r="V66" i="5"/>
  <c r="X66" i="5" s="1"/>
  <c r="X15" i="6"/>
  <c r="Y15" i="6" s="1"/>
  <c r="O12" i="2"/>
  <c r="O12" i="7" s="1"/>
  <c r="L18" i="2"/>
  <c r="L18" i="7" s="1"/>
  <c r="B24" i="7"/>
  <c r="B24" i="8"/>
  <c r="B24" i="9" s="1"/>
  <c r="B24" i="5"/>
  <c r="P27" i="2"/>
  <c r="P27" i="7" s="1"/>
  <c r="U15" i="6"/>
  <c r="X21" i="6"/>
  <c r="Y21" i="6" s="1"/>
  <c r="U25" i="6"/>
  <c r="S47" i="6"/>
  <c r="W47" i="6" s="1"/>
  <c r="X54" i="6"/>
  <c r="Y54" i="6" s="1"/>
  <c r="AB9" i="7"/>
  <c r="Z10" i="7"/>
  <c r="U12" i="7"/>
  <c r="W13" i="7"/>
  <c r="AE14" i="7"/>
  <c r="V23" i="7"/>
  <c r="X26" i="7"/>
  <c r="Y43" i="7"/>
  <c r="AF53" i="7"/>
  <c r="T53" i="7"/>
  <c r="Y52" i="7"/>
  <c r="AK51" i="7"/>
  <c r="Y51" i="7"/>
  <c r="Z53" i="7"/>
  <c r="AE52" i="7"/>
  <c r="S52" i="7"/>
  <c r="AE51" i="7"/>
  <c r="S51" i="7"/>
  <c r="S53" i="7"/>
  <c r="V52" i="7"/>
  <c r="AF51" i="7"/>
  <c r="Q51" i="7"/>
  <c r="F51" i="8" s="1"/>
  <c r="Y53" i="7"/>
  <c r="AB52" i="7"/>
  <c r="W51" i="7"/>
  <c r="Q50" i="7"/>
  <c r="Q48" i="7"/>
  <c r="F48" i="8" s="1"/>
  <c r="AA53" i="7"/>
  <c r="Z52" i="7"/>
  <c r="AG51" i="7"/>
  <c r="X53" i="7"/>
  <c r="X52" i="7"/>
  <c r="AD51" i="7"/>
  <c r="W53" i="7"/>
  <c r="W52" i="7"/>
  <c r="AC51" i="7"/>
  <c r="V53" i="7"/>
  <c r="U52" i="7"/>
  <c r="AB51" i="7"/>
  <c r="U53" i="7"/>
  <c r="T52" i="7"/>
  <c r="AA51" i="7"/>
  <c r="AE53" i="7"/>
  <c r="Q52" i="7"/>
  <c r="AD53" i="7"/>
  <c r="AC53" i="7"/>
  <c r="AD52" i="7"/>
  <c r="V51" i="7"/>
  <c r="AA54" i="7"/>
  <c r="Y55" i="7"/>
  <c r="AG62" i="7"/>
  <c r="N63" i="7"/>
  <c r="AE64" i="7"/>
  <c r="W12" i="5"/>
  <c r="Y12" i="5" s="1"/>
  <c r="AK12" i="7" s="1"/>
  <c r="AJ12" i="7" s="1"/>
  <c r="V12" i="5"/>
  <c r="X12" i="5" s="1"/>
  <c r="O18" i="2"/>
  <c r="O18" i="7" s="1"/>
  <c r="L24" i="2"/>
  <c r="L24" i="7" s="1"/>
  <c r="W51" i="5"/>
  <c r="Y51" i="5" s="1"/>
  <c r="V51" i="5"/>
  <c r="X51" i="5" s="1"/>
  <c r="S33" i="6"/>
  <c r="W33" i="6" s="1"/>
  <c r="X33" i="6"/>
  <c r="Y33" i="6" s="1"/>
  <c r="AE54" i="7"/>
  <c r="S58" i="7"/>
  <c r="AA65" i="7"/>
  <c r="L9" i="2"/>
  <c r="L9" i="7" s="1"/>
  <c r="B15" i="8"/>
  <c r="B15" i="5"/>
  <c r="P18" i="2"/>
  <c r="P18" i="7" s="1"/>
  <c r="O51" i="2"/>
  <c r="O51" i="7" s="1"/>
  <c r="V16" i="5"/>
  <c r="X16" i="5" s="1"/>
  <c r="V25" i="5"/>
  <c r="X25" i="5" s="1"/>
  <c r="AF54" i="7"/>
  <c r="U58" i="7"/>
  <c r="AE63" i="7"/>
  <c r="U67" i="7"/>
  <c r="L30" i="2"/>
  <c r="L30" i="7" s="1"/>
  <c r="P39" i="2"/>
  <c r="P39" i="7" s="1"/>
  <c r="P57" i="2"/>
  <c r="P57" i="7" s="1"/>
  <c r="W34" i="5"/>
  <c r="Y34" i="5" s="1"/>
  <c r="U51" i="6"/>
  <c r="T11" i="7"/>
  <c r="B18" i="7"/>
  <c r="Z56" i="7"/>
  <c r="AF63" i="7"/>
  <c r="AB67" i="7"/>
  <c r="W30" i="5"/>
  <c r="Y30" i="5" s="1"/>
  <c r="V30" i="5"/>
  <c r="X30" i="5" s="1"/>
  <c r="AB55" i="7"/>
  <c r="AD63" i="7"/>
  <c r="N24" i="7"/>
  <c r="G24" i="4"/>
  <c r="O63" i="2"/>
  <c r="O63" i="7" s="1"/>
  <c r="U49" i="6"/>
  <c r="AF10" i="7"/>
  <c r="T56" i="7"/>
  <c r="AC65" i="7"/>
  <c r="P45" i="2"/>
  <c r="P45" i="7" s="1"/>
  <c r="P51" i="2"/>
  <c r="P51" i="7" s="1"/>
  <c r="U12" i="6"/>
  <c r="AG14" i="7"/>
  <c r="U14" i="7"/>
  <c r="Z13" i="7"/>
  <c r="Z12" i="7"/>
  <c r="X14" i="7"/>
  <c r="AB13" i="7"/>
  <c r="Y12" i="7"/>
  <c r="W14" i="7"/>
  <c r="AA13" i="7"/>
  <c r="X12" i="7"/>
  <c r="V14" i="7"/>
  <c r="Y13" i="7"/>
  <c r="W12" i="7"/>
  <c r="F12" i="8" s="1"/>
  <c r="Y14" i="7"/>
  <c r="V13" i="7"/>
  <c r="AE12" i="7"/>
  <c r="T14" i="7"/>
  <c r="U13" i="7"/>
  <c r="AD12" i="7"/>
  <c r="S14" i="7"/>
  <c r="T13" i="7"/>
  <c r="AC12" i="7"/>
  <c r="AC14" i="7"/>
  <c r="AD13" i="7"/>
  <c r="S12" i="7"/>
  <c r="AF13" i="7"/>
  <c r="AG54" i="7"/>
  <c r="V58" i="7"/>
  <c r="AE65" i="7"/>
  <c r="B39" i="4"/>
  <c r="V43" i="5"/>
  <c r="X43" i="5" s="1"/>
  <c r="Z12" i="6"/>
  <c r="U18" i="6"/>
  <c r="U11" i="7"/>
  <c r="AG12" i="7"/>
  <c r="AG13" i="7"/>
  <c r="X25" i="7"/>
  <c r="Y30" i="7"/>
  <c r="AF42" i="7"/>
  <c r="O30" i="2"/>
  <c r="O30" i="7" s="1"/>
  <c r="W36" i="5"/>
  <c r="Y36" i="5" s="1"/>
  <c r="V36" i="5"/>
  <c r="X36" i="5" s="1"/>
  <c r="W55" i="5"/>
  <c r="Y55" i="5" s="1"/>
  <c r="U16" i="6"/>
  <c r="X57" i="6"/>
  <c r="Y57" i="6" s="1"/>
  <c r="AG42" i="7"/>
  <c r="T57" i="7"/>
  <c r="AE61" i="7"/>
  <c r="L21" i="2"/>
  <c r="L21" i="7" s="1"/>
  <c r="L42" i="2"/>
  <c r="L42" i="7" s="1"/>
  <c r="L48" i="2"/>
  <c r="L48" i="7" s="1"/>
  <c r="L54" i="2"/>
  <c r="L54" i="7" s="1"/>
  <c r="L60" i="2"/>
  <c r="L60" i="7" s="1"/>
  <c r="V22" i="5"/>
  <c r="X22" i="5" s="1"/>
  <c r="V31" i="5"/>
  <c r="X31" i="5" s="1"/>
  <c r="AI30" i="7" s="1"/>
  <c r="AH30" i="7" s="1"/>
  <c r="AL30" i="7" s="1"/>
  <c r="U28" i="6"/>
  <c r="B36" i="6"/>
  <c r="X63" i="6"/>
  <c r="Y63" i="6" s="1"/>
  <c r="S64" i="6"/>
  <c r="W64" i="6" s="1"/>
  <c r="B9" i="7"/>
  <c r="Q10" i="7"/>
  <c r="X11" i="7"/>
  <c r="R14" i="7"/>
  <c r="AG19" i="7"/>
  <c r="V21" i="7"/>
  <c r="AC24" i="7"/>
  <c r="R26" i="7"/>
  <c r="K30" i="7"/>
  <c r="X41" i="7"/>
  <c r="AC40" i="7"/>
  <c r="Q40" i="7"/>
  <c r="AC39" i="7"/>
  <c r="Q39" i="7"/>
  <c r="F39" i="8" s="1"/>
  <c r="AD41" i="7"/>
  <c r="R41" i="7"/>
  <c r="W40" i="7"/>
  <c r="W39" i="7"/>
  <c r="Z41" i="7"/>
  <c r="AB40" i="7"/>
  <c r="X39" i="7"/>
  <c r="AF41" i="7"/>
  <c r="Q41" i="7"/>
  <c r="T40" i="7"/>
  <c r="AD39" i="7"/>
  <c r="AG41" i="7"/>
  <c r="AF40" i="7"/>
  <c r="U39" i="7"/>
  <c r="AE41" i="7"/>
  <c r="AE40" i="7"/>
  <c r="T39" i="7"/>
  <c r="AC41" i="7"/>
  <c r="AD40" i="7"/>
  <c r="S39" i="7"/>
  <c r="AB41" i="7"/>
  <c r="AA40" i="7"/>
  <c r="R39" i="7"/>
  <c r="AA41" i="7"/>
  <c r="Z40" i="7"/>
  <c r="AG39" i="7"/>
  <c r="S40" i="7"/>
  <c r="Y41" i="7"/>
  <c r="R40" i="7"/>
  <c r="W41" i="7"/>
  <c r="Y40" i="7"/>
  <c r="Z39" i="7"/>
  <c r="AJ42" i="7"/>
  <c r="Z44" i="7"/>
  <c r="X51" i="7"/>
  <c r="Q53" i="7"/>
  <c r="V57" i="7"/>
  <c r="U59" i="7"/>
  <c r="AF61" i="7"/>
  <c r="AD66" i="7"/>
  <c r="Z68" i="7"/>
  <c r="W21" i="5"/>
  <c r="Y21" i="5" s="1"/>
  <c r="Y21" i="7"/>
  <c r="V21" i="5"/>
  <c r="X21" i="5" s="1"/>
  <c r="AI21" i="7" s="1"/>
  <c r="AH21" i="7" s="1"/>
  <c r="AL21" i="7" s="1"/>
  <c r="AB54" i="7"/>
  <c r="AA55" i="7"/>
  <c r="Q65" i="7"/>
  <c r="B30" i="8"/>
  <c r="B30" i="9" s="1"/>
  <c r="B30" i="7"/>
  <c r="B30" i="5"/>
  <c r="Z36" i="6"/>
  <c r="AB36" i="6"/>
  <c r="AD9" i="7"/>
  <c r="AE10" i="7"/>
  <c r="O39" i="2"/>
  <c r="O39" i="7" s="1"/>
  <c r="AK39" i="7" s="1"/>
  <c r="AJ39" i="7" s="1"/>
  <c r="O45" i="2"/>
  <c r="O45" i="7" s="1"/>
  <c r="O57" i="2"/>
  <c r="O57" i="7" s="1"/>
  <c r="U33" i="6"/>
  <c r="AB39" i="6"/>
  <c r="Z39" i="6"/>
  <c r="AE9" i="7"/>
  <c r="O24" i="2"/>
  <c r="O24" i="7" s="1"/>
  <c r="U39" i="6"/>
  <c r="AF9" i="7"/>
  <c r="R22" i="7"/>
  <c r="O9" i="2"/>
  <c r="O9" i="7" s="1"/>
  <c r="L15" i="2"/>
  <c r="L15" i="7" s="1"/>
  <c r="B21" i="7"/>
  <c r="B21" i="5"/>
  <c r="P24" i="2"/>
  <c r="P24" i="7" s="1"/>
  <c r="W9" i="5"/>
  <c r="Y9" i="5" s="1"/>
  <c r="AK9" i="7" s="1"/>
  <c r="AJ9" i="7" s="1"/>
  <c r="W18" i="5"/>
  <c r="Y18" i="5" s="1"/>
  <c r="AK18" i="7" s="1"/>
  <c r="AJ18" i="7" s="1"/>
  <c r="V18" i="5"/>
  <c r="X18" i="5" s="1"/>
  <c r="Y27" i="7"/>
  <c r="W27" i="5"/>
  <c r="Y27" i="5" s="1"/>
  <c r="V27" i="5"/>
  <c r="X27" i="5" s="1"/>
  <c r="W48" i="5"/>
  <c r="Y48" i="5" s="1"/>
  <c r="V48" i="5"/>
  <c r="X48" i="5" s="1"/>
  <c r="W60" i="5"/>
  <c r="Y60" i="5" s="1"/>
  <c r="V60" i="5"/>
  <c r="X60" i="5" s="1"/>
  <c r="V67" i="5"/>
  <c r="X67" i="5" s="1"/>
  <c r="X45" i="6"/>
  <c r="Y45" i="6" s="1"/>
  <c r="Z51" i="6"/>
  <c r="T21" i="7"/>
  <c r="W24" i="7"/>
  <c r="F24" i="8" s="1"/>
  <c r="X44" i="7"/>
  <c r="AA56" i="7"/>
  <c r="R57" i="7"/>
  <c r="AG58" i="7"/>
  <c r="Q61" i="7"/>
  <c r="AG65" i="7"/>
  <c r="AC67" i="7"/>
  <c r="P9" i="2"/>
  <c r="P9" i="7" s="1"/>
  <c r="L36" i="2"/>
  <c r="L36" i="7" s="1"/>
  <c r="W11" i="7"/>
  <c r="Q14" i="7"/>
  <c r="U21" i="7"/>
  <c r="X24" i="7"/>
  <c r="Y25" i="7"/>
  <c r="Y44" i="7"/>
  <c r="AB56" i="7"/>
  <c r="Q59" i="7"/>
  <c r="AE67" i="7"/>
  <c r="B27" i="7"/>
  <c r="B27" i="5"/>
  <c r="G27" i="4"/>
  <c r="B12" i="8"/>
  <c r="B12" i="7"/>
  <c r="B12" i="5"/>
  <c r="B24" i="4"/>
  <c r="G33" i="4"/>
  <c r="W31" i="5"/>
  <c r="Y31" i="5" s="1"/>
  <c r="AK30" i="7" s="1"/>
  <c r="AJ30" i="7" s="1"/>
  <c r="W45" i="5"/>
  <c r="Y45" i="5" s="1"/>
  <c r="V45" i="5"/>
  <c r="X45" i="5" s="1"/>
  <c r="W57" i="5"/>
  <c r="Y57" i="5" s="1"/>
  <c r="V57" i="5"/>
  <c r="X57" i="5" s="1"/>
  <c r="S9" i="6"/>
  <c r="W9" i="6" s="1"/>
  <c r="U32" i="6"/>
  <c r="U62" i="6"/>
  <c r="U64" i="6"/>
  <c r="Q9" i="7"/>
  <c r="F9" i="8" s="1"/>
  <c r="S10" i="7"/>
  <c r="Y11" i="7"/>
  <c r="Z14" i="7"/>
  <c r="AF17" i="7"/>
  <c r="T17" i="7"/>
  <c r="Y16" i="7"/>
  <c r="Y15" i="7"/>
  <c r="AB17" i="7"/>
  <c r="AF16" i="7"/>
  <c r="S16" i="7"/>
  <c r="AD15" i="7"/>
  <c r="Q15" i="7"/>
  <c r="F15" i="8" s="1"/>
  <c r="AA17" i="7"/>
  <c r="AE16" i="7"/>
  <c r="R16" i="7"/>
  <c r="AC15" i="7"/>
  <c r="Z17" i="7"/>
  <c r="AD16" i="7"/>
  <c r="Q16" i="7"/>
  <c r="AB15" i="7"/>
  <c r="AG17" i="7"/>
  <c r="AG16" i="7"/>
  <c r="U15" i="7"/>
  <c r="AE17" i="7"/>
  <c r="AC16" i="7"/>
  <c r="T15" i="7"/>
  <c r="AD17" i="7"/>
  <c r="AB16" i="7"/>
  <c r="S15" i="7"/>
  <c r="U17" i="7"/>
  <c r="U16" i="7"/>
  <c r="Z15" i="7"/>
  <c r="AE15" i="7"/>
  <c r="Q17" i="7"/>
  <c r="AD24" i="7"/>
  <c r="S26" i="7"/>
  <c r="B36" i="7"/>
  <c r="U40" i="7"/>
  <c r="AK42" i="7"/>
  <c r="AF44" i="7"/>
  <c r="Z51" i="7"/>
  <c r="R53" i="7"/>
  <c r="X57" i="7"/>
  <c r="V59" i="7"/>
  <c r="AG61" i="7"/>
  <c r="AE66" i="7"/>
  <c r="AB68" i="7"/>
  <c r="B21" i="8"/>
  <c r="X66" i="6"/>
  <c r="Y66" i="6" s="1"/>
  <c r="U66" i="6"/>
  <c r="Z35" i="7"/>
  <c r="AE34" i="7"/>
  <c r="S34" i="7"/>
  <c r="AE33" i="7"/>
  <c r="S33" i="7"/>
  <c r="AF35" i="7"/>
  <c r="T35" i="7"/>
  <c r="Y34" i="7"/>
  <c r="Y33" i="7"/>
  <c r="AD35" i="7"/>
  <c r="AG34" i="7"/>
  <c r="R34" i="7"/>
  <c r="AB33" i="7"/>
  <c r="V35" i="7"/>
  <c r="X34" i="7"/>
  <c r="T33" i="7"/>
  <c r="AC35" i="7"/>
  <c r="AC34" i="7"/>
  <c r="R33" i="7"/>
  <c r="AB35" i="7"/>
  <c r="AB34" i="7"/>
  <c r="Q33" i="7"/>
  <c r="AA35" i="7"/>
  <c r="AA34" i="7"/>
  <c r="AG33" i="7"/>
  <c r="Y35" i="7"/>
  <c r="Z34" i="7"/>
  <c r="AF33" i="7"/>
  <c r="X35" i="7"/>
  <c r="W34" i="7"/>
  <c r="AD33" i="7"/>
  <c r="AC33" i="7"/>
  <c r="S35" i="7"/>
  <c r="U33" i="7"/>
  <c r="U34" i="7"/>
  <c r="AL54" i="7"/>
  <c r="AK57" i="7"/>
  <c r="AI57" i="7"/>
  <c r="AH57" i="7"/>
  <c r="AL57" i="7" s="1"/>
  <c r="AJ57" i="7"/>
  <c r="Z21" i="7"/>
  <c r="Y22" i="7"/>
  <c r="V33" i="7"/>
  <c r="V34" i="7"/>
  <c r="AD23" i="7"/>
  <c r="R23" i="7"/>
  <c r="W22" i="7"/>
  <c r="W21" i="7"/>
  <c r="AE20" i="7"/>
  <c r="Y23" i="7"/>
  <c r="AC22" i="7"/>
  <c r="AA21" i="7"/>
  <c r="X19" i="7"/>
  <c r="X18" i="7"/>
  <c r="T23" i="7"/>
  <c r="V22" i="7"/>
  <c r="AG21" i="7"/>
  <c r="S21" i="7"/>
  <c r="Z19" i="7"/>
  <c r="AG23" i="7"/>
  <c r="S23" i="7"/>
  <c r="U22" i="7"/>
  <c r="AF21" i="7"/>
  <c r="R21" i="7"/>
  <c r="Y19" i="7"/>
  <c r="AF23" i="7"/>
  <c r="Q23" i="7"/>
  <c r="T22" i="7"/>
  <c r="AE21" i="7"/>
  <c r="Q21" i="7"/>
  <c r="AE23" i="7"/>
  <c r="AG22" i="7"/>
  <c r="S22" i="7"/>
  <c r="AD21" i="7"/>
  <c r="AB21" i="7"/>
  <c r="Z22" i="7"/>
  <c r="AB23" i="7"/>
  <c r="W33" i="7"/>
  <c r="AD34" i="7"/>
  <c r="AB29" i="7"/>
  <c r="AG28" i="7"/>
  <c r="U28" i="7"/>
  <c r="AG27" i="7"/>
  <c r="U27" i="7"/>
  <c r="U29" i="7"/>
  <c r="Y28" i="7"/>
  <c r="W27" i="7"/>
  <c r="F27" i="8" s="1"/>
  <c r="T27" i="7"/>
  <c r="AI27" i="7"/>
  <c r="AH27" i="7" s="1"/>
  <c r="Z28" i="7"/>
  <c r="W29" i="7"/>
  <c r="Y38" i="7"/>
  <c r="AD37" i="7"/>
  <c r="R37" i="7"/>
  <c r="AD36" i="7"/>
  <c r="R36" i="7"/>
  <c r="AE38" i="7"/>
  <c r="S38" i="7"/>
  <c r="X37" i="7"/>
  <c r="AJ36" i="7"/>
  <c r="X36" i="7"/>
  <c r="AB38" i="7"/>
  <c r="AE37" i="7"/>
  <c r="Z36" i="7"/>
  <c r="T38" i="7"/>
  <c r="V37" i="7"/>
  <c r="AF36" i="7"/>
  <c r="Q36" i="7"/>
  <c r="F36" i="8" s="1"/>
  <c r="Y36" i="7"/>
  <c r="Q37" i="7"/>
  <c r="Q38" i="7"/>
  <c r="S20" i="7"/>
  <c r="T20" i="7"/>
  <c r="U18" i="7"/>
  <c r="W19" i="7"/>
  <c r="U20" i="7"/>
  <c r="V27" i="7"/>
  <c r="AK27" i="7"/>
  <c r="AJ27" i="7" s="1"/>
  <c r="AA28" i="7"/>
  <c r="X29" i="7"/>
  <c r="AA36" i="7"/>
  <c r="S37" i="7"/>
  <c r="R38" i="7"/>
  <c r="AI63" i="7"/>
  <c r="AJ63" i="7"/>
  <c r="AL63" i="7" s="1"/>
  <c r="V18" i="7"/>
  <c r="V20" i="7"/>
  <c r="X27" i="7"/>
  <c r="AB28" i="7"/>
  <c r="Y29" i="7"/>
  <c r="AB36" i="7"/>
  <c r="T37" i="7"/>
  <c r="U38" i="7"/>
  <c r="AL48" i="7"/>
  <c r="AC36" i="7"/>
  <c r="U37" i="7"/>
  <c r="V38" i="7"/>
  <c r="AJ54" i="7"/>
  <c r="AI54" i="7"/>
  <c r="AL66" i="7"/>
  <c r="V47" i="7"/>
  <c r="AA46" i="7"/>
  <c r="AA45" i="7"/>
  <c r="AB47" i="7"/>
  <c r="AG46" i="7"/>
  <c r="U46" i="7"/>
  <c r="AG45" i="7"/>
  <c r="U45" i="7"/>
  <c r="V45" i="7"/>
  <c r="AJ45" i="7"/>
  <c r="AL45" i="7" s="1"/>
  <c r="Y46" i="7"/>
  <c r="W47" i="7"/>
  <c r="AJ60" i="7"/>
  <c r="AH60" i="7"/>
  <c r="AL60" i="7" s="1"/>
  <c r="T48" i="7"/>
  <c r="AF48" i="7"/>
  <c r="T49" i="7"/>
  <c r="AF49" i="7"/>
  <c r="T30" i="7"/>
  <c r="AF30" i="7"/>
  <c r="T31" i="7"/>
  <c r="AF31" i="7"/>
  <c r="E21" i="8" l="1"/>
  <c r="B21" i="9"/>
  <c r="E18" i="8"/>
  <c r="B18" i="9"/>
  <c r="AB66" i="6"/>
  <c r="Z66" i="6"/>
  <c r="AB21" i="6"/>
  <c r="Z21" i="6"/>
  <c r="E9" i="8"/>
  <c r="B9" i="9"/>
  <c r="V24" i="5"/>
  <c r="X24" i="5" s="1"/>
  <c r="AI24" i="7" s="1"/>
  <c r="AH24" i="7" s="1"/>
  <c r="AL24" i="7" s="1"/>
  <c r="Z63" i="6"/>
  <c r="AB63" i="6"/>
  <c r="AL42" i="7"/>
  <c r="V15" i="5"/>
  <c r="X15" i="5" s="1"/>
  <c r="AI15" i="7" s="1"/>
  <c r="AH15" i="7" s="1"/>
  <c r="AL15" i="7" s="1"/>
  <c r="E15" i="8"/>
  <c r="B15" i="9"/>
  <c r="F63" i="8"/>
  <c r="E12" i="8"/>
  <c r="B12" i="9"/>
  <c r="F21" i="8"/>
  <c r="Z45" i="6"/>
  <c r="AB45" i="6"/>
  <c r="V13" i="5"/>
  <c r="X13" i="5" s="1"/>
  <c r="AI12" i="7" s="1"/>
  <c r="AH12" i="7" s="1"/>
  <c r="AL12" i="7" s="1"/>
  <c r="AB48" i="6"/>
  <c r="Z48" i="6"/>
  <c r="AB57" i="6"/>
  <c r="Z57" i="6"/>
  <c r="V40" i="5"/>
  <c r="X40" i="5" s="1"/>
  <c r="AI39" i="7" s="1"/>
  <c r="AH39" i="7" s="1"/>
  <c r="AL39" i="7" s="1"/>
  <c r="AB33" i="6"/>
  <c r="Z33" i="6"/>
  <c r="Z15" i="6"/>
  <c r="AB15" i="6"/>
  <c r="F60" i="8"/>
  <c r="AL27" i="7"/>
  <c r="V9" i="5"/>
  <c r="F33" i="8"/>
  <c r="AB54" i="6"/>
  <c r="Z54" i="6"/>
  <c r="AB9" i="6"/>
  <c r="Z9" i="6"/>
  <c r="AL36" i="7"/>
  <c r="F54" i="8"/>
  <c r="V19" i="5"/>
  <c r="X19" i="5" s="1"/>
  <c r="AI18" i="7" s="1"/>
  <c r="AH18" i="7" s="1"/>
  <c r="AL18" i="7" s="1"/>
  <c r="V34" i="5"/>
  <c r="X34" i="5" s="1"/>
  <c r="AI33" i="7" s="1"/>
  <c r="AH33" i="7" s="1"/>
  <c r="AL33" i="7" s="1"/>
  <c r="X9" i="5" l="1"/>
  <c r="V10" i="5"/>
  <c r="X10" i="5" s="1"/>
  <c r="AI9" i="7" s="1"/>
  <c r="AH9" i="7" s="1"/>
  <c r="AL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5000000}">
      <text>
        <r>
          <rPr>
            <sz val="11"/>
            <color theme="1"/>
            <rFont val="Calibri"/>
            <scheme val="minor"/>
          </rPr>
          <t>======
ID#AAABbz8SfLw
Punto de Riesgo    (2025-01-16 09:01:01)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6000000}">
      <text>
        <r>
          <rPr>
            <sz val="11"/>
            <color theme="1"/>
            <rFont val="Calibri"/>
            <scheme val="minor"/>
          </rPr>
          <t>======
ID#AAABbz8SfLs
Impacto    (2025-01-16 09:01:01)
Las consecuencias que puede ocasionar a la organización la materialización del riesgo.</t>
        </r>
      </text>
    </comment>
    <comment ref="E7" authorId="0" shapeId="0" xr:uid="{00000000-0006-0000-0100-000007000000}">
      <text>
        <r>
          <rPr>
            <sz val="11"/>
            <color theme="1"/>
            <rFont val="Calibri"/>
            <scheme val="minor"/>
          </rPr>
          <t>======
ID#AAABbz8SfLk
Causa inmediata    (2025-01-16 09:01:01)
Circunstancias bajo las cuales se presenta el riesgo, pero no constituyen la causa principal o base para que se presente el riesgo.</t>
        </r>
      </text>
    </comment>
    <comment ref="F7" authorId="0" shapeId="0" xr:uid="{00000000-0006-0000-0100-00000B000000}">
      <text>
        <r>
          <rPr>
            <sz val="11"/>
            <color theme="1"/>
            <rFont val="Calibri"/>
            <scheme val="minor"/>
          </rPr>
          <t>======
ID#AAABbz8SfLI
Causa raíz    (2025-01-16 09:01:01)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2000000}">
      <text>
        <r>
          <rPr>
            <sz val="11"/>
            <color theme="1"/>
            <rFont val="Calibri"/>
            <scheme val="minor"/>
          </rPr>
          <t>======
ID#AAABbz8SfMI
Descripción del Riesgo    (2025-01-16 09:01:01)
Se recomienda la siguiente estructura que facilita su redacción y claridad, iniciando con la frase POSIBILIDAD DE:
Descripción del Riesgo = Impacto + Causa Inmediata + Causa Raiz</t>
        </r>
      </text>
    </comment>
    <comment ref="H7" authorId="0" shapeId="0" xr:uid="{00000000-0006-0000-0100-00000C000000}">
      <text>
        <r>
          <rPr>
            <sz val="11"/>
            <color theme="1"/>
            <rFont val="Calibri"/>
            <scheme val="minor"/>
          </rPr>
          <t>======
ID#AAABbz8SfK0
Tipo de riesgo    (2025-01-16 09:01:01)
Seleccionar de la lista el tipo de riesgo asociado. Para Mayor claridad consultar la Tabla No. 4 del documento DE-GU-01 GUÍA PARA LA ADMINISTRACIÓN DE LOS RIESGOS DE GESTIÓN Y CORRUPCIÓN DEL IDIGER</t>
        </r>
      </text>
    </comment>
    <comment ref="I7" authorId="0" shapeId="0" xr:uid="{00000000-0006-0000-0100-000003000000}">
      <text>
        <r>
          <rPr>
            <sz val="11"/>
            <color theme="1"/>
            <rFont val="Calibri"/>
            <scheme val="minor"/>
          </rPr>
          <t>======
ID#AAABbz8SfME
Clasificación del riesgo    (2025-01-16 09:01:01)
Seleccionar de la lista la clasificación asocida. Para Mayor claridad consultar la Tabla No. 5 del documento DE-GU-01 GUÍA PARA LA ADMINISTRACIÓN DE LOS RIESGOS DE GESTIÓN Y CORRUPCIÓN DEL IDIGER</t>
        </r>
      </text>
    </comment>
    <comment ref="J7" authorId="0" shapeId="0" xr:uid="{00000000-0006-0000-0100-000001000000}">
      <text>
        <r>
          <rPr>
            <sz val="11"/>
            <color theme="1"/>
            <rFont val="Calibri"/>
            <scheme val="minor"/>
          </rPr>
          <t>======
ID#AAABbz8SfMQ
andrea linares    (2025-01-16 09:01:01)
Para mayor claridad ver tablas No. 6 y No. 7 del documento DE-GU-01 GUÍA PARA LA ADMINISTRACIÓN DE LOS RIESGOS DE GESTIÓN Y CORRUPCIÓN DEL IDIGER</t>
        </r>
      </text>
    </comment>
    <comment ref="Q7" authorId="0" shapeId="0" xr:uid="{00000000-0006-0000-0100-00000A000000}">
      <text>
        <r>
          <rPr>
            <sz val="11"/>
            <color theme="1"/>
            <rFont val="Calibri"/>
            <scheme val="minor"/>
          </rPr>
          <t>======
ID#AAABbz8SfLQ
Apetito del Riesgo    (2025-01-16 09:01:01)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4000000}">
      <text>
        <r>
          <rPr>
            <sz val="11"/>
            <color theme="1"/>
            <rFont val="Calibri"/>
            <scheme val="minor"/>
          </rPr>
          <t>======
ID#AAABbz8SfL0
Tolerancia del Riesgo    (2025-01-16 09:01:01)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9000000}">
      <text>
        <r>
          <rPr>
            <sz val="11"/>
            <color theme="1"/>
            <rFont val="Calibri"/>
            <scheme val="minor"/>
          </rPr>
          <t>======
ID#AAABbz8SfLY
Capacidad del Riesgo    (2025-01-16 09:01:01)
Es el máximo valor del nivel de riesgo que una entidad puede soportar y a partir del cual la alta dirección consideran que no sería posible el logro de los objetivos de la entidad.</t>
        </r>
      </text>
    </comment>
    <comment ref="T7" authorId="0" shapeId="0" xr:uid="{00000000-0006-0000-0100-000008000000}">
      <text>
        <r>
          <rPr>
            <sz val="11"/>
            <color theme="1"/>
            <rFont val="Calibri"/>
            <scheme val="minor"/>
          </rPr>
          <t>======
ID#AAABbz8SfLU
Unidad de Medida    (2025-01-16 09:01:01)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xQTsjxu8ABGPu3QQmol1WfLL03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2000000}">
      <text>
        <r>
          <rPr>
            <sz val="11"/>
            <color theme="1"/>
            <rFont val="Calibri"/>
            <scheme val="minor"/>
          </rPr>
          <t>======
ID#AAABbz8SfLA
Complemento    (2025-01-16 09:01:01)
Corresponde a los detalles que permiten identificar claramente el objeto del control.</t>
        </r>
      </text>
    </comment>
    <comment ref="K7" authorId="0" shapeId="0" xr:uid="{00000000-0006-0000-0400-000001000000}">
      <text>
        <r>
          <rPr>
            <sz val="11"/>
            <color theme="1"/>
            <rFont val="Calibri"/>
            <scheme val="minor"/>
          </rPr>
          <t>======
ID#AAABbz8SfLo
La Estructura para describir un control es la siguiente    (2025-01-16 09:01:01)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4000000}">
      <text>
        <r>
          <rPr>
            <sz val="11"/>
            <color theme="1"/>
            <rFont val="Calibri"/>
            <scheme val="minor"/>
          </rPr>
          <t>======
ID#AAABbz8SfKc
Los tipos de controles son    (2025-01-16 09:01:01)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3000000}">
      <text>
        <r>
          <rPr>
            <sz val="11"/>
            <color theme="1"/>
            <rFont val="Calibri"/>
            <scheme val="minor"/>
          </rPr>
          <t>======
ID#AAABbz8SfKw
Las maneras en que se ejecutan los controles son    (2025-01-16 09:01:01)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kenimxMbs6KnRZlRt/3ZNZ3uj8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1000000}">
      <text>
        <r>
          <rPr>
            <sz val="11"/>
            <color theme="1"/>
            <rFont val="Calibri"/>
            <scheme val="minor"/>
          </rPr>
          <t>======
ID#AAABbz8SfMM
Punto de Riesgo    (2025-01-16 09:01:01)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3000000}">
      <text>
        <r>
          <rPr>
            <sz val="11"/>
            <color theme="1"/>
            <rFont val="Calibri"/>
            <scheme val="minor"/>
          </rPr>
          <t>======
ID#AAABbz8SfK4
Impacto    (2025-01-16 09:01:01)
Las consecuencias que puede ocasionar a la organización la materialización del riesgo.</t>
        </r>
      </text>
    </comment>
    <comment ref="E7" authorId="0" shapeId="0" xr:uid="{00000000-0006-0000-0600-000004000000}">
      <text>
        <r>
          <rPr>
            <sz val="11"/>
            <color theme="1"/>
            <rFont val="Calibri"/>
            <scheme val="minor"/>
          </rPr>
          <t>======
ID#AAABbz8SfK8
Causa inmediata    (2025-01-16 09:01:01)
Circunstancias bajo las cuales se presenta el riesgo, pero no constituyen la causa principal o base para que se presente el riesgo.</t>
        </r>
      </text>
    </comment>
    <comment ref="F7" authorId="0" shapeId="0" xr:uid="{00000000-0006-0000-0600-000006000000}">
      <text>
        <r>
          <rPr>
            <sz val="11"/>
            <color theme="1"/>
            <rFont val="Calibri"/>
            <scheme val="minor"/>
          </rPr>
          <t>======
ID#AAABbz8SfKg
Causa raíz    (2025-01-16 09:01:01)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2000000}">
      <text>
        <r>
          <rPr>
            <sz val="11"/>
            <color theme="1"/>
            <rFont val="Calibri"/>
            <scheme val="minor"/>
          </rPr>
          <t>======
ID#AAABbz8SfLc
Los tipos de controles son    (2025-01-16 09:01:01)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5000000}">
      <text>
        <r>
          <rPr>
            <sz val="11"/>
            <color theme="1"/>
            <rFont val="Calibri"/>
            <scheme val="minor"/>
          </rPr>
          <t>======
ID#AAABbz8SfKk
Las maneras en que se ejecutan los controles son    (2025-01-16 09:01:01)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jzMeNc+gfA253zqwb3jHRcvYE5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4000000}">
      <text>
        <r>
          <rPr>
            <sz val="11"/>
            <color theme="1"/>
            <rFont val="Calibri"/>
            <scheme val="minor"/>
          </rPr>
          <t>======
ID#AAABbz8SfL8
Lady Paola Cubides Suárez    (2025-01-16 09:01:01)
El porcentaje es acumulativo. Se calcula promedio entre el avance de las acciones y los controles si no hay acciones solo avance de los controles.</t>
        </r>
      </text>
    </comment>
    <comment ref="K8" authorId="0" shapeId="0" xr:uid="{00000000-0006-0000-0700-000009000000}">
      <text>
        <r>
          <rPr>
            <sz val="11"/>
            <color theme="1"/>
            <rFont val="Calibri"/>
            <scheme val="minor"/>
          </rPr>
          <t>======
ID#AAABbz8SfKo
Lady Paola Cubides Suárez    (2025-01-16 09:01:01)
El porcentaje es acumulativo. Se calcula promedio entre el avance de las acciones y los controles si no hay acciones solo avance de los controles.</t>
        </r>
      </text>
    </comment>
    <comment ref="M8" authorId="0" shapeId="0" xr:uid="{00000000-0006-0000-0700-000002000000}">
      <text>
        <r>
          <rPr>
            <sz val="11"/>
            <color theme="1"/>
            <rFont val="Calibri"/>
            <scheme val="minor"/>
          </rPr>
          <t>======
ID#AAABbz8SfMA
Lady Paola Cubides Suárez    (2025-01-16 09:01:01)
El porcentaje es acumulativo. Se calcula promedio entre el avance de las acciones y los controles si no hay acciones solo avance de los controles.</t>
        </r>
      </text>
    </comment>
    <comment ref="P8" authorId="0" shapeId="0" xr:uid="{00000000-0006-0000-0700-000005000000}">
      <text>
        <r>
          <rPr>
            <sz val="11"/>
            <color theme="1"/>
            <rFont val="Calibri"/>
            <scheme val="minor"/>
          </rPr>
          <t>======
ID#AAABbz8SfLg
Lady Paola Cubides Suárez    (2025-01-16 09:01:01)
El porcentaje es acumulativo. Se calcula promedio entre el avance de las acciones y los controles si no hay acciones solo avance de los controles.</t>
        </r>
      </text>
    </comment>
    <comment ref="T8" authorId="0" shapeId="0" xr:uid="{00000000-0006-0000-0700-000001000000}">
      <text>
        <r>
          <rPr>
            <sz val="11"/>
            <color theme="1"/>
            <rFont val="Calibri"/>
            <scheme val="minor"/>
          </rPr>
          <t>======
ID#AAABbz8SfMU
Lady Paola Cubides Suárez    (2025-01-16 09:01:01)
El porcentaje es acumulativo. Se calcula promedio entre el avance de las acciones y los controles si no hay acciones solo avance de los controles.</t>
        </r>
      </text>
    </comment>
    <comment ref="V8" authorId="0" shapeId="0" xr:uid="{00000000-0006-0000-0700-000008000000}">
      <text>
        <r>
          <rPr>
            <sz val="11"/>
            <color theme="1"/>
            <rFont val="Calibri"/>
            <scheme val="minor"/>
          </rPr>
          <t>======
ID#AAABbz8SfKs
Lady Paola Cubides Suárez    (2025-01-16 09:01:01)
El porcentaje es acumulativo. Se calcula promedio entre el avance de las acciones y los controles si no hay acciones solo avance de los controles.</t>
        </r>
      </text>
    </comment>
    <comment ref="Y8" authorId="0" shapeId="0" xr:uid="{00000000-0006-0000-0700-000003000000}">
      <text>
        <r>
          <rPr>
            <sz val="11"/>
            <color theme="1"/>
            <rFont val="Calibri"/>
            <scheme val="minor"/>
          </rPr>
          <t>======
ID#AAABbz8SfL4
Lady Paola Cubides Suárez    (2025-01-16 09:01:01)
El porcentaje es acumulativo. Se calcula promedio entre el avance de las acciones y los controles si no hay acciones solo avance de los controles.</t>
        </r>
      </text>
    </comment>
    <comment ref="AC8" authorId="0" shapeId="0" xr:uid="{00000000-0006-0000-0700-000007000000}">
      <text>
        <r>
          <rPr>
            <sz val="11"/>
            <color theme="1"/>
            <rFont val="Calibri"/>
            <scheme val="minor"/>
          </rPr>
          <t>======
ID#AAABbz8SfLE
Lady Paola Cubides Suárez    (2025-01-16 09:01:01)
El porcentaje es acumulativo. Se calcula promedio entre el avance de las acciones y los controles si no hay acciones solo avance de los controles.</t>
        </r>
      </text>
    </comment>
    <comment ref="AE8" authorId="0" shapeId="0" xr:uid="{00000000-0006-0000-0700-000006000000}">
      <text>
        <r>
          <rPr>
            <sz val="11"/>
            <color theme="1"/>
            <rFont val="Calibri"/>
            <scheme val="minor"/>
          </rPr>
          <t>======
ID#AAABbz8SfLM
Lady Paola Cubides Suárez    (2025-01-16 09:01:01)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gqCUBaPQuSfI4O5n62o3s0FpyjlQ=="/>
    </ext>
  </extLst>
</comments>
</file>

<file path=xl/sharedStrings.xml><?xml version="1.0" encoding="utf-8"?>
<sst xmlns="http://schemas.openxmlformats.org/spreadsheetml/2006/main" count="1290" uniqueCount="792">
  <si>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</si>
  <si>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</si>
  <si>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</si>
  <si>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</si>
  <si>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</si>
  <si>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</si>
  <si>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Tecnologías de la Información y las Comunicaciones</t>
  </si>
  <si>
    <t>Alcance del Proceso:</t>
  </si>
  <si>
    <t>Objetivo del Proceso:</t>
  </si>
  <si>
    <t>Objetivo Estratégico Asociado al Proceso:</t>
  </si>
  <si>
    <t>Marque con una "X" los planes, programas o proyectos asociados al Proceso:</t>
  </si>
  <si>
    <t>X</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</si>
  <si>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</si>
  <si>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</si>
  <si>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</si>
  <si>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</si>
  <si>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</si>
  <si>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</si>
  <si>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</si>
  <si>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</si>
  <si>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</si>
  <si>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</si>
  <si>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</si>
  <si>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</si>
  <si>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</si>
  <si>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</si>
  <si>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</si>
  <si>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</si>
  <si>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</si>
  <si>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</si>
  <si>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</si>
  <si>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</si>
  <si>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</si>
  <si>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</si>
  <si>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</si>
  <si>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</si>
  <si>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</si>
  <si>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</si>
  <si>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</si>
  <si>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</si>
  <si>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Otros: Plan de Gestión Documental - (Registro de Activos - Indice de Información Clasificada y Reservada)</t>
  </si>
  <si>
    <t xml:space="preserve">Otros: </t>
  </si>
  <si>
    <t>Factores Internos (Análisis DOFA)</t>
  </si>
  <si>
    <t>Debilidades</t>
  </si>
  <si>
    <t>Fortalezas</t>
  </si>
  <si>
    <t>Infraestructura tecnológica obsoleta para los pocos servicios que se encuentran en infraestructura propia. (UPS con fallas)</t>
  </si>
  <si>
    <t xml:space="preserve">Implementación de estrategias para el cumplimiento normativo.  </t>
  </si>
  <si>
    <t>Insuficiencia de personal para atender algunos requerimientos de las áreas de la Oficina TIC como son: Página WEB, Desarrollo de Software, y la Administración de SIRE. Adicionalmente se presente la misma situación para la operación y administración del área de infraestructura y seguridad informática. A nivel general afecta la falta de Personal de la Oficina. 
Se cubren actualmente varias funciones al tiempo por parte de algunos colaboradores. Los contratos se demoran y no se cuenta con personal y la Oficina se queda sola. No hay continuidad y se generan curvas de aprendizaje muy largas.</t>
  </si>
  <si>
    <t xml:space="preserve">Gestión contractual de procesos para garantizar cambios tecnológicos. </t>
  </si>
  <si>
    <t xml:space="preserve"> Falta de actualización de algunos procedimientos, formatos y documentos de la Oficina TICs.  (Crear un Plan Actualización Documental)
Actualizar o crear Guía-procedimientos para gestionar el control de acceso y procedimientos de seguridad y que los colaboradores lo apropien. Debilidades en establecimiento de actividades asociadas al dominio de uso y apropiación.</t>
  </si>
  <si>
    <t>Se cuenta con profesionales de planta y contratistas idóneos para garantizar el cumplimiento de las actividades de la Oficina</t>
  </si>
  <si>
    <t>Mala asignación de permisos derivada de dar prioridad a la operación de la oficina. Se solicitan permisos por parte de los colaboradores directamente sin autorización del Jefe-Coordinador-Supervisor. No se siguen los procedimientos a veces se hace a través de una llamada directamente. Se solicita activar usuarios incluso cuando se ha terminado el contrato del colaborador.</t>
  </si>
  <si>
    <t>Grandes avances en la Implementación de políticas y controles para mantener la información de la entidad segura.</t>
  </si>
  <si>
    <t>Gran cantidad de Información gestionada incorrectamente. (permisos, analíticas, duplicación, cuotas, carpetas muy grandes, usuarios antiguos 5 años o mas con información)</t>
  </si>
  <si>
    <t>Gran parte de la infraestructura que se ha ido migrando esta aprovisionada y lista en la nube.</t>
  </si>
  <si>
    <t>Configuraciones incorrectos y debilidades en el desarrollo seguro de software que puedan generar vulnerabilidades. (hacer análisis de vulnerabilidades - ethical hacking. Aplicar mejores practicas DEV-SEC-OPS. OWASP top 10, incluir en las pruebas temas de seguridad)</t>
  </si>
  <si>
    <t>Equipos de red y Core actualizados y con gestión de los mismos. Segmentación de la red y con análisis de trafico entre V-LANS entre los Firewalls.</t>
  </si>
  <si>
    <t xml:space="preserve">Gestión inadecuada de los recursos. Para el caso de la NAS no se esta gestionando eficientemente el espacio para el almacenamiento (archivos antiguos, duplicación).  Se requiere generar/revisar políticas, divulgar, apropiar. </t>
  </si>
  <si>
    <t>Información critica de la entidad respaldada periódicamente.</t>
  </si>
  <si>
    <t>Debilidades en la articulación y colaboración que no permiten una comunicación fluida con los demás procesos. (Caso por ejemplo del índice de información clasificada y reservada, registro de activos de información. Articular con Gestión Documental , Esquema de publicación de información (TICs, comunicaciones, atención al ciudadano, planeación)</t>
  </si>
  <si>
    <t>Los ambientes de desarrollo y producción se encuentran implementados de manera independiente para un manejo y administración seguro de Los mismos.</t>
  </si>
  <si>
    <t>Monitoreo de los recursos en servidores (se tienen métricas en procesador, memoria y capacidad de disco).</t>
  </si>
  <si>
    <t>Factores Externos (Análisis DOFA)</t>
  </si>
  <si>
    <t>Amenazas</t>
  </si>
  <si>
    <t>Oportunidades</t>
  </si>
  <si>
    <t>Deficiencias en el software o hardware que puede provocar fallas o indisponibilidad de los servicios de T.I. (Mantenimiento del proveedor, actualizaciones, gestión de vulnerabilidades)</t>
  </si>
  <si>
    <t>Ampliación y mejoras en las herramientas tecnológicas de seguridad.</t>
  </si>
  <si>
    <t xml:space="preserve"> Aumento de incidentes relacionados con malware y el ransomware.</t>
  </si>
  <si>
    <t>Cambios por evolución en la infraestructura Tecnológica. (Adquisición de nuevo datacenter)</t>
  </si>
  <si>
    <t>Falta de apropiación de las demás areas en la implementación y uso de los procedimientos de la oficina TIC.</t>
  </si>
  <si>
    <t>Mejorar la comunicación y el trabajo en equipo.</t>
  </si>
  <si>
    <t>Debilidades en la apropiación y uso de Aranda para la gestión de solicitudes e incidentes por parte de la oficina TIC.</t>
  </si>
  <si>
    <t xml:space="preserve"> Implementar tecnologías en Inteligencia Artificial.</t>
  </si>
  <si>
    <t>Uso de herramientas externas sin gobierno y administración por parte de la entidad como por ej.: WhatsApp donde se comparte información que puede ser confidencial.</t>
  </si>
  <si>
    <t>Capacitar y desarrollar las habilidades en el equipo de trabajo.</t>
  </si>
  <si>
    <t>Accesos no autorizados que resultan en exposición de datos sensibles de la entidad o los usuarios.</t>
  </si>
  <si>
    <t>Mejoras en procedimientos, guías, formatos y demás documentos de la Oficina TIC</t>
  </si>
  <si>
    <t>Modelo de seguridad compartida con el proveedor de servicios en la nube.</t>
  </si>
  <si>
    <t xml:space="preserve"> Mantener y mejorar la accesibilidad en la pagina web y aplicativos de la entidad.</t>
  </si>
  <si>
    <t>Demoras en los procesos precontractuales que puede poner en riesgo la prestación de los servicios (pagina web, servicios en nube, licenciamientos de fw, antivirus, etc.)</t>
  </si>
  <si>
    <t>Crear servicios e Implementar lo establecido por el Gobierno Nacional y el Distrito en tecnologías de la información, seguridad de la información y gobierno digital.</t>
  </si>
  <si>
    <t>Falta de compromiso, apropiación o desconocimiento de las demás áreas para la entrega de productos o implementación de actividades para el cumplimiento normativo. Se presenta tambien falta de información o claridad en los requerimientos por parte de las áreas funcionales.  Las areas funcionales deberían ser colideres y participar en las pruebas.</t>
  </si>
  <si>
    <t>Incorporar tecnologías sostenibles para reducir el impacto de la huella de carbono y gastos operativos.</t>
  </si>
  <si>
    <t>Desconocimiento por parte de otros procesos en las respuestas a las solicitudes de requerimientos de la ciudadanía que podrían responder sin necesidad de escalar a la Oficina TIC, debido a que son situaciones frecuentes donde ya deberían saber como dar respuesta.</t>
  </si>
  <si>
    <t>Apoyar en la adecuación de los espacios de trabajo para promover el trabajo hibrido y generar eficiencia operativa.</t>
  </si>
  <si>
    <t>Debilidades en la cultura y apropiación de temas de seguridad de la información como conocimiento en el buen manejo de las usuarios y claves y amenazas cibernéticas mas comunes.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</si>
  <si>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</si>
  <si>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</si>
  <si>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</si>
  <si>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</si>
  <si>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</si>
  <si>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</si>
  <si>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</si>
  <si>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</si>
  <si>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</si>
  <si>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</si>
  <si>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</si>
  <si>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</si>
  <si>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</si>
  <si>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</si>
  <si>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</si>
  <si>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</si>
  <si>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</si>
  <si>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</si>
  <si>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</si>
  <si>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</si>
  <si>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</si>
  <si>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</si>
  <si>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</si>
  <si>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</si>
  <si>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</si>
  <si>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</si>
  <si>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</si>
  <si>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</si>
  <si>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Instrumentación y telecomunicaciones</t>
  </si>
  <si>
    <t>Afectación Económica (o presupuestal) y Reputacional</t>
  </si>
  <si>
    <t xml:space="preserve"> Causas externas y condiciones de medio ambiente, Impericia en la manipulación del equipo, Mala calibración.</t>
  </si>
  <si>
    <t>Fallas de funcionamiento por el uso rutinario.</t>
  </si>
  <si>
    <t>Posibilidad de Afectación Económica (o presupuestal) y Reputacional por daños en los equipos de instrumentación y comunicación debido a Fallas de funcionamiento por el uso rutinario.</t>
  </si>
  <si>
    <t>Gestión</t>
  </si>
  <si>
    <t>Fallas Tecnológicas</t>
  </si>
  <si>
    <t>Baja: La actividad que conlleva el riesgo se ejecuta de 3 a 24 veces por año</t>
  </si>
  <si>
    <t>Reputacional: El riesgo afecta la imagen de la entidad con algunos usuarios de relevancia frente al logro de los objetivos</t>
  </si>
  <si>
    <t>(1-2)</t>
  </si>
  <si>
    <t>3</t>
  </si>
  <si>
    <t>4</t>
  </si>
  <si>
    <t>Unidad(daño en equipos)</t>
  </si>
  <si>
    <t>Daños que afectan la medición de una magnitud física en una estación de monitoreo y que afecta en la no obtención del dato o en lecturas atípicas.
Sistema de comunicaciones:
En la mayoría de las estaciones se tienen dos canales de telecomunicaciones (sistema redundante) así que si falla uno de los dos se puede mantener el acceso a los datos generados por la estación.
Se cuenta con equipos de respaldo para realizar cambios de los que fallan y así dar continuidad al sistema.
La cantidad de equipos que se necesitan en daño para que dañe el enlace es de 4.
Sin embargo los datos siguen siendo almacenados localmente en la estación, para cuando se restablezca la comunicación o se realice una descarga manual en sitio.
Sistema de sensores:
Si un sensor entra en falla se tienen datos atípicos que se almacenan, sin embargo no se utilizan para los respectivos análisis de las variables y se deja se mostrar en la página del SAB.
Se tienen sensores de respaldo para realizar el cambio cuando falla alguno.
La cantidad de sensores que se necesitan en daño son dos para que se deje de tener la medición de la magnitud.
Plataforma colectora de datos:
Si este equipo falla la estación queda totalmente fuera de servicio.
Se procura tener equipos de respaldo nuevos, sin embargo se cuenta con equipos antiguos que podrían suplir la necesidad en caso de falla.
La cantidad de equipos que se necesitan en daño para que la estación quede fuera de servicio son dos.
Equipos de respaldo
Se trata de tener siempre entre un 5 y 10 % de equipos del total utilizado en las estaciones para respaldo en caso de fallas.</t>
  </si>
  <si>
    <t>Seguridad e infraestructura tecnologica</t>
  </si>
  <si>
    <t>Afectación Reputacional</t>
  </si>
  <si>
    <t>Debilidad en politicas de seguridad, Suplantación funcionarios y o cambio de perfil.</t>
  </si>
  <si>
    <t>Falta de seguimiento efectivo a la cancelación de los usuarios que ya no laboran en la entidad.</t>
  </si>
  <si>
    <t>Posibilidad de Afectación reputacional por Acceso no autorizado a los Sistemas de Información Debido a posibles ataques ciberneticos Y/o Falta de seguimiento efectivo a la cancelación de los usuarios que ya no laboran en la entidad.</t>
  </si>
  <si>
    <t>Ejecución y Administración de procesos</t>
  </si>
  <si>
    <t>1</t>
  </si>
  <si>
    <t>2</t>
  </si>
  <si>
    <t xml:space="preserve">Acceso de usuarios no autorizados </t>
  </si>
  <si>
    <t>Dado que la creación de usuarios (contratistas y funcionarios de carrera administrativa) esta ligada al formato de creación de usuario, el cual cuenta con fecha de iniciación y finalización de contrato, estas fechas son indicadas tanto en Directorio activo para equipos como para NAS, garantizando el cierre de usuarios en las fechas establecidas, o por los correos de talento humano para el caso de funcionarios de libre remoción y nombramiento, siendo talento humano quien informa, en caso de retiro de algún funcionario, para el respectivo cierre de usuario</t>
  </si>
  <si>
    <t>Desarrollo tecnológico</t>
  </si>
  <si>
    <t>Fallas en la definición de alcance, resultados esperados y otros requerimientos del usuario funcional. Debilidades en la definición y alcance en los atributos de calidad y operación.</t>
  </si>
  <si>
    <t>Falta de control y seguimiento durante el ciclo de vida del sistema de información,  No hay personal especializado en pruebas de sotfware, Falta monitoreo automatizado de soluciones, Pruebas de seguridad antes de salir a producción.</t>
  </si>
  <si>
    <t>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t>
  </si>
  <si>
    <t>Sietemas de información, Módulos, Funcionalidades de desarrollo</t>
  </si>
  <si>
    <t>El equipo de desarrollo realiza la validación  y pruebas necesarias antes de realizar la puesta en producción de los módulos, funcionalidades y sistemas de información objeto de ajustes o diseño. Todos las funcionalidades ejecutadas o ajustadad cuentan con la revisión de las áreas funcionales, no es una constanate que los sistemas de información no cumplan con los requerimientos a menos de que lo solicitado por el área funcional cambie o que no se este seguros desde el área funcional que se requiere del sistemas. no se ha presentado situaciones en los que el aplicativo puesto en producción no cumpla con las necesidades solicitadas.</t>
  </si>
  <si>
    <t>Infraestructura tecnológica</t>
  </si>
  <si>
    <t>Perdida y retrasos en la disponibilidad de los servicios tecnologicios</t>
  </si>
  <si>
    <t>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t>
  </si>
  <si>
    <t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t>
  </si>
  <si>
    <t>(68-72) horas</t>
  </si>
  <si>
    <t>96 horas</t>
  </si>
  <si>
    <t>100 horas</t>
  </si>
  <si>
    <t xml:space="preserve">horas de caía de la conexión o de los servicios de infraestructura </t>
  </si>
  <si>
    <t>Cada uno de los servidores que contienen las bases de datos y aplicaciones que garantizan la atención y la verificación de cada uno de los aspectos misionales de la entidad, cuenta con un monitoreo continuo 7/24, para asi mismo poder atender a la brevedad las posibles fallas que puedan ocurrir y que afecten el funcionamiento de las aplicaciones. Adicionalmente se cuenta con atención de soporte 7/24 con fabricantes de servidores, licencias y canal de internet para asi poder tener una mayor capacidad de respuesta a las fallas tanto en hardware como en software.</t>
  </si>
  <si>
    <t>Administraciión de SIRE</t>
  </si>
  <si>
    <t>Indisponibilidad de los servicios del sistema de información misional de la Entidad</t>
  </si>
  <si>
    <t>Fallas de funcioamiento de servidor
Fallas o intermitencias en la conexión de la base de datos.
Fallas en la conectividad.</t>
  </si>
  <si>
    <t>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t>
  </si>
  <si>
    <t>(2000-2500)</t>
  </si>
  <si>
    <t>2600</t>
  </si>
  <si>
    <t xml:space="preserve">2700 minutos </t>
  </si>
  <si>
    <t xml:space="preserve">Minutos de desconexión del SIRE </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</si>
  <si>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</si>
  <si>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</si>
  <si>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</si>
  <si>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</si>
  <si>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Gestión - Seguridad de la Información (Pérdida de Confidencialidad)</t>
  </si>
  <si>
    <t>Usuarios, productos y practicas, organizacionales</t>
  </si>
  <si>
    <t>Muy Alta: La actividad que conlleva el riesgo se ejecuta más de 5000 veces por año</t>
  </si>
  <si>
    <t>Reputacional: El riesgo afecta la imagen de de la entidad con efecto publicitario sostenido a nivel de sector administrativo, nivel departamental o municipal</t>
  </si>
  <si>
    <t>1% al 5%</t>
  </si>
  <si>
    <t>6% al 10%</t>
  </si>
  <si>
    <t>100%</t>
  </si>
  <si>
    <t>Porcentaje de accesos no autorizados o de solicitudes de actualización no realizadas</t>
  </si>
  <si>
    <t>Se determinó la unidad de medida de manera porcentual, de acuerdo al historico de casos de los que se tienen conocimiento desde la Oficina TIC</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</si>
  <si>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</si>
  <si>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</si>
  <si>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</si>
  <si>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</si>
  <si>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Gestión - Seguridad de la Información (Pérdida de la Integridad)</t>
  </si>
  <si>
    <t>Porcentaje de instalaciones de software malicioso</t>
  </si>
  <si>
    <t>Administración de la infraestructura y los servicios de TI</t>
  </si>
  <si>
    <t>Incumplimiento de buenas practicas en el manejo de usuarios de altos privilegios.</t>
  </si>
  <si>
    <t>Ausencia de lineamientos para la adecuada  gestión de los usuarios de altos privilegios.</t>
  </si>
  <si>
    <t>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t>
  </si>
  <si>
    <t>Gestión - Seguridad de la Información (Pérdida de la Disponibilidad)</t>
  </si>
  <si>
    <t>Media: La actividad que conlleva el riesgo se ejecuta de 24 a 500 veces por año</t>
  </si>
  <si>
    <t>Económico: Entre 100 y 500 SMLMV</t>
  </si>
  <si>
    <t>Porcentaje de servicios de TI afectados en la entidad</t>
  </si>
  <si>
    <t>Fallas en la prestación de los servicios de TI</t>
  </si>
  <si>
    <t>Inadecuada gestión de cambios.</t>
  </si>
  <si>
    <t>Posibilidad de afectación economica y/o reputacional y perdida de disponiblidad por fallas en la prestación de los servicios de TI debido a la inadecuada gestión de cambios en los ambientes productivos de la entidad.</t>
  </si>
  <si>
    <t>Generar daños o afectaciones sobre los servicios TIC, en beneficio propio o de terceros.</t>
  </si>
  <si>
    <t>Falta de controles que permitan identificar de manera preventiva este tipo de daños.</t>
  </si>
  <si>
    <t>Posibilidad de afectación economica y/o reputacional por  daños o adulteración en la configuración o sistemas que soportan los servicios TIC de IDIGER en beneficio propio o de terceros.</t>
  </si>
  <si>
    <t>Corrupción</t>
  </si>
  <si>
    <t>Casi seguro: Mas de una vez al año.</t>
  </si>
  <si>
    <t xml:space="preserve">Robo, perdida, adulteración o exposicion de la información de los servicios de la Oficina TICS </t>
  </si>
  <si>
    <t>Debilidades en el procedimiento para la gestión de permisos y usuarios.</t>
  </si>
  <si>
    <t>Perdida de integridad o confidencialidad de información de los servicios prestados por la oficina TIC por daño, adulteración  o exposicion de la misma debido a malas practicas en la gestión de usuarios y permisos.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</si>
  <si>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</si>
  <si>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</si>
  <si>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</si>
  <si>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</si>
  <si>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</si>
  <si>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</si>
  <si>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</si>
  <si>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</si>
  <si>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</si>
  <si>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</si>
  <si>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</si>
  <si>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</si>
  <si>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</si>
  <si>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</si>
  <si>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</si>
  <si>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</si>
  <si>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</si>
  <si>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</si>
  <si>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</si>
  <si>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</si>
  <si>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</si>
  <si>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</si>
  <si>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</si>
  <si>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</si>
  <si>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</si>
  <si>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</si>
  <si>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</si>
  <si>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</si>
  <si>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</si>
  <si>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</si>
  <si>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</si>
  <si>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</si>
  <si>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</si>
  <si>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</si>
  <si>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</si>
  <si>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</si>
  <si>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</si>
  <si>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</si>
  <si>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</si>
  <si>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Información que reposa en los computadores personales de los colaboradores cuando realizan trabajo en casa y teletrabajo.</t>
  </si>
  <si>
    <t>Servicios</t>
  </si>
  <si>
    <t>Información de los servicios ofrecidos por la Oficina TICS en  IDIGER</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</si>
  <si>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</si>
  <si>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</si>
  <si>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</si>
  <si>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</si>
  <si>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</si>
  <si>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</si>
  <si>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</si>
  <si>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</si>
  <si>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</si>
  <si>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</si>
  <si>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</si>
  <si>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</si>
  <si>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</si>
  <si>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</si>
  <si>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</si>
  <si>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</si>
  <si>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</si>
  <si>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</si>
  <si>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</si>
  <si>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</si>
  <si>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</si>
  <si>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</si>
  <si>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</si>
  <si>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</si>
  <si>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</si>
  <si>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</si>
  <si>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</si>
  <si>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</si>
  <si>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Profesional 08 de Monitoreo</t>
  </si>
  <si>
    <t>acorde a la progrmación establecida de mantenimientos</t>
  </si>
  <si>
    <t>Ejecuta mantenimientos preventivos y correctivos a las estaciones de RAB - RHB, verificación y ajuste de elementos</t>
  </si>
  <si>
    <t>se aclara que hay varios mantenimientos y se realizan de acuerdo a la programación.</t>
  </si>
  <si>
    <t xml:space="preserve">Evidencia:
*Soportes de mantenimientos preventivos y correctivos  - informes mensuales </t>
  </si>
  <si>
    <t>Preventivo</t>
  </si>
  <si>
    <t>Manual</t>
  </si>
  <si>
    <t>Documentado</t>
  </si>
  <si>
    <t>Continua</t>
  </si>
  <si>
    <t>Con Registro</t>
  </si>
  <si>
    <t>https://drive.google.com/drive/folders/1KcE0mgCu8IBqkwJ-0lIdNm0maj6DVHQH</t>
  </si>
  <si>
    <t>Informes mensules</t>
  </si>
  <si>
    <t xml:space="preserve">Se realiza el coambio de los equipos que requieran, se realiza mantenimiento correctivo y puesta en funcionamiento </t>
  </si>
  <si>
    <t>Profesional 08 de telecomunicaciones</t>
  </si>
  <si>
    <t>Ejecuta de Mantenimientos preventivos y correctivos a las radios, radiobases y antenas de la red de telecomunicaciones</t>
  </si>
  <si>
    <t>https://drive.google.com/drive/folders/1ns2SQGuysC896EH1eaGALuLgN09x7U0A</t>
  </si>
  <si>
    <t xml:space="preserve">Profesional especializado 23 de infra estructura tecnologica - contratistas de redes de conectividad </t>
  </si>
  <si>
    <t>valida control de alertas, Firewall, reportes de intentos, alta disponibilidad de equipos, políticas de acceso Red Perimetral</t>
  </si>
  <si>
    <t>Evidencia:
*Soportes de validación de alertas, firewall, reportes de intentos
*Informes de alertas</t>
  </si>
  <si>
    <t>Detectivo</t>
  </si>
  <si>
    <t>Automático</t>
  </si>
  <si>
    <t>https://drive.google.com/drive/folders/1Cmuh9h3zCkW9N3uB5YvpnvDk2OuqJ6Rv</t>
  </si>
  <si>
    <t xml:space="preserve">informes de alertas </t>
  </si>
  <si>
    <t xml:space="preserve">se realiza seguimiento a las terminaciones contractuales de la entidad para cierre de credenciales, se realiza seguimiento a los paz y salvos allegados para cierre de credenciales </t>
  </si>
  <si>
    <t xml:space="preserve">contratista de seguridad de la informacion </t>
  </si>
  <si>
    <t>mensualmente</t>
  </si>
  <si>
    <t>elabora y realiza seguimiento a la Política de backups,  Políticas de seguridad, informes mensuales de seguimiento, análisis de riesgos de seguridad</t>
  </si>
  <si>
    <t xml:space="preserve">Evidencia:
*Informes mensuales de seguimiento </t>
  </si>
  <si>
    <t>https://drive.google.com/drive/folders/1Cmuh9h3zCkW9N3uB5YvpnvDk2OuqJ6Rvv</t>
  </si>
  <si>
    <t>informes mensuales</t>
  </si>
  <si>
    <t xml:space="preserve">se realiza la revisión de alertas de posibles ataques se realiza la elaboración de políticas, manuales y procedimientos que cierren posibilidades a vulnerabilidades. </t>
  </si>
  <si>
    <t>Profesional 12 de desarrollo Tecnologico</t>
  </si>
  <si>
    <t xml:space="preserve">realiza seguimiento al cargue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t>
  </si>
  <si>
    <t>Evidencia:
*Registros de cargue de información en Giltab
*Informes mensuales</t>
  </si>
  <si>
    <t>https://drive.google.com/drive/folders/1R3tbYTJJcxPwm9NPvL_UYr75o7e9MV_L</t>
  </si>
  <si>
    <t>informes mensuales como evidencia del cargue y ejecución de los requerimientos</t>
  </si>
  <si>
    <t xml:space="preserve">validación y mesas de trabajo con las áreas funcionales para dar claridad a los requerimientos y tiempos de entrega de las funcionalidades. </t>
  </si>
  <si>
    <t>El Profesional de infraestructura tecnologica y/o contratistas de la Oficina TICS</t>
  </si>
  <si>
    <t>ejecutan las actividades que se identifican durante el periodo y de acuerdo con plan de adquisiones los avances se relacionan en informes de gestión de los profesionales encargados.</t>
  </si>
  <si>
    <t>Evidencia:
*Informes mensuales</t>
  </si>
  <si>
    <t>Carpeta donde reposan los informes de gestión.</t>
  </si>
  <si>
    <t>Se investigan y se identifican las acciones para corregir.</t>
  </si>
  <si>
    <t>Los profesionales de infraestructura tecnologica y/o contratistas de la Oficina TICS</t>
  </si>
  <si>
    <t>semestralmente</t>
  </si>
  <si>
    <t>verifican que se hayan actualizado los componentes de software que integran la infraestructura.</t>
  </si>
  <si>
    <t>Dejando actualizados las hojas de vida de los componentes.</t>
  </si>
  <si>
    <t>Evidencia:
*Hojas de vida de los componentes</t>
  </si>
  <si>
    <t>Sin Documentar</t>
  </si>
  <si>
    <t>Hojas de Vida de los componentes.</t>
  </si>
  <si>
    <t>hojas de vida actualizadas semestralmente</t>
  </si>
  <si>
    <t>Profesional especializado 23 administración SIRE</t>
  </si>
  <si>
    <t>realiza seguimiento al funcionamiento y disponibilidad del Sistema de información, Reinicio del servidor de aplicación</t>
  </si>
  <si>
    <t xml:space="preserve">Evidencia:
*Documentación de validación de accesos y pérdidas de disponibilidad del SIRE </t>
  </si>
  <si>
    <t>https://drive.google.com/drive/folders/1ePfWKMygynbrEKAOnC5PgNKqU0m1HkWA</t>
  </si>
  <si>
    <t>documento de validación de accesos y pérdidas de disponibilidad de SIRE</t>
  </si>
  <si>
    <t>se realiza el diagnostico de si la falencia es del sistema o de infraestructura y se procede a los reportes necesarios y a los ajustes que se requierena del sistema o de la infraestructura tecnologica</t>
  </si>
  <si>
    <t>El subdirector, Jefe o personal delegado</t>
  </si>
  <si>
    <t>Solicita a través de la mesa de servicio y cuando sea necesario.</t>
  </si>
  <si>
    <t>el reporte de acceso a las carpetas compartidas, para el personal que considere pertinente.</t>
  </si>
  <si>
    <t>Evidencia:
*Reporte de acceso</t>
  </si>
  <si>
    <t>Aleatoria</t>
  </si>
  <si>
    <t>gestion de la solicitud de ajustes a los permisos de las carpetas. Ubicación: Google Drive.</t>
  </si>
  <si>
    <t>Propiedades de la carpeta donde se visualicen los usuarios con los permisos o reporte solicitado a la Oficina TICS.</t>
  </si>
  <si>
    <t>Se corrigen y se resuelven inmediatamente si se detecta alguna inconsistencia.</t>
  </si>
  <si>
    <t>El Oficial de seguridad</t>
  </si>
  <si>
    <t>verifica de acuerdo al plan anual, que se hayan realizado las actividades tendientes a la medición del nivel de conocimiento de los colaboradores en materia de seguridad y privacidad de la información,</t>
  </si>
  <si>
    <t>revisando las pruebas de conocimiento que garantizan que los  colaboradores cuentan con una conciencia en seguridad de la información.</t>
  </si>
  <si>
    <t>Evidencia:
*Registros de pruebas de conocimiento</t>
  </si>
  <si>
    <t>Carpeta de Seguridad de la Información en Google Drive</t>
  </si>
  <si>
    <t>test de conocimiento y registro de los usuarios.</t>
  </si>
  <si>
    <t>Todos los colaboradores que accedan remotamente a la red de la entidad,</t>
  </si>
  <si>
    <t>deben asegurar la integridad, confidencialidad y disponibilidad de la información mientras se realiza el trabajo en casa</t>
  </si>
  <si>
    <t>mediante el uso de una Red Privada Virtual (VPN) provisto por IDIGER.</t>
  </si>
  <si>
    <t>Evidencia: Reportes de conectividad de los usuarios con VPN.</t>
  </si>
  <si>
    <t>Sin Registro</t>
  </si>
  <si>
    <t>Reportes de conectividad de los usuarios con VPN.</t>
  </si>
  <si>
    <t>Reportes de conectividad de los usuarios con VPN. Trimestral</t>
  </si>
  <si>
    <t>El Oficial de seguridad debe</t>
  </si>
  <si>
    <t>verificar de acuerdo al plan anual, que se hayan realizado las actividades tendientes a la medición del nivel de conocimiento de los colaboradores en materia de seguridad y privacidad de la información,</t>
  </si>
  <si>
    <t>test de conocimiento de los usuarios.</t>
  </si>
  <si>
    <t>deben verificar los usuarios administradores de servicios criticos como el dominio, el firewall, VPN, y el acceso a la nube oracle</t>
  </si>
  <si>
    <t>con el fin de detectar usuarios que por su obligación o función no deban tener perfiles con altos privilegios (admin) y realizar las actualizaciones necesarias.</t>
  </si>
  <si>
    <t>Evidencia: Reporte informando usuarios administradores de los servicios mencionados en el control.</t>
  </si>
  <si>
    <t>Reporte informando usuarios administradores de los servicios mencionados en el control.</t>
  </si>
  <si>
    <t>reporte de usuarios con altos privilegio, semestrales</t>
  </si>
  <si>
    <t>El Profesional de infraestructura tecnológica y/o contratistas de la Oficina TICS</t>
  </si>
  <si>
    <t>ejecutan las actividades que se identifican durante el periodo y de acuerdo con plan de adquisiones los avances se relacionan en</t>
  </si>
  <si>
    <t>informes de gestión de los profesionales encargados.</t>
  </si>
  <si>
    <t>Evidencia:
*Informes de gestión</t>
  </si>
  <si>
    <t xml:space="preserve">El Profesional de infraestructura tecnólogica y/o contratistas de la Oficina TICS </t>
  </si>
  <si>
    <t xml:space="preserve">informan acerca de los cambios relevantes que afecten la disponiblidad de los servicios, generando una ventana de mantenimiento </t>
  </si>
  <si>
    <t>enviando comunicación a los colaboradores y partes interesadas a los que pueda afectar el cambio.</t>
  </si>
  <si>
    <t>Evidencia:
*Registros de correos de comunicación</t>
  </si>
  <si>
    <t>Correo electrónico enviado a los colaboradores y partes interesadas informando la ventana de mantenimiento.</t>
  </si>
  <si>
    <t>Información enviada a los colaboradores y partes interesadas a los que pueda afectar el cambio. Por Demanda</t>
  </si>
  <si>
    <t xml:space="preserve">Realiza la actualización de la matriz de gestión de usuarios de acuerdo con la solicitud emitida a través de los formatos TC-FT-31 Creación de Usuarios, GC_FT_95_ACTA_RECIBO_A_SATIFACCION, TH-FT-101_CERTIFICADO SIN PENDIENTES "SERVIDORES PÚBLICOS".  </t>
  </si>
  <si>
    <t>De acuerdo con el tipo de solicitud se realiza la creación, reactivación y desactivación de los usuarios.</t>
  </si>
  <si>
    <t>Evidencia:
*Solicitudes de creación, reactivación y desactivación de usuarios.
*Registro en matriz de gestión de usuarios.</t>
  </si>
  <si>
    <t>Matriz de gestion de usuarios actualizada</t>
  </si>
  <si>
    <t>Matriz de gestion de usuarios, Directorio Activo, Usuarios de Correo Electrónico.</t>
  </si>
  <si>
    <t>Cuando se envian las solicitudes por correos que llegan o llamadas telefonicas se recuerda cual es el procedimiento para realizar la solicitud. Las extensiones se les dejan fecha de vencimiento a la vigencia del contrato o extensión con el fin de deshabilitar la cuenta.</t>
  </si>
  <si>
    <t>Evidencia:
*Soporte de solicitud en mesa de servicio
*Reporte de acceso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</si>
  <si>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</si>
  <si>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</si>
  <si>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</si>
  <si>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</si>
  <si>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</si>
  <si>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</si>
  <si>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</si>
  <si>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</si>
  <si>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</si>
  <si>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</si>
  <si>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</si>
  <si>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</si>
  <si>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</si>
  <si>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</si>
  <si>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</si>
  <si>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</si>
  <si>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</si>
  <si>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</si>
  <si>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</si>
  <si>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</si>
  <si>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</si>
  <si>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</si>
  <si>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</si>
  <si>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profesional de la Oficina TIC -  uso y apropiación - seguridad</t>
  </si>
  <si>
    <t>De acuerdo al plan y por demanda</t>
  </si>
  <si>
    <t>Validar el conocimiento de los funcionarios y contratistas para determinar acciones</t>
  </si>
  <si>
    <t>Gestión del conocimiento en Seguridad de la información. Hacer uso de la intranet, cursos Mintic, Sena, DASCD</t>
  </si>
  <si>
    <t>Se hace retroalimentación sobre tematicas relacionadas a Seguridad de la información</t>
  </si>
  <si>
    <t>Evidencia:
*Certificaciones, asistencias, divulgaciones, piezas utilizando los diferentes canales de comunicación interna.</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</si>
  <si>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</si>
  <si>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</si>
  <si>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</si>
  <si>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</si>
  <si>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</si>
  <si>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</si>
  <si>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</si>
  <si>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</si>
  <si>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</si>
  <si>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El profesional de la Oficina TIC - Adm Firewall</t>
  </si>
  <si>
    <t>Constantemente</t>
  </si>
  <si>
    <t>Garantizar la disponibilidad de los servicios</t>
  </si>
  <si>
    <t>El firewall  monitorea el tráfico de red (entrante y saliente) y decide si permite o bloquea tráfico específico en función de un conjunto definido de reglas de seguridad.</t>
  </si>
  <si>
    <t xml:space="preserve">Se identifican y corrigen inmediatamente.
</t>
  </si>
  <si>
    <t>Evidencia:
*Reporte mensual de las reglas del Firewall</t>
  </si>
  <si>
    <t xml:space="preserve">Evitar accesos indebidos </t>
  </si>
  <si>
    <t>El Firewall bloquea las conexiones entrantes a menos se establezca una regla de acceso, asi mismo, administra las conexiones por VPN . Una VPN permite acceder a  la red local a través de internet  de manera segura.</t>
  </si>
  <si>
    <t>Se identifica su causa y se corrigen</t>
  </si>
  <si>
    <t>Evidencia:
*Reporte  mensual de conectividad de los usuarios con VPN.</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</si>
  <si>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</si>
  <si>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</si>
  <si>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</si>
  <si>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</si>
  <si>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</si>
  <si>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</si>
  <si>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</si>
  <si>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</si>
  <si>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</si>
  <si>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</si>
  <si>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</si>
  <si>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</si>
  <si>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</si>
  <si>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</si>
  <si>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</si>
  <si>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</si>
  <si>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</si>
  <si>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</si>
  <si>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</si>
  <si>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Aceptar</t>
  </si>
  <si>
    <t>Reducir (Mitigar)</t>
  </si>
  <si>
    <t>1) Actualizar y divulgar el manual de políticas complementarias de seguridad de la información del IDIGER, en relación con los permisos y acceso a las carpetas compartidas. (50%)
2) Documentar el control existente dentro del procedimiento pertinente asociado al proceso TIC, incluyendo la entrega periodica por parte de la oficina TIC del reporte de permisos de las carpetas compartidas. (50%)</t>
  </si>
  <si>
    <t>1) 31/12/2024
2) 31/12/2024</t>
  </si>
  <si>
    <t>1) Oficina TIC
2) Oficina TIC</t>
  </si>
  <si>
    <t xml:space="preserve">1) Actualizar y divulgar el manual de políticas complementarias de seguridad de la información del IDIGER, en relación con las actividades que se realizan desde trabajo en casa y teletrabajo. (50%)
2) Documentar el control existente dentro del procedimiento pertinente asociado al proceso TIC, incluyendo la entrega de las VPN para el personal que lo solicita. (20%)
3) Gestionar la ejecución del curso virtual de ciberseguridad para los funcionarios y contratistas de cada proceso. (30%)
</t>
  </si>
  <si>
    <t>1) 31/12/2024
2) 31/12/2024
3) 31/12/2024</t>
  </si>
  <si>
    <t>1) Oficina TIC
2) Oficina TIC
3) Oficina TIC</t>
  </si>
  <si>
    <t>1) Actualizar y divulgar el manual de políticas complementarias de seguridad de la información del IDIGER, en relación con las actividades que se realizan para el adecuado manejo de usuarios de altos privilegios. (30%)
2) Realizar un inventario de usuarios de altos privilegios y sus contraseñas en una herramienta de gestión de claves (ej: KeePass) (40%)
3) Entregar usuarios nombrados a los colaboradores que acceden a a administrar los servicios y la infraestructura de TI. En la medida que las Apps lo permitan. (40%)</t>
  </si>
  <si>
    <t>1) Actualizar y divulgar el manual de políticas complementarias de seguridad de la información del IDIGER, en relación con las actividades que se realizan para la adecuada gestión de los cambios de TI en la entidad. (30%)
2) Capacitar a los lideres de la Oficina TIC en conceptos de gestión de cambios. (30%)
3) Documentar el control dentro del procedimiento pertinente asociado al proceso TIC. (40%)</t>
  </si>
  <si>
    <t>Reducir</t>
  </si>
  <si>
    <t>1) Implementar y fortalecer acciones de prevención de fuga de información (USB, CD, Correo, e-mail, one drive).</t>
  </si>
  <si>
    <t>1) 31/12/2024</t>
  </si>
  <si>
    <t>1) Oficina TIC</t>
  </si>
  <si>
    <t>1. Matriz de gestion de usuarios, Directorio Activo, Usuarios de Correo Electrónico.
2. Gestion de la solicitud de ajustes a los permisos de las carpetas</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</si>
  <si>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</si>
  <si>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</si>
  <si>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</si>
  <si>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</si>
  <si>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</si>
  <si>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</si>
  <si>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</si>
  <si>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</si>
  <si>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</si>
  <si>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</si>
  <si>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</si>
  <si>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</si>
  <si>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</si>
  <si>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</si>
  <si>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</si>
  <si>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</si>
  <si>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</si>
  <si>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</si>
  <si>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</si>
  <si>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</si>
  <si>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 xml:space="preserve">1. Actividades correctivas y preventivas a los equipos que componen las redes de monitoreo (hidrometeorologicas y de acelerógrafos) que componen el sistema de Alerta de Bogotá, las necesidades de ajuste de los equipos y las configuraciones requeridas así como el cronograma de actividades de instalación de elementos de las redes. 
ENERO: 
A.Se restableció el funcionamiento del sensor de temperatura y humedad relativa de la estación Guadalupe de la RHB, fue necesario hacer el cambio del instrumento de medición.
B.Se identificó en los predios del Colegio Miguel Antonio Caro la nueva ubicación de la estación COLMAC.
C.Se restableció el funcionamiento de la estación CTUNA de la RAB, el acelerógrafo presentó un bloqueo en su funcionamiento y habían problemas con el enlace de telecomunicaciones.
D.Se restableció el funcionamiento de las repetidoras TCP/IP Cerro Cazadores y Mochuelo, al igual que la repetidora UHF Suba Campbell por daño en algunos equipos que las componen, se da continuidad a los enlaces de las estaciones que pasan por dichas repetidoras.
E.Se logró mejorar el enlace de telecomunicaciones de la estación CCORP, se realizaron labores como mejorar la ubicación de las antenas ubicadas tanto en la estación como en la repetidora, igualmente se mejoraron los parámetros de configuración de los radios. F.Se restableció el funcionamiento del pluviómetro de la estación Independencia de la RHB, había presentado lecturas atípicas. Fue necesario el cambio del sensor para dejarla funcionando correctamente. 
FEBRERO: 
A. Se restableció el enlace de la estación CLAGO de la RAB, fue necesario realizar cambios en las radiofrecuencias de la repetidora de Suba.
B. Se restableció el funcionamiento de la repetidora TCP/IP Mochuelo, ya que había presentado fallas tanto en los Access Point como en el radio punto a punto orientado al IDIGER, se realizó el traslado de los equipos a una nueva torre riendada, se cambio del cableado de todos los equipos, se reconfiguraron, se cambio uno de los access point y se cambio la pareja de PTP para tener mayor potencia. Se logra establecer los diferentes enlaces de telecomunicaciones con las estaciones de la zona y el enlace entre la repetidora y la base IDIGER. 
MARZO: Se completó el 100% del mantenimiento preventivo del trimestre I de 2024. 
ABRIL: 
A. Durante el mes se atendieron varios mantenimientos correctivos, ya que se tiene que tener las redes funcionando al 100% en periodos de invierno.
B. Se restableció el funcionamiento del enlace de microondas de la estación Chicú, dejando en línea la cámara IP y el disdrómetro.
C. Se encontró y restableció la falla presentada con el enlace de la estación CARTI de la RAB, que sirve como punto de paso para las estaciones Pasquilla y La Esperanza de la RHB, se estableció el punto de falla y que puede aplicar para otros sitios en los que se tienen el mismo tipo de equipos.
D. Se restableció el funcionamiento de la repetidora Cerro Cazadores TCP/IP, realizando el cambio de la UPS que estaba en falla, con eso se dejan en línea las estaciones que pasan por dicho punto.
E. Se logró restablecer el funcionamiento del Radar Meteorológico del IDIGER, ya que presentó falla en uno de sus componentes principales, después de varios ajustes se alcanzó estabilidad en el funcionamiento. 2. El ingeniero Mateo encargado de la red de telecomunicacioens realiza la configuración y entrega de radios y la construcción de documentos contractuales, y seguimiento a la adjudicación de los arrendamientos de espacios para garantizar la disponibilidad de los servicios 
ENERO: Se ajustan a observaciones los estudios y carpeta contractual para nuevos contratos de arrendamiento en los cerros Mochuelo y águila donde se alojan las antenas repetidoras. Seguimiento y supervisión proyección de prórroga, modificación o finalización a comodatos. 
FEBRERO: Seguimiento y supervisión proyección de prórroga, modificación o finalización a comodatos. 
MARZO: Seguimiento y supervisión al contrato 168 – 2023.
Seguimiento y supervisión proyección de prórroga, modificación o finalización a comodatos. 
ABRIL: Seguimiento y supervisión proyección de prórroga, modificación o finalización a comodatos. Se da inicio contrato de arrendamiento en cerro de águila.
</t>
  </si>
  <si>
    <t>1. Profesional 08 de Monitoreo Ejecución de Mantenimientos preventivos y correctivos a las Estaciones de RAB - RHB, verificación y ajuste de elementos. Informes de Gestión del cuatrimestre. 1.TOTAL MANTENIMIENTOS PREVENTIVOS 2. TOTAL MANTENIMIENTOS CORRECTIVOS 3. TOTAL VISITAS DE VERIFICACIÓN Y/O OTRAS ACTIVIDADES 4. TOTAL CAMBIO DE BATERÍAS
ENERO 5 16 5 2
FEBRERO 60 8 8 1
MARZO 48 7 6 0 ABRIL 3 10 0 1
2. Profesional 08 de telecomunicaciones Ejecución de Manteniemientos preventivos y correctivos a las radios, radiobases y antenas de la red de telecomunicaciones. Informes de Gestión del cuatrimestre. ENERO: • Cantidad de paz y salvos validados durante el mes (36)
• Capacitación de funcionamiento de Radio APX 1000 (0)
• Mantenimiento preventivo equipos de telecomunicaciones (20)
FEBRERO: • Cantidad de paz y salvos validados durante el mes (80)
• Capacitación de funcionamiento de Radio APX 1000 (03)
• Mantenimiento preventivo equipos de telecomunicaciones (13)
MARZO: • Cantidad de paz y salvos validados durante el mes (37)
• Capacitación de funcionamiento de Radio APX 1000 (03)
• Mantenimiento preventivo equipos de telecomunicaciones (07) ABRIL: Cantidad de paz y salvos validados durante el mes (50)
Capacitación de funcionamiento de Radio APX 1000 (03)
Mantenimiento preventivo equipos de telecomunicaciones (18)
Recepción 6.</t>
  </si>
  <si>
    <t>1. https://drive.google.com/drive/folders/1rQRFGw1DRRZS1M8RYkYO5pwNu4_uP__S 2. https://drive.google.com/drive/folders/1G6pga8UizBi85MpbzHh60Ol-z4-ws3az</t>
  </si>
  <si>
    <t>Campo no disponible en este periodo</t>
  </si>
  <si>
    <t>Acciones: No Aplica. El porcentaje de avance solo aplica si el riesgo cuenta con plan de tratamiento.
Controles: De acuerdo a los soportes suministrados por el proceso, se evidencia la ejecución de los dos controles.
Recomendaciones: Se recomienda fortalecer la redacción de los dos controles, ya que no cuentan con su respectivo complemento, no existe claridad de su proposito y no se listan las evidenias que demuestran su correcta ejecución.</t>
  </si>
  <si>
    <t xml:space="preserve">
Acción: De acuerdo con las evidencias presentadas, se verifica de manera clara el manejo del riesgo, estas pruebas ofrecen una visión concreta y confiable de cómo se están implementando y ejecutando las estrategias y controles diseñados para mitigar el riesgo identificado.
Control: El establecimiento y la gestión de los controles es administrado de manera efectiva por parte de la primera línea de defensa logrando que estos controles disminuyan la probabilidad y/o el impacto del riesgo. 
</t>
  </si>
  <si>
    <t>Las evidencias permiten hacerle un seguimiento apropiado a las acciones y controles del riesgo.</t>
  </si>
  <si>
    <r>
      <rPr>
        <b/>
        <sz val="11"/>
        <color theme="1"/>
        <rFont val="Century Gothic"/>
      </rPr>
      <t>1. Informes mensuales.  Abril a Agosto de 2024.          Estado de la Red:</t>
    </r>
    <r>
      <rPr>
        <sz val="11"/>
        <color theme="1"/>
        <rFont val="Century Gothic"/>
      </rPr>
      <t xml:space="preserve">
● La Agencia de Cooperación Internacional JICA donó doce (12) acelerógrafos SOKUSHIN en el marco del proyecto 'SATREPS', ocho (8) se encuentran operativos en registro continuo en las estaciones: CARAN, CGRAL, CFLOD, CVITE, CBANC, CUSAQ, CUSAL y CEING. Un (1) equipo acelerógrafo fue sustraído de la estación CTIEM. Tres de los equipos acelerógrafos se encuentran en el IDIGER, debido a que en las estaciones CTEJE, CLAGO y CDIOS no se logró dejar dos acelerógrafos funcionando al tiempo por el consumo de energía, así que se espera reubicar dichos equipos.
● Las estaciones CDIOS, CTEJE, CLAGO, CFONT y CJABO quedan alimentadas eléctricamente por sistemas fotovoltaicos que energizan los acelerógrafos y su respectivo sistema de comunicaciones por microondas.
● Se le hizo renovación tecnológica a la estación Uniagraria, se cambió el acelerógrafo ETNA (equipo solamente con sensores en superficie) por un Centaur - Nanometrics con sensores de superficie y deprofundidad, queda pendiente la configuración del equipos y el ajuste para incluirlo a la red.
● Dentro del marco de renovación tecnológica de la RAB, se encuentran operativos en registro continuo 11 nuevos acelerógrafos de referencia = ETNA2 en las estaciones: IDIPRON - Escuela de Tejedores, Colonia Escolar de Usaquén, Universidad de La Salle, Escuela Colombiana de Ingeniería, Club Banco de La República, Centro de Estudios del Niño, Colegio Laureano Gómez, Hospital San Juan de Dios, Tanques de Vitelma, Universidad Corpas y Jardín Botánico, los cuales tienen comunicación en tiempo real por medio de enlaces de microondas y Banda Angosta en 900 MHz.
● Al equipo BASALT de la estación Parque Timiza se le hace seguimiento continuo ya que no sincroniza el reloj por GPS después de la falla que presento por la descarga atmosférica, es posible que el GPS y la antena estén en daño.
● La estación Bomberos Marichuela – CMARI queda temporalmente fuera de servicio, debido a la reestructuración de toda la planta física del predio a cargo de una constructora, la cual se  encargará de lademolición y posterior construcción de la caseta sismológica dentro del predio de la Estación de Bomberos.
● Se dejó funcional la estación Bomberos Puente Aranda de la Red de Acelerógrafos, fue necesario reemplazar el acelerógrafo ETNA2 (retirado por falla) por el BASALT que estuvo instalado en la estación Bomberos Marichuela (estación fuera de servicio por construcción de la nueva estación de Bomberos).                                                                                                                                                                                                                                                                                                                          ● La estación CTIEM queda temporalmente fuera de servicio, debido a una novedad de vandalismo y roboen la caseta de la estación.
● La estación CVITE queda operativa después del restablecimiento del fluido eléctrico en el sitio. Página 16 de 16
● La estación CUSAL queda sin enlace de telecomunicaciones hasta establecer uno nuevo hacia otra repetidora.                                                                                                                                                                                                                                 </t>
    </r>
    <r>
      <rPr>
        <b/>
        <sz val="11"/>
        <color theme="1"/>
        <rFont val="Century Gothic"/>
      </rPr>
      <t>2.  Informes mensuales.  Abril a Agosto de 2024.          Estado de la Red:
ABRIL:</t>
    </r>
    <r>
      <rPr>
        <sz val="11"/>
        <color theme="1"/>
        <rFont val="Century Gothic"/>
      </rPr>
      <t xml:space="preserve"> Cantidad de paz y salvos validados durante el mes       (50)
Capacitación de funcionamiento de Radio APX 1000   (03)
Mantenimiento preventivo equipos de telecomunicaciones  (18)                                                                                                                                                                                                                                                                                                                          </t>
    </r>
    <r>
      <rPr>
        <b/>
        <sz val="11"/>
        <color theme="1"/>
        <rFont val="Century Gothic"/>
      </rPr>
      <t xml:space="preserve">MAYO: </t>
    </r>
    <r>
      <rPr>
        <sz val="11"/>
        <color theme="1"/>
        <rFont val="Century Gothic"/>
      </rPr>
      <t xml:space="preserve">   Cantidad de paz y salvos validados durante el mes       (41)
Capacitación de funcionamiento de Radio APX 1000   (05)
Mantenimiento preventivo equipos de telecomunicaciones  (17)
 </t>
    </r>
    <r>
      <rPr>
        <b/>
        <sz val="11"/>
        <color theme="1"/>
        <rFont val="Century Gothic"/>
      </rPr>
      <t>JUNIO:</t>
    </r>
    <r>
      <rPr>
        <sz val="11"/>
        <color theme="1"/>
        <rFont val="Century Gothic"/>
      </rPr>
      <t xml:space="preserve">         Cantidad de paz y salvos validados durante el mes       (32)
Capacitación de funcionamiento de Radio APX 1000   (05)
Mantenimiento preventivo equipos de telecomunicaciones  (14)             </t>
    </r>
    <r>
      <rPr>
        <b/>
        <sz val="11"/>
        <color theme="1"/>
        <rFont val="Century Gothic"/>
      </rPr>
      <t xml:space="preserve">                                                                                                                                                                                                                                                                                                       JULIO: </t>
    </r>
    <r>
      <rPr>
        <sz val="11"/>
        <color theme="1"/>
        <rFont val="Century Gothic"/>
      </rPr>
      <t xml:space="preserve">Cantidad de paz y salvos validados durante el mes       (76)
Capacitación de funcionamiento de Radio APX 1000   (05)
Mantenimiento preventivo equipos de telecomunicaciones  (26)            </t>
    </r>
    <r>
      <rPr>
        <b/>
        <sz val="11"/>
        <color theme="1"/>
        <rFont val="Century Gothic"/>
      </rPr>
      <t xml:space="preserve">                                                                                                                                                                                                                                                                                                                    AGOSTO:</t>
    </r>
    <r>
      <rPr>
        <sz val="11"/>
        <color theme="1"/>
        <rFont val="Century Gothic"/>
      </rPr>
      <t xml:space="preserve"> Cantidad de paz y salvos validados durante el mes       (44)
Capacitación de funcionamiento de Radio APX 1000   (03)
Mantenimiento preventivo equipos de telecomunicaciones  (08)
</t>
    </r>
    <r>
      <rPr>
        <b/>
        <sz val="11"/>
        <color theme="1"/>
        <rFont val="Century Gothic"/>
      </rPr>
      <t xml:space="preserve">
</t>
    </r>
    <r>
      <rPr>
        <sz val="11"/>
        <color theme="1"/>
        <rFont val="Century Gothic"/>
      </rPr>
      <t xml:space="preserve">
                                                                                                                                                                                                                                                                                                                                                 </t>
    </r>
  </si>
  <si>
    <r>
      <rPr>
        <b/>
        <sz val="11"/>
        <color theme="1"/>
        <rFont val="Century Gothic"/>
      </rPr>
      <t xml:space="preserve">CONTROL1:   </t>
    </r>
    <r>
      <rPr>
        <sz val="11"/>
        <color theme="1"/>
        <rFont val="Century Gothic"/>
      </rPr>
      <t xml:space="preserve">                                                                                               </t>
    </r>
    <r>
      <rPr>
        <b/>
        <sz val="11"/>
        <color theme="1"/>
        <rFont val="Century Gothic"/>
      </rPr>
      <t>Profesional 08 de Monitoreo</t>
    </r>
    <r>
      <rPr>
        <sz val="11"/>
        <color theme="1"/>
        <rFont val="Century Gothic"/>
      </rPr>
      <t xml:space="preserve"> Ejecución de Mantenimientos preventivos y correctivos a las Estaciones de RAB - RHB, verificación y ajuste de elementos.                                                                                                                                                                                                                                                  </t>
    </r>
    <r>
      <rPr>
        <b/>
        <sz val="11"/>
        <color theme="1"/>
        <rFont val="Century Gothic"/>
      </rPr>
      <t xml:space="preserve">1.1.  Informes mensuales. </t>
    </r>
    <r>
      <rPr>
        <sz val="11"/>
        <color theme="1"/>
        <rFont val="Century Gothic"/>
      </rPr>
      <t xml:space="preserve">Se realiza el cambio de los equipos que requieran, se realiza mantenimiento correctivo y puesta en funcionamiento.                                                                                                                     </t>
    </r>
    <r>
      <rPr>
        <b/>
        <sz val="11"/>
        <color theme="1"/>
        <rFont val="Century Gothic"/>
      </rPr>
      <t>1.2. INFORME DEL MANTENIMIENTO Y ESTADO DE LAS ESTACIONES DE LA RED HIDROMETEOROLÓGICA DE BOGOTÁ – (RHB</t>
    </r>
    <r>
      <rPr>
        <sz val="11"/>
        <color theme="1"/>
        <rFont val="Century Gothic"/>
      </rPr>
      <t xml:space="preserve">) radicado y enviado a la Jefe de TIC. Para su conocimiento, análisis  y conservacion.                                                                                                                                                                                                                                      </t>
    </r>
    <r>
      <rPr>
        <b/>
        <sz val="11"/>
        <color theme="1"/>
        <rFont val="Century Gothic"/>
      </rPr>
      <t xml:space="preserve">CONTROL2: </t>
    </r>
    <r>
      <rPr>
        <sz val="11"/>
        <color theme="1"/>
        <rFont val="Century Gothic"/>
      </rPr>
      <t xml:space="preserve">                                                                                                 </t>
    </r>
    <r>
      <rPr>
        <b/>
        <sz val="11"/>
        <color theme="1"/>
        <rFont val="Century Gothic"/>
      </rPr>
      <t>Profesional 08 de telecomunicaciones</t>
    </r>
    <r>
      <rPr>
        <sz val="11"/>
        <color theme="1"/>
        <rFont val="Century Gothic"/>
      </rPr>
      <t xml:space="preserve"> Ejecución de Manteniemientos preventivos y correctivos a las radios, radiobases y antenas de la red de telecomunicaciones.                                                                                                                                                                                                                                                 </t>
    </r>
    <r>
      <rPr>
        <b/>
        <sz val="11"/>
        <color theme="1"/>
        <rFont val="Century Gothic"/>
      </rPr>
      <t>2.1</t>
    </r>
    <r>
      <rPr>
        <sz val="11"/>
        <color theme="1"/>
        <rFont val="Century Gothic"/>
      </rPr>
      <t xml:space="preserve">.  </t>
    </r>
    <r>
      <rPr>
        <b/>
        <sz val="11"/>
        <color theme="1"/>
        <rFont val="Century Gothic"/>
      </rPr>
      <t>Informes mensuales.</t>
    </r>
    <r>
      <rPr>
        <sz val="11"/>
        <color theme="1"/>
        <rFont val="Century Gothic"/>
      </rPr>
      <t xml:space="preserve"> Se realiza el cambio de los equipos que requieran, se realiza mantenimiento correctivo y puesta en funcionamiento.                                                                                             </t>
    </r>
  </si>
  <si>
    <r>
      <rPr>
        <sz val="11"/>
        <color theme="1"/>
        <rFont val="Century Gothic"/>
      </rPr>
      <t xml:space="preserve">                                                                 CONTROL 1:                                          </t>
    </r>
    <r>
      <rPr>
        <u/>
        <sz val="11"/>
        <color rgb="FF1155CC"/>
        <rFont val="Century Gothic"/>
      </rPr>
      <t>https://drive.google.com/drive/folders/1WhOpoULCQvdFe5SF1A_SaH7cNhCeRt4K</t>
    </r>
    <r>
      <rPr>
        <sz val="11"/>
        <color theme="1"/>
        <rFont val="Century Gothic"/>
      </rPr>
      <t xml:space="preserve">                                                                           CONTROL 2:                                </t>
    </r>
    <r>
      <rPr>
        <u/>
        <sz val="11"/>
        <color rgb="FF1155CC"/>
        <rFont val="Century Gothic"/>
      </rPr>
      <t>https://drive.google.com/drive/folders/1RUEfp8jYSWif_XV-Og_TSnL24_UWMJvi</t>
    </r>
    <r>
      <rPr>
        <sz val="11"/>
        <color theme="1"/>
        <rFont val="Century Gothic"/>
      </rPr>
      <t xml:space="preserve">                               </t>
    </r>
  </si>
  <si>
    <t>Reporte de los avances de las acciones (columna O) : No Aplica, Reporte de avance ni el l porcentaje de avance solo aplica si el riesgo cuenta con plan de tratamiento (ver hoja 7 columna AN).
Control 1: Se evidencia el cumplimiento del control con el soporte de los informes de redes de monitoreo asi como la comunicación de envío al responsable del proceso en los meses de abril, mayo, junio y julio.
Control 2: Se evidencia el cumplimiento del control con el soporte de informes internos para los meses de abril, mayo,junio, julio, agosto</t>
  </si>
  <si>
    <t xml:space="preserve">Con respecto a la ejecución del control 1 se evidenciaron archivos PDF de los meses de abril, mayo, junio y julio de 2024 denominados "INDICADORES INSTRUMENTACIÓN" realizados por el profesional universitario 219-08, en los cuales se evidencian las graficas, datos numericos y porcentuales de las cantidad de redes, estaciones y el número de visitas y mantenimientos realizados durante el segundo trimestre de la vigecia 2024. Estas evidencias permiten verificar la ejecución del control, sin embargo, se recomienda la revisión de la redacción del control toda vez que cuenta  no con el complemento que permita identificar de manera clara el objeto del control, si este tiene la misma periodicidad en todas las redes o si es a demanda de cada estación.
En cuanto al control N°2 se evidencian como soportes, archivos PDF denominados "INFORME INTERNO TICS" de los informes de gestión de los meses de abril a agosto de 2024 de la administración e inventarios de radios,  así como el número de mantenimientos preventivos realizados durante estos meses a los equipos de telecominicaciones, lo anterior permitiendo verificar la ejecución del control establecido. Sin embargo, dentro de dichos informes no se evidenica a cuales equipos se les realizaron los mantenimientos señalados. Por lo anterior, y con el fin de llevar un control en las evidenicas más detallado, se recomienda complementar en los proximos informes con el detalle de los equipos intervenidos con lo mantenimientos ejecutados. 
La descripción de los controles al no contar con el complemento que permita identificar plenamente el objetivo del  control,  podría impedir que las actividades de control identificadas por parte de la primera línea de defensa, mitiguen de manera efectiva las causas que hacen que el riesgo se materialice.  
Por lo anterior se recomienda la revisión, análisis y si es necesario reestructuración o redacción los controles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
</t>
  </si>
  <si>
    <t>Se evidencian soportes del  control que guardan relación con la evidencia establecida en el control para validar su ejecución.</t>
  </si>
  <si>
    <t>N/A</t>
  </si>
  <si>
    <r>
      <rPr>
        <b/>
        <sz val="11"/>
        <color theme="1"/>
        <rFont val="Century Gothic"/>
      </rPr>
      <t xml:space="preserve">CONTROL1:   </t>
    </r>
    <r>
      <rPr>
        <sz val="11"/>
        <color theme="1"/>
        <rFont val="Century Gothic"/>
      </rPr>
      <t xml:space="preserve">                                                                                               
</t>
    </r>
    <r>
      <rPr>
        <b/>
        <sz val="11"/>
        <color theme="1"/>
        <rFont val="Century Gothic"/>
      </rPr>
      <t>Profesional 08 de Monitoreo</t>
    </r>
    <r>
      <rPr>
        <sz val="11"/>
        <color theme="1"/>
        <rFont val="Century Gothic"/>
      </rPr>
      <t xml:space="preserve"> Ejecución de Mantenimientos preventivos y correctivos a las Estaciones de RAB - RHB, verificación y ajuste de elementos.                                                                                                                                                                                                                                                  </t>
    </r>
    <r>
      <rPr>
        <b/>
        <sz val="11"/>
        <color theme="1"/>
        <rFont val="Century Gothic"/>
      </rPr>
      <t xml:space="preserve">1.1.  Informes mensuales. </t>
    </r>
    <r>
      <rPr>
        <sz val="11"/>
        <color theme="1"/>
        <rFont val="Century Gothic"/>
      </rPr>
      <t xml:space="preserve">Se realiza el cambio de los equipos que requieran, se realiza mantenimiento correctivo y puesta en funcionamiento.                                                                          Durante el mes se atendieron varios mantenimientos correctivos, ya que se tiene que tener las redes funcionando al 100%.
2. Se restableció el funcionamiento del sensor de nivel o distancia de la estación ARZOBISPO CL73 de la RHB, ya que había sufrido vandalismo el cableado del sensor.
3. Se restableció el funcionamiento de la cámara IP de la estación El Tabaco de la RHB, ya que presentaba bloqueo el equipo.
4. El acelerógrafo de la estación Bomberos Puente Aranda de la RAB, presentó fallas en su sistema operativo y fue necesario realizarle el respectivo mantenimiento correctivo. La estación queda operativa.
5. Se logró bajar en un gran porcentaje la intermitencia del enlace Punto a Punto con la repetidora TCP/IP de Sierra Morena, para lo cual fue necesario cambiar de frecuencia.
6. Se deja operativa la estación Cerro Norte de la RHB, fue necesario cambiar el datalogger ya que el original presentó falla en sus componentes electrónicos.                                                                                                                                                                                                                                                                                                                                                     
</t>
    </r>
    <r>
      <rPr>
        <b/>
        <sz val="11"/>
        <color theme="1"/>
        <rFont val="Century Gothic"/>
      </rPr>
      <t xml:space="preserve">CONTROL2: </t>
    </r>
    <r>
      <rPr>
        <sz val="11"/>
        <color theme="1"/>
        <rFont val="Century Gothic"/>
      </rPr>
      <t xml:space="preserve">                                                                                                 
</t>
    </r>
    <r>
      <rPr>
        <b/>
        <sz val="11"/>
        <color theme="1"/>
        <rFont val="Century Gothic"/>
      </rPr>
      <t>Profesional 08 de telecomunicaciones</t>
    </r>
    <r>
      <rPr>
        <sz val="11"/>
        <color theme="1"/>
        <rFont val="Century Gothic"/>
      </rPr>
      <t xml:space="preserve"> Ejecución de Manteniemientos preventivos y correctivos a las radios, radiobases y antenas de la red de telecomunicaciones.                                                                                                                                                                                                                                                 </t>
    </r>
    <r>
      <rPr>
        <b/>
        <sz val="11"/>
        <color theme="1"/>
        <rFont val="Century Gothic"/>
      </rPr>
      <t>2.1</t>
    </r>
    <r>
      <rPr>
        <sz val="11"/>
        <color theme="1"/>
        <rFont val="Century Gothic"/>
      </rPr>
      <t xml:space="preserve">.  </t>
    </r>
    <r>
      <rPr>
        <b/>
        <sz val="11"/>
        <color theme="1"/>
        <rFont val="Century Gothic"/>
      </rPr>
      <t>Informes mensuales.</t>
    </r>
    <r>
      <rPr>
        <sz val="11"/>
        <color theme="1"/>
        <rFont val="Century Gothic"/>
      </rPr>
      <t xml:space="preserve"> Se realiza el cambio de los equipos que requieran, se realiza mantenimiento correctivo y puesta en funcionamiento.                                                                                                                                                           </t>
    </r>
  </si>
  <si>
    <r>
      <rPr>
        <sz val="11"/>
        <color theme="1"/>
        <rFont val="Century Gothic"/>
      </rPr>
      <t xml:space="preserve">                                                                 CONTROL 1:                                          </t>
    </r>
    <r>
      <rPr>
        <u/>
        <sz val="11"/>
        <color rgb="FF1155CC"/>
        <rFont val="Century Gothic"/>
      </rPr>
      <t>https://drive.google.com/drive/folders/175axp5nnTMQ817lwEl1wRNGztELuqNj_</t>
    </r>
    <r>
      <rPr>
        <sz val="11"/>
        <color theme="1"/>
        <rFont val="Century Gothic"/>
      </rPr>
      <t xml:space="preserve">                                                                          CONTROL 2:                                </t>
    </r>
    <r>
      <rPr>
        <u/>
        <sz val="11"/>
        <color rgb="FF1155CC"/>
        <rFont val="Century Gothic"/>
      </rPr>
      <t>https://drive.google.com/drive/folders/1-buovf8_xMZVrtr0IPkbK7FxCvCft1Uv</t>
    </r>
    <r>
      <rPr>
        <sz val="11"/>
        <color theme="1"/>
        <rFont val="Century Gothic"/>
      </rPr>
      <t xml:space="preserve">                            </t>
    </r>
  </si>
  <si>
    <r>
      <rPr>
        <sz val="11"/>
        <color theme="1"/>
        <rFont val="Century Gothic"/>
      </rPr>
      <t xml:space="preserve">No aplica realizar reporte de los avances de las acciones (columna Z), pues el riesgo no requiere de plan de acción para su mitigación, únicamente de la aplicación de controles.
</t>
    </r>
    <r>
      <rPr>
        <b/>
        <sz val="11"/>
        <color theme="1"/>
        <rFont val="Century Gothic"/>
      </rPr>
      <t>Control 1:</t>
    </r>
    <r>
      <rPr>
        <sz val="11"/>
        <color theme="1"/>
        <rFont val="Century Gothic"/>
      </rPr>
      <t xml:space="preserve"> Se evidencia el cumplimiento del control para este periodo ya que se cuenta con soportes de informes mensuales de septiembre a diciembre 2024, sobre los indicadores de gestión del mantenimiento preventivo, correctivo de instalación o retiro de equipos de la red hidrometeorológica y de acellerógrafos de la entidad.
</t>
    </r>
    <r>
      <rPr>
        <b/>
        <sz val="11"/>
        <color theme="1"/>
        <rFont val="Century Gothic"/>
      </rPr>
      <t xml:space="preserve">Control 2: </t>
    </r>
    <r>
      <rPr>
        <sz val="11"/>
        <color theme="1"/>
        <rFont val="Century Gothic"/>
      </rPr>
      <t>se evidencian informes para los meses de septiembre, noviembre y diciembre 2024, sobre la administración del inventario de radios, donde se incluye información de la cantidad de equipos de telecomunicaciones con mantenimiento precentivo por mes. No se evidencia informe para el mes de octubre, sin embargo a cierre de vigencia se da cumplimiento con la aplicación de este control.</t>
    </r>
  </si>
  <si>
    <t>Control 1 y 2: Las evidencias permiten validar la ejecución de las  actividades y seguimientos que apuntan al cumplimiento de los controles establecidos y a subsanar las causas raíz de los riesgos identificados.
Se le recomienda al proceso para los proximos seguimientos, complementar la evidencias incluyendo la programacion de mantnimientos, con el fin de poder comparar lo ejecutado contra lo programado.
Accion: No Aplica</t>
  </si>
  <si>
    <t>Las evidencias presentadas por el proceso, permiten soportar el cumplimiento de los controles establecidos.</t>
  </si>
  <si>
    <t xml:space="preserve">1. Hemos avanzado en un 85% la implementación del software de Seguridad EDR Sentinel
One, asegurando así la protección de los entornos digitales en la entidad. Este logro
subraya nuestro compromiso con la integridad y la continuidad operativa del entorno
tecnológico del IDIGER.
2. Completamos exitosamente las actualizaciones de seguridad para los componentes de
Red y Firewall perimetral. 3.Se llevó a cabo la instalación de un disco adicional configurado en arreglo con el disco
existente, brindando redundancia y permitiendo la tolerancia a fallos. 4.migración de la Mesa de Servicios a la Nube (Aranda), asegurando la disponibilidad y continuidad de estos servicios.
</t>
  </si>
  <si>
    <t>1. Profesional especializado 23 de infra estructura tecnologica - contratistas de redes de conectividad Validación del Control de alertas, Firewall, reportes de intentos, Alta disponibilidad de equipos, Politicas de acceso Red Perimetral . A. Se realizaron labores de gestión de usuarios: 
B. Activación, asignación de permisos y restablecimiento de contraseñas tanto en el dominio IDIGER como en el de FOPAEDOM (NAS)
C. Gestión de cuentas de correo electrónico lo que incluye creación, activación, desactivación, archivado y eliminación. 
D.Se realizó soporte a usuarios conectados a través de la VPN.
E.Se gestionaron en ENERO 33 los formatos “Acta de Recibo a Satisfacción” y “Certificado de Sin Pendientes” solicitados por contratistas al terminar su contrato y Funcionarios cuando se retiran de la entidad, respectivamente. 
F. Durante el mes de Enero 2024 no se presentaron novedades con respecto al servicio de conectividad a Internet con ETB. 
G.Se realizaron actividades para apoyar la puesta en marcha de la Mesa de Servicios Aranda, en la Nube de Oracle:
Instalación de certificado digital idiger.gov.co
Asignación de IP pública a través de un balanceador para la publicacion del servicio https://soporte.idiger.gov.co/usdkv8/ H. Se atendieron 28 Formatos TC-FT-31 Solicitud de usuarios en tecnología, en lo que respecta a la creación o reactivación de usuarios en dominio, nas y correo electrónico. 
I. Se gestionaron de manera oportuna 84 Formatos GC-FT-95 Acta de Recibo a satisfacción (contratistas) y 02 Formatos TH-FT-101 Certificado de sin pendientes funcionarios. Febrero J.Se atendieron 44 Formatos TC-FT-31 Solicitud de usuarios en tecnología, en lo que respecta a la creación o reactivación de usuarios en dominio, nas y correo electrónico. Marzo 
2. contratista de seguiridad de la informacion Elaboración y seguimiento de Politica de backups, Politicas de seguridad, informes mensuales de seguimiento, analisis de riesgos de seguridad . A. Se realizó la revisión periódica de los Backups activos.
B. Se realizó el parchado mensual de los servidores con sistema operativo Linux Red HAT.
C.Se ajustaron políticas de acceso en el Firewall local para ajustarlas a los requerimientos de proveedores y clientes internos.
D.Se ajustaron las reglas de acceso en Oracle Cloud Infrastructure - OCI para permitir el acceso desde VPN a los distintos recursos desplegados en Nube tanto para usuarios finales, como administradores y proveedores.
E. En total se han habilitado 10 firmas digitales para los Directivos y responsables de presupuesto y pagos. F.Se realizó la actualización de Firmware de varios componentes G.Se avanzó en la instalación del Antivirus Sentinel One adquirido mediante el contrato IDIGER 225-2023, en las estaciones de trabajo de usuario y servidores. H. uranteelperiodoserealizólarevisiónyactualizacióndelosplanesinstitucionales:PlanEstratégicodeTecnologíasdelaInformación,PlandeSeguridadyPrivacidaddelaInformaciónyelPlandeTratamiento de Riesgos de Seguridad y Privacidad de la Información.
I. Procedimiento de Incidentes enviado a planeación para su revisión y publicación, Plan de continuidad del negocio enviado a planeación.</t>
  </si>
  <si>
    <r>
      <rPr>
        <sz val="11"/>
        <color theme="1"/>
        <rFont val="Century Gothic"/>
      </rPr>
      <t xml:space="preserve">Control1: https://drive.google.com/drive/folders/1-4lC13z09qDlDII8ah33IeCOP1uer9Nk Asignación de IP pública a través de un balanceador para la publicacion del servicio https://soporte.idiger.gov.co/usdkv8/ Control2: </t>
    </r>
    <r>
      <rPr>
        <u/>
        <sz val="11"/>
        <color rgb="FF1155CC"/>
        <rFont val="Century Gothic"/>
      </rPr>
      <t>https://drive.google.com/drive/folders/1ou03YzvBBEhkKxHkVjO9Ep0MgHfuoVER</t>
    </r>
  </si>
  <si>
    <t>Acciones: No Aplica. El porcentaje de avance solo aplica si el riesgo cuenta con plan de tratamiento.
Controles: De acuerdo a los soportes suministrados por el proceso, se evidencia la ejecución de los dos controles.
Recomendaciones: De recomienda fortalecer la redacción de los dos controles, ya que no cuentan con su respectivo complemento, no existe claridad de su proposito, se identifican varios controles en uno, y no se listan las evidenias que demuestran su correcta ejecución.</t>
  </si>
  <si>
    <t>Acción: Las evidencias presentadas confirman el manejo del riesgo. Estas pruebas proporcionan una visión concreta y confiable de cómo se están implementando y ejecutando las estrategias y controles diseñados para mitigar los riesgos identificados.
Control: La primera línea de defensa administra de manera efectiva el establecimiento y la gestión de los controles, logrando reducir la probabilidad y/o el impacto del riesgo.</t>
  </si>
  <si>
    <r>
      <rPr>
        <b/>
        <sz val="11"/>
        <color theme="1"/>
        <rFont val="Century Gothic"/>
      </rPr>
      <t>1. Informes mensuales.   Abril a Agosto de 2024.                                                                                                                                                                                                                                                                1.1. Abril de 2024.                                                                                                                                                                                                                                                                                                                                             a. Se atendieron 63 Formatos TC-FT-31</t>
    </r>
    <r>
      <rPr>
        <sz val="11"/>
        <color theme="1"/>
        <rFont val="Century Gothic"/>
      </rPr>
      <t xml:space="preserve"> Solicitud de usuarios en tecnología, en lo que respecta a la creación o reactivación de usuarios en dominio, nas y correo electrónico
</t>
    </r>
    <r>
      <rPr>
        <b/>
        <sz val="11"/>
        <color theme="1"/>
        <rFont val="Century Gothic"/>
      </rPr>
      <t>b. Se gestionaron de manera oportuna 56 Formatos GC-FT-95</t>
    </r>
    <r>
      <rPr>
        <sz val="11"/>
        <color theme="1"/>
        <rFont val="Century Gothic"/>
      </rPr>
      <t xml:space="preserve"> Acta de Recibo a satisfacción (contratistas).                                                                                                                                                                                                                                                            </t>
    </r>
    <r>
      <rPr>
        <b/>
        <sz val="11"/>
        <color theme="1"/>
        <rFont val="Century Gothic"/>
      </rPr>
      <t>c. Se gestionaron de manera oportuna 2 Formatos TH-FT-101</t>
    </r>
    <r>
      <rPr>
        <sz val="11"/>
        <color theme="1"/>
        <rFont val="Century Gothic"/>
      </rPr>
      <t xml:space="preserve">_Certificado sin pendientes "servidores públicos" (Funcionarios) .                                                                                                                 </t>
    </r>
    <r>
      <rPr>
        <b/>
        <sz val="11"/>
        <color theme="1"/>
        <rFont val="Century Gothic"/>
      </rPr>
      <t xml:space="preserve">1.2. Mayo de 2024.  </t>
    </r>
    <r>
      <rPr>
        <sz val="11"/>
        <color theme="1"/>
        <rFont val="Century Gothic"/>
      </rPr>
      <t xml:space="preserve">                                                                                                                                                                                                                                                                          </t>
    </r>
    <r>
      <rPr>
        <b/>
        <sz val="11"/>
        <color theme="1"/>
        <rFont val="Century Gothic"/>
      </rPr>
      <t>a. Se atendieron 61 Formatos TC-FT-31</t>
    </r>
    <r>
      <rPr>
        <sz val="11"/>
        <color theme="1"/>
        <rFont val="Century Gothic"/>
      </rPr>
      <t xml:space="preserve"> Solicitud de usuarios en tecnología, en lo que respecta a la creación o reactivación de usuarios en dominio, nas y correo electrónico
</t>
    </r>
    <r>
      <rPr>
        <b/>
        <sz val="11"/>
        <color theme="1"/>
        <rFont val="Century Gothic"/>
      </rPr>
      <t>b. Se gestionaron de manera oportuna 37 Formatos GC-FT-95</t>
    </r>
    <r>
      <rPr>
        <sz val="11"/>
        <color theme="1"/>
        <rFont val="Century Gothic"/>
      </rPr>
      <t xml:space="preserve"> Acta de Recibo a satisfacción (contratistas).                                                                                                                                                                                                                                                            </t>
    </r>
    <r>
      <rPr>
        <b/>
        <sz val="11"/>
        <color theme="1"/>
        <rFont val="Century Gothic"/>
      </rPr>
      <t>c. Se gestionaron de manera oportuna 1 Formatos TH-FT-101</t>
    </r>
    <r>
      <rPr>
        <sz val="11"/>
        <color theme="1"/>
        <rFont val="Century Gothic"/>
      </rPr>
      <t xml:space="preserve">_Certificado sin pendientes "servidores públicos" (Funcionarios) .              </t>
    </r>
    <r>
      <rPr>
        <b/>
        <sz val="11"/>
        <color theme="1"/>
        <rFont val="Century Gothic"/>
      </rPr>
      <t xml:space="preserve">                                                                                                                                                                                                                                                       1.3. Junio de 2024.</t>
    </r>
    <r>
      <rPr>
        <sz val="11"/>
        <color theme="1"/>
        <rFont val="Century Gothic"/>
      </rPr>
      <t xml:space="preserve">   </t>
    </r>
    <r>
      <rPr>
        <b/>
        <sz val="11"/>
        <color theme="1"/>
        <rFont val="Century Gothic"/>
      </rPr>
      <t xml:space="preserve">                                                                                                                                                                                                                                                              a. Se atendieron 51 Formatos TC-FT-31 </t>
    </r>
    <r>
      <rPr>
        <sz val="11"/>
        <color theme="1"/>
        <rFont val="Century Gothic"/>
      </rPr>
      <t>Solicitud de usuarios en tecnología, en lo que respecta a la creación o reactivación de usuarios en dominio, nas y correo electrónico</t>
    </r>
    <r>
      <rPr>
        <b/>
        <sz val="11"/>
        <color theme="1"/>
        <rFont val="Century Gothic"/>
      </rPr>
      <t xml:space="preserve">
b. Se gestionaron de manera oportuna 25 Formatos GC-FT-95 </t>
    </r>
    <r>
      <rPr>
        <sz val="11"/>
        <color theme="1"/>
        <rFont val="Century Gothic"/>
      </rPr>
      <t xml:space="preserve">Acta de Recibo a satisfacción (contratistas). </t>
    </r>
    <r>
      <rPr>
        <b/>
        <sz val="11"/>
        <color theme="1"/>
        <rFont val="Century Gothic"/>
      </rPr>
      <t xml:space="preserve">                                                                                                                                                                                                                                                           c. Se gestionaron de manera oportuna 2 Formatos TH-FT-101_</t>
    </r>
    <r>
      <rPr>
        <sz val="11"/>
        <color theme="1"/>
        <rFont val="Century Gothic"/>
      </rPr>
      <t xml:space="preserve">Certificado sin pendientes "servidores públicos" (Funcionarios) .       </t>
    </r>
    <r>
      <rPr>
        <b/>
        <sz val="11"/>
        <color theme="1"/>
        <rFont val="Century Gothic"/>
      </rPr>
      <t xml:space="preserve">                                                                                                                                                                                                                                                                       1.4. Julio de 2024</t>
    </r>
    <r>
      <rPr>
        <sz val="11"/>
        <color theme="1"/>
        <rFont val="Century Gothic"/>
      </rPr>
      <t xml:space="preserve">.                                                                                                                                                                                                                                                                                </t>
    </r>
    <r>
      <rPr>
        <b/>
        <sz val="11"/>
        <color theme="1"/>
        <rFont val="Century Gothic"/>
      </rPr>
      <t>a. Se atendieron 65 Formatos TC-FT-31</t>
    </r>
    <r>
      <rPr>
        <sz val="11"/>
        <color theme="1"/>
        <rFont val="Century Gothic"/>
      </rPr>
      <t xml:space="preserve"> Solicitud de usuarios en tecnología, en lo que respecta a la creación o reactivación de usuarios en dominio, nas y correo electrónico
</t>
    </r>
    <r>
      <rPr>
        <b/>
        <sz val="11"/>
        <color theme="1"/>
        <rFont val="Century Gothic"/>
      </rPr>
      <t>b. Se gestionaron de manera oportuna 102 Formatos GC-FT-95</t>
    </r>
    <r>
      <rPr>
        <sz val="11"/>
        <color theme="1"/>
        <rFont val="Century Gothic"/>
      </rPr>
      <t xml:space="preserve"> Acta de Recibo a satisfacción (contratistas).                                                                                                                                                                                                                                                            </t>
    </r>
    <r>
      <rPr>
        <b/>
        <sz val="11"/>
        <color theme="1"/>
        <rFont val="Century Gothic"/>
      </rPr>
      <t>c. Se gestionaron de manera oportuna 3 Formatos TH-FT-101</t>
    </r>
    <r>
      <rPr>
        <sz val="11"/>
        <color theme="1"/>
        <rFont val="Century Gothic"/>
      </rPr>
      <t xml:space="preserve">_Certificado sin pendientes "servidores públicos" (Funcionarios) .                                                                                                                                                                                                                                                                               </t>
    </r>
    <r>
      <rPr>
        <b/>
        <sz val="11"/>
        <color theme="1"/>
        <rFont val="Century Gothic"/>
      </rPr>
      <t>1.5. Agosto de 2024</t>
    </r>
    <r>
      <rPr>
        <sz val="11"/>
        <color theme="1"/>
        <rFont val="Century Gothic"/>
      </rPr>
      <t xml:space="preserve">                                                                                                                                                                                                                                                                                                          </t>
    </r>
    <r>
      <rPr>
        <b/>
        <sz val="11"/>
        <color theme="1"/>
        <rFont val="Century Gothic"/>
      </rPr>
      <t>a. Se atendieron 130 Formatos TC-FT-31</t>
    </r>
    <r>
      <rPr>
        <sz val="11"/>
        <color theme="1"/>
        <rFont val="Century Gothic"/>
      </rPr>
      <t xml:space="preserve"> Solicitud de usuarios en tecnología, en lo que respecta a la creación o reactivación de usuarios en dominio, nas y correo electrónico
</t>
    </r>
    <r>
      <rPr>
        <b/>
        <sz val="11"/>
        <color theme="1"/>
        <rFont val="Century Gothic"/>
      </rPr>
      <t>b. Se gestionaron de manera oportuna 54 Formatos GC-FT-95</t>
    </r>
    <r>
      <rPr>
        <sz val="11"/>
        <color theme="1"/>
        <rFont val="Century Gothic"/>
      </rPr>
      <t xml:space="preserve"> Acta de Recibo a satisfacción (contratistas).                                                                                                                                                                                                                                                            </t>
    </r>
    <r>
      <rPr>
        <b/>
        <sz val="11"/>
        <color theme="1"/>
        <rFont val="Century Gothic"/>
      </rPr>
      <t>c. Se gestionaron de manera oportuna 2 Formatos TH-FT-101</t>
    </r>
    <r>
      <rPr>
        <sz val="11"/>
        <color theme="1"/>
        <rFont val="Century Gothic"/>
      </rPr>
      <t xml:space="preserve">_Certificado sin pendientes "servidores públicos" (Funcionarios) .                                                                                                                                                                                                                                                                         </t>
    </r>
    <r>
      <rPr>
        <b/>
        <sz val="11"/>
        <color theme="1"/>
        <rFont val="Century Gothic"/>
      </rPr>
      <t xml:space="preserve">2.  </t>
    </r>
    <r>
      <rPr>
        <sz val="11"/>
        <color theme="1"/>
        <rFont val="Century Gothic"/>
      </rPr>
      <t xml:space="preserve">   2.1.   Hemos avanzado en un 100% la implementación del software de Seguridad EDR Sentinel One, asegurando así la protección de los entornos digitales en la entidad.                                                                                                                                                                                                                         2.2. Procedimiento de Incidentes, Plan de continuidad del negocio publicado.
</t>
    </r>
  </si>
  <si>
    <r>
      <rPr>
        <b/>
        <sz val="11"/>
        <color theme="1"/>
        <rFont val="Century Gothic"/>
      </rPr>
      <t xml:space="preserve">CONTROL1:  </t>
    </r>
    <r>
      <rPr>
        <sz val="11"/>
        <color theme="1"/>
        <rFont val="Century Gothic"/>
      </rPr>
      <t xml:space="preserve">                                                                                                </t>
    </r>
    <r>
      <rPr>
        <b/>
        <sz val="11"/>
        <color theme="1"/>
        <rFont val="Century Gothic"/>
      </rPr>
      <t>Profesional especializado 23</t>
    </r>
    <r>
      <rPr>
        <sz val="11"/>
        <color theme="1"/>
        <rFont val="Century Gothic"/>
      </rPr>
      <t xml:space="preserve"> de infraestructura tecnologica - contratistas de redes de conectividad Validación del Control de alertas, Firewall, reportes de intentos, Alta disponibilidad de equipos, Politicas de acceso Red Perimetral .                                                                                                                                           </t>
    </r>
    <r>
      <rPr>
        <b/>
        <sz val="11"/>
        <color theme="1"/>
        <rFont val="Century Gothic"/>
      </rPr>
      <t xml:space="preserve">1.1.  Informes de alertas. </t>
    </r>
    <r>
      <rPr>
        <sz val="11"/>
        <color theme="1"/>
        <rFont val="Century Gothic"/>
      </rPr>
      <t xml:space="preserve">se realiza seguimiento a las terminaciones contractuales de la entidad para cierre de credenciales, se realiza seguimiento a los paz y salvos allegados para cierre de credenciales                                                                                                                                                                                                                                                                                                                                                                                                                                                                      </t>
    </r>
    <r>
      <rPr>
        <b/>
        <sz val="11"/>
        <color theme="1"/>
        <rFont val="Century Gothic"/>
      </rPr>
      <t xml:space="preserve">CONTROL2: </t>
    </r>
    <r>
      <rPr>
        <sz val="11"/>
        <color theme="1"/>
        <rFont val="Century Gothic"/>
      </rPr>
      <t xml:space="preserve">                                                                                               </t>
    </r>
    <r>
      <rPr>
        <b/>
        <sz val="11"/>
        <color theme="1"/>
        <rFont val="Century Gothic"/>
      </rPr>
      <t xml:space="preserve"> Contratista de seguiridad de la informacion</t>
    </r>
    <r>
      <rPr>
        <sz val="11"/>
        <color theme="1"/>
        <rFont val="Century Gothic"/>
      </rPr>
      <t xml:space="preserve"> Elaboración y seguimiento de Politica de backups, Politicas de seguridad, informes mensuales de seguimiento, analisis de riesgos de seguridad.                                                                                                                                                                                           </t>
    </r>
    <r>
      <rPr>
        <b/>
        <sz val="11"/>
        <color theme="1"/>
        <rFont val="Century Gothic"/>
      </rPr>
      <t>2.1.  Informes mensuales.</t>
    </r>
    <r>
      <rPr>
        <sz val="11"/>
        <color theme="1"/>
        <rFont val="Century Gothic"/>
      </rPr>
      <t xml:space="preserve"> se realiza la revisión de alertas de posibles ataques se realiza la elaboración de políticas, manuales y procedimientos que cierren posibilidades a vulnerabilidades.                                                                     </t>
    </r>
    <r>
      <rPr>
        <b/>
        <sz val="11"/>
        <color theme="1"/>
        <rFont val="Century Gothic"/>
      </rPr>
      <t>a. 1. Informe Ejecutivo Detallado de Análisis de Vulnerabilidades para IDIGER</t>
    </r>
    <r>
      <rPr>
        <sz val="11"/>
        <color theme="1"/>
        <rFont val="Century Gothic"/>
      </rPr>
      <t xml:space="preserve">
Fecha: 29 de mayo de 2024
Resumen Ejecutivo
Este informe presenta los resultados del análisis exhaustivo de vulnerabilidades realizado en la infraestructura de IDIGER. Utilizando Nessus™, se evaluaron las direcciones IP internas y el sitio web de la entidad. Se identificaron diversas vulnerabilidades, categorizadas por severidad y naturaleza. Este documento proporciona una evaluación técnica detallada y recomendaciones específicas para mitigar los riesgos.                                                                                                                                                                                                                                           </t>
    </r>
    <r>
      <rPr>
        <b/>
        <sz val="11"/>
        <color theme="1"/>
        <rFont val="Century Gothic"/>
      </rPr>
      <t>b. SEGURIDAD DIGITAL:</t>
    </r>
    <r>
      <rPr>
        <sz val="11"/>
        <color theme="1"/>
        <rFont val="Century Gothic"/>
      </rPr>
      <t xml:space="preserve"> Logramos avances significativos en la implementación de estrategias para fortalecer la seguridad de         los servicios expuestos a Internet. Activamos la geolocalización para gestionar los permisos de acceso y depuramos         la configuración de los servicios publicados. Estos esfuerzos resultarán en una mayor protección contra accesos no         autorizados, reducción de riesgos asociados a amenazas externas y una mejora en la eficiencia y control sobre el         tráfico legítimo hacia nuestros servicios.
2.2.   Hemos avanzado en un 95% la implementación del software de Seguridad EDR Sentinel One, asegurando así la protección de los entornos digitales en la entidad.                                                                                                                                                                                                                                                                           2.2. Procedimiento de Incidentes, publicado. 
</t>
    </r>
    <r>
      <rPr>
        <u/>
        <sz val="11"/>
        <color rgb="FF1155CC"/>
        <rFont val="Century Gothic"/>
      </rPr>
      <t>https://www.idiger.gov.co/documents/20182/979603/TC-PD-16+Procedimiento+de+Gesti%C3%B3n+de+Incidentes+de+Seguridad+de+la+Informaci%C3%B3n+-+V1.pdf</t>
    </r>
    <r>
      <rPr>
        <sz val="11"/>
        <color theme="1"/>
        <rFont val="Century Gothic"/>
      </rPr>
      <t xml:space="preserve">                                                                                          2.3. Plan de continuidad del negocio publicado.                                                                                                                                </t>
    </r>
    <r>
      <rPr>
        <u/>
        <sz val="11"/>
        <color rgb="FF1155CC"/>
        <rFont val="Century Gothic"/>
      </rPr>
      <t>https://www.idiger.gov.co/documents/20182/1458241/TC-PL-04+Plan+de+Continuidad+de+Negocio+de+T.I.+-+V1.pdf/8308b515-924c-4a26-9fd2-d02c8221d9ce</t>
    </r>
  </si>
  <si>
    <r>
      <rPr>
        <sz val="11"/>
        <color theme="1"/>
        <rFont val="Century Gothic"/>
      </rPr>
      <t xml:space="preserve">  CONTROL 1:                                          </t>
    </r>
    <r>
      <rPr>
        <u/>
        <sz val="11"/>
        <color rgb="FF1155CC"/>
        <rFont val="Century Gothic"/>
      </rPr>
      <t>https://drive.google.com/drive/folders/1QzLdFPV9FEdzIW6qzaz-BxIRTUGAzqWb</t>
    </r>
    <r>
      <rPr>
        <sz val="11"/>
        <color theme="1"/>
        <rFont val="Century Gothic"/>
      </rPr>
      <t xml:space="preserve">                                                                        CONTROL 2:                                </t>
    </r>
    <r>
      <rPr>
        <u/>
        <sz val="11"/>
        <color rgb="FF1155CC"/>
        <rFont val="Century Gothic"/>
      </rPr>
      <t>https://drive.google.com/drive/folders/1DnTxGYBB93CfOjHLgKyjHWCkgEtDzHG0</t>
    </r>
    <r>
      <rPr>
        <sz val="11"/>
        <color theme="1"/>
        <rFont val="Century Gothic"/>
      </rPr>
      <t xml:space="preserve">                     </t>
    </r>
  </si>
  <si>
    <r>
      <rPr>
        <sz val="11"/>
        <color theme="1"/>
        <rFont val="Century Gothic"/>
      </rPr>
      <t xml:space="preserve">Reporte de los avances de las acciones ( columna O) : No Aplica, Reporte de avance ni el l porcentaje de avance solo aplica si el riesgo cuenta con plan de tratamiento (ver hoja 7 columna AN).
</t>
    </r>
    <r>
      <rPr>
        <b/>
        <sz val="11"/>
        <color theme="1"/>
        <rFont val="Century Gothic"/>
      </rPr>
      <t xml:space="preserve">Control 1: </t>
    </r>
    <r>
      <rPr>
        <sz val="11"/>
        <color theme="1"/>
        <rFont val="Century Gothic"/>
      </rPr>
      <t xml:space="preserve">Se presenta el reporte de gestión de formatos de usuario de infraestrutura con la gestion relizada de los formatos TC-FT-31- Formato solicitud de usuarios en tecnología y en sistemas de información v6, TH-FT-101 Formato certificado sin pendientes "servidores públicos" V3, GC-FT-95 Formato Acta de Recibo a Satisfacción CPS V1, sin mebargo no es acorde a los informes de alerta descritos en el control, solo se evidencian reportes de atención a solitudes. Se recomienda verificar el control puntual con la validación del control de alertas.
</t>
    </r>
    <r>
      <rPr>
        <b/>
        <sz val="11"/>
        <color theme="1"/>
        <rFont val="Century Gothic"/>
      </rPr>
      <t xml:space="preserve">Control 2:  </t>
    </r>
    <r>
      <rPr>
        <sz val="11"/>
        <color theme="1"/>
        <rFont val="Century Gothic"/>
      </rPr>
      <t xml:space="preserve">Se evidencia el cumplimiento del control con el informe de analisis de Vulnerabilidades, relizado por la empresa E&amp;C  Ingenieros en el mes de mayo.
Recomendación: Revisar los links que se colocan en la columna "P" de este riesgo por su acceso genera error.
</t>
    </r>
  </si>
  <si>
    <t xml:space="preserve">Con respecto a la ejecución del control 1 se evidenciaron archivos PDF de los meses de abril a agosto de 2024 y consolidado de febrero a julio de 2024 denominados "Gestión de Formatos de Usuario Infraestructura", en los cuales se evidencian graficas de la gestión de formatos de cuentas de usuario infraestructura de manera mensual. Estas evidencias aunque permiten validar estadisticamente la ejecución de actividades y seguimientos que apuntan a subsanar la causa raiz del riesgo identidicado, no tienen relación plena con la descripción del control establecido. Por lo anterior se recomienda la revisión de la redacción del control establecido y sus evidencias toda vez las que se adjuntan al seguimiento no tienen relación con la fuente de información establecida para la ejecución del control. 
En cuanto al control N°2 se evidencia como soporte, archivo PDF denominado "Analisis de Vulnerabilidades IDIGER Mayo2024"  correspondiente al Informe Ejecutivo Detallado de Análisis de Vulnerabilidades para IDIGER  por parte de E&amp;C Ingenieros donde se "presenta los resultados del análisis exhaustivo de
vulnerabilidades realizado en la infraestructura de IDIGER", Sin embargo, no se evidencian los soportes del informe de los meses de junio, julio y agosto. La frecuencia de dicho control es continua y el soporte de la fuente de información para la ejecución establece "informes mensuales", lo anterior permitiendo verificar la ejecución del control establecido de manera parcial.  Esta condición podría impedir que las actividades de control identificadas por parte de la primera línea de defensa, no mitiguen de manera efectiva las causas que hacen que el riesgo se materialice.
Por lo anterior se recomienda la revisión, análisis y si es necesario reestructuración o redacción los controles  de cara a las disposiciones contenidas en la GUÍA PARA LA ADMINISTRACIÓN DE LOS RIESGOS DE GESTIÓN, CORRUPCIÓN, ESTRATEGICOS Y DE SEGURIDAD DE LA INFORMACIÓN DEL IDIGER DE-GU-01 Versión: 12, en lo que respecta a la valoración de controles y sus evidencias, así como las demás disposicones emitidas por el DAFP en su Guía para la Administración del Riesgo y el diseño de controles en entidades públicas Versión 6.
</t>
  </si>
  <si>
    <t xml:space="preserve">Control 1: Se evidencian soportes del  control que no guardan relación con la evidencia establecida en el control para validar su ejecución.
Control 2: Se evidenican soportes del  control que validan su ejecución de manera parcial </t>
  </si>
  <si>
    <t>Control 1:                   
1.1.2 Seguridad; En este item del informe de Gestión mensual del profesional de infraestructura está documentado todo lo ocurrido en el periodo.                                                                              
Control 2: El seguimiento por parte del contratista u oficial de seguridad no está porque no tiene contrato desde marzo de 2024. Pero el equipo de infraestructura  y el jefe de Tic se encargan de hacer los seguimientos correspondientes.                                                                                                                                      Anexo documento de seguimiento de las reglas del firewall. El firewall  monitorea el tráfico de red (entrante y saliente) y decide si permite o bloquea tráfico específico en función de un conjunto definido de reglas de seguridad.                                                                                                                                                                                   El Firewall bloquea las conexiones entrantes a menos se establezca una regla de acceso, asi mismo, administra las conexiones por VPN . Una VPN permite acceder a  la red local a través de internet  de manera segura.                                                                                                                                                                Reporte mensual de las reglas del Firewall        Mensual        Se identifican y corrigen inmediatamente.</t>
  </si>
  <si>
    <r>
      <rPr>
        <u/>
        <sz val="11"/>
        <color rgb="FF0563C1"/>
        <rFont val="Century Gothic"/>
      </rPr>
      <t>https://drive.google.com/drive/folders/1I3jEPvWW96AgF20yBYYMcSC8HUckTQkR</t>
    </r>
    <r>
      <rPr>
        <sz val="11"/>
        <rFont val="Century Gothic"/>
      </rPr>
      <t xml:space="preserve">                                                                                                                               </t>
    </r>
    <r>
      <rPr>
        <u/>
        <sz val="11"/>
        <color rgb="FF1155CC"/>
        <rFont val="Century Gothic"/>
      </rPr>
      <t>https://drive.google.com/drive/folders/1OEQQSRJ2J5MxEVzG2Vm8-Wzu8llcBFmq</t>
    </r>
  </si>
  <si>
    <r>
      <rPr>
        <sz val="11"/>
        <color theme="1"/>
        <rFont val="Century Gothic"/>
      </rPr>
      <t xml:space="preserve">No aplica realizar reporte de los avances de las acciones (columna Z), pues el riesgo no requiere de plan de acción para su mitigación, únicamente de la aplicación de controles.
</t>
    </r>
    <r>
      <rPr>
        <b/>
        <sz val="11"/>
        <color theme="1"/>
        <rFont val="Century Gothic"/>
      </rPr>
      <t xml:space="preserve">Control 1: </t>
    </r>
    <r>
      <rPr>
        <sz val="11"/>
        <color theme="1"/>
        <rFont val="Century Gothic"/>
      </rPr>
      <t xml:space="preserve">se presentan informes de gestión mensuales para todo el cuatrimestre (septiembre a diciembre 2024), donde se incluye el capítulo de 1.1.2. Seguridad:
*Se realizan actualizaciones al  sistema operativo del controlador de dominio.
*Reiteraciones de lineamientos de seguridad para el control de acceso y VPN.
*Ajustes en el firewall local  de las reglas de navegación y acceso a los distintos recursos de la red interna y externa requeridos. 
*Ajuste de las reglas de acceso en Oracle Cloud Infraestructure. 
*Reporte ante Xertica de los correos sospechosos.
*Actualización de la matriz de roles de acceso a la IT.
*Revisión de los permisos de acceso en las carpetas compartidas en el NAS.
*Identificación y mitigación de amenazas presentes en el periodo.
*Finalización de la actualización de sistemas críticos de seguridad y conectividad, donde se incluye firewall.
*Fortalecimiento de seguridad a través de la incorporación de bases de datos externas via los conectores del firewall para filtrar tráfico proveniente de sitios maliciosos.
</t>
    </r>
    <r>
      <rPr>
        <b/>
        <sz val="11"/>
        <color theme="1"/>
        <rFont val="Century Gothic"/>
      </rPr>
      <t xml:space="preserve">Control 2:  </t>
    </r>
    <r>
      <rPr>
        <sz val="11"/>
        <color theme="1"/>
        <rFont val="Century Gothic"/>
      </rPr>
      <t xml:space="preserve">se evidencias los reportes de políticas de Firewall (reportes seguimientos  la reglas de Firewall) de agosto a diciembre 2024. En los soportes del control número 1 (informes de gestión mensuales), se evidencia la aplicación de la política de Backups pues se detalla la realización de backups. Sumado a lo anterior estos informes dan cuenta de la aplicación de políticas de seguridad y seguiminento a los riesgos de seguridad, pues se evidencia e cargue de evidencia de controles.
</t>
    </r>
  </si>
  <si>
    <t>Control 1: Se evidencian informes del area de infraestructura de los meses de septiembre a diciembre de 2024, en los cuales en su numeral 1.1.2. SEGURIDAD, se mencionan actividades desarrolladas mensualmente para mitigar acciones de resgos cibernetico, lo que permite validar la ejecución de las  actividades y seguimientos que apuntan al cumplimiento de los controles establecidos.
Control 2: Se evidencia seguimiento mensual a las reglas de FireWall y mediante informes de infraestructura (Mismos informes del control 1) se evidencia el seguimiento a la politica de seguridad por parte del proceso.
Se recomienda tener presente las disposiciones contenidas en la GUÍA PARA LA ADMINISTRACIÓN DE LOS RIESGOS DE GESTIÓN, CORRUPCIÓN, ESTRATEGICOS Y DE SEGURIDAD DE LA INFORMACIÓN DEL IDIGER DE-GU-01 Versión: 12, en lo que respecta a la valoración de controles y sus evidencias, así como las demás disposiciones emitidas por el DAFP en su Guía para la Administración del Riesgo y el diseño de controles en entidades públicas Versión 6.</t>
  </si>
  <si>
    <t>Sistemas de gestión de la Información fortalecidos y actualizados que soporten el cumplimiento de los objetivos misionales del IDIGER. 1. "Aplicación para expedir automáticamente la certificación de retención sobre los contratos del año 2023. 2. planes de riesgo escolar en la aplicación SUREv2, en fase de pruebas. 3. Fase de pruebas de Bogotá te escucha. F 4. Herramientas funcionales para SAB.</t>
  </si>
  <si>
    <t>"Aplicación para expedir automáticamente la certificación de retención sobre los contratos del año 2023. 
ENERO: Realizar pruebas funcionales, al flujo completo de creacion de planes de riesgo escolar en la aplicación SUREv2 FUENTE GITLAB. 4 ACTIVIDADES FEBRERO: Refinamiento - Sprint
Miércoles, 21 de febrero⋅8:00 – 9:00am 
OBJETIVO: Revisión de los requerimientos para el sprint 57
2. DEMO SPRINT 56
Miércoles, 7 de febrero⋅8:00 – 9:00am
OBJETIVO: Mostrar en pruebas el resultado de los requerimientos del sprint 56, para su aprobación. Sacar a produccion sprint 56
3. Sacar a producción sprint 56
Viernes, 1 de marzo⋅7:30 – 8:30am
Objetivo: colocar en producción los war de las modificaciones realizadas durante el sprint. 4. Reporte SAB primer trimesttre. Archivo en excel. Enero Febrero Marzo Total Trimestre 
Programado Ejecutado Programado Ejecutado Programado Ejecutado Programado Ejecutado
6 1 2 3 4 8 12 12
Abril: No hay desarrolladores. 1.Levantamiento de requerimientos para Primer respondiente.</t>
  </si>
  <si>
    <t xml:space="preserve">Control1. https://drive.google.com/drive/folders/1cYAmWkL3eLCId1ReI106LlIkpJICqMje https://app.sire.gov.co:8443/certirete/ </t>
  </si>
  <si>
    <t>Acciones: No Aplica. El porcentaje de avance solo aplica si el riesgo cuenta con plan de tratamiento.
Controles: De acuerdo a los soportes suministrados por el proceso, se evidencia la ejecución del control.
Recomendaciones: Se recomienda fortalecer la redacción del control, ya que no cuenta con su respectivo complemento, no existe claridad de su proposito, se identifican varios controles en uno, y no se listan las evidenias que demuestran su correcta ejecución.</t>
  </si>
  <si>
    <r>
      <rPr>
        <b/>
        <sz val="11"/>
        <color theme="1"/>
        <rFont val="Century Gothic"/>
      </rPr>
      <t>Realizar y gestionar los diferentes radicados, pqrs y demás comunicados que se tramiten al interior de la oficina TIC
Se proyectan las respuestas a comunicados  que fueron asignados.</t>
    </r>
    <r>
      <rPr>
        <sz val="11"/>
        <color theme="1"/>
        <rFont val="Century Gothic"/>
      </rPr>
      <t xml:space="preserve">
Se está realizando soporte de las aplicaciones, atención a las solicitudes por correo, dando respuesta a las diferentes gestiones de los aplicativos. SUGA, STV, FORMULARIOS, CORREOS DE SOPORTE.
</t>
    </r>
  </si>
  <si>
    <r>
      <rPr>
        <b/>
        <sz val="11"/>
        <color theme="1"/>
        <rFont val="Century Gothic"/>
      </rPr>
      <t>CONTROL1:                                                                                                                                                                                                                                                                                                    Profesional 12 de desarrollo Tecnologico</t>
    </r>
    <r>
      <rPr>
        <sz val="11"/>
        <color theme="1"/>
        <rFont val="Century Gothic"/>
      </rPr>
      <t xml:space="preserve"> Seguimiento al cargue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t>
    </r>
    <r>
      <rPr>
        <b/>
        <sz val="11"/>
        <color theme="1"/>
        <rFont val="Century Gothic"/>
      </rPr>
      <t>1.1.  Informes  mensuales</t>
    </r>
    <r>
      <rPr>
        <sz val="11"/>
        <color theme="1"/>
        <rFont val="Century Gothic"/>
      </rPr>
      <t xml:space="preserve"> como evidencia del cargue y ejecución de los requerimientos, validación y mesas de trabajo con las áreas funcionales para dar claridad a los requerimientos y tiempos de entrega de las funcionalidades.
CARPETAS DE INFORMES DE GESTION. Coordinador de Desarrollo, Desarrolladores, Informes GITLAB</t>
    </r>
  </si>
  <si>
    <r>
      <rPr>
        <sz val="11"/>
        <color theme="1"/>
        <rFont val="Century Gothic"/>
      </rPr>
      <t xml:space="preserve">                                                                        CONTROL 1:                                          </t>
    </r>
    <r>
      <rPr>
        <u/>
        <sz val="11"/>
        <color rgb="FF1155CC"/>
        <rFont val="Century Gothic"/>
      </rPr>
      <t>https://drive.google.com/drive/folders/1bpY_OjtRNlcDu5UA_g3jHWYRB5WJvgbg</t>
    </r>
    <r>
      <rPr>
        <sz val="11"/>
        <color theme="1"/>
        <rFont val="Century Gothic"/>
      </rPr>
      <t xml:space="preserve">                                                                       </t>
    </r>
  </si>
  <si>
    <r>
      <rPr>
        <sz val="11"/>
        <color theme="1"/>
        <rFont val="Century Gothic"/>
      </rPr>
      <t xml:space="preserve">Reporte de los avances de las acciones ( columna O) : No Aplica, Reporte de avance ni el porcentaje de avance solo aplica si el riesgo cuenta con plan de tratamiento (ver hoja 7 columna AN).
</t>
    </r>
    <r>
      <rPr>
        <b/>
        <sz val="11"/>
        <color theme="1"/>
        <rFont val="Century Gothic"/>
      </rPr>
      <t>Control 1:</t>
    </r>
    <r>
      <rPr>
        <sz val="11"/>
        <color theme="1"/>
        <rFont val="Century Gothic"/>
      </rPr>
      <t xml:space="preserve"> Se evidencia el cumplimiento del control con el resumen general de casos solucionados y cerrados del sistema "Aranda" con corte al mes de julio de 2024, los Informes Internos del ldider de desarrollo para los meses abril, mayo, julio, agosto. y los informes de actividades de los desarrolladores en los meses de agosto, junio y mayo.</t>
    </r>
  </si>
  <si>
    <t>Frente a la ejecución del control 1 se evidenciaron archivos PDF de los meses de abril a agosto de 2024   denominados "Informe Interno Lider de Desarrollo, infomres de actividades de las cuentas de cobro de los contratistas " y archivos Excel denominados "Resumen general de casos enero a junio 2024 y idiger-emergencias-registro_familias_afectadas_issues_2024-09-06" donde se evidenican los informes de gestión mensaules realizados al interior de la Oficina TIC´S, así como la atención de los requerimientos de Aranda Service DESK, donde detallan los servicios prestados, las reuniones adelantadas frente a la gestión de los requerimientos tanto internos como externos. Estas evidencias permiten validar la ejecución de actividades y seguimientos que apuntan al  cumplimiento del control establecido y a subsanar la causa raiz del riesgo identidicado. 
Se recomienda la revisión, análisis y si es necesario reestructuración o redacción los controles  de cara a las disposiciones contenidas en la GUÍA PARA LA ADMINISTRACIÓN DE LOS RIESGOS DE GESTIÓN, CORRUPCIÓN, ESTRATEGICOS Y DE SEGURIDAD DE LA INFORMACIÓN DEL IDIGER DE-GU-01 Versión: 12, en lo que respecta a la valoración de controles y sus evidencias, así como las demás disposicones emitidas por el DAFP en su Guía para la Administración del Riesgo y el diseño de controles en entidades públicas Versión 6.</t>
  </si>
  <si>
    <t>1. Realizar y gestionar los diferentes radicados, pqrs y demás comunicados que se tramiten al interior de la oficina TIC
Se proyectan las respuestas a comunicados  que fueron asignados.
2. Se está realizando soporte de las aplicaciones, atención a las solicitudes por correo, dando respuesta a las diferentes gestiones de los aplicativos. SUGA, STV, FORMULARIOS, CORREOS DE SOPORTE.</t>
  </si>
  <si>
    <t>https://drive.google.com/drive/folders/11uzSoffbJl7R1qchEcN3GbmN2A-802wi</t>
  </si>
  <si>
    <r>
      <rPr>
        <sz val="11"/>
        <color theme="1"/>
        <rFont val="Century Gothic"/>
      </rPr>
      <t xml:space="preserve">No aplica realizar reporte de los avances de las acciones (columna Z), pues el riesgo no requiere de plan de acción para su mitigación, únicamente de la aplicación de controles.
</t>
    </r>
    <r>
      <rPr>
        <b/>
        <sz val="11"/>
        <color theme="1"/>
        <rFont val="Century Gothic"/>
      </rPr>
      <t xml:space="preserve">Control 1: 
</t>
    </r>
    <r>
      <rPr>
        <sz val="11"/>
        <color theme="1"/>
        <rFont val="Century Gothic"/>
      </rPr>
      <t xml:space="preserve">Si bien, se evidencian informes internos del líder de desarrollo Jorge Luis Vargas, con el detalle de las actividades realizadas en los meses septiembre y octubre 2024 (no se evidencia informes internos para noviembre y diciembre 2024), relacionadas con el levantamiento de requerimientos técnicos y funcionales, análisis de solicitudes de los grupos, revisión de avances en los aplicativos, coordinación y desarrollo de pruebas funcionales, técnicas y de carga y gestión de los diferentes radicados, pqrs, y demás comunicados que se tramitan al interior de la oficina TICs, no se evidencian suficientes soportes afines al desarrollo de control, pues estos informes enuncian las actividades realizadas pero no hay soportes de la ejecución, por ejemplo, no se observan los registros de cargue de información en Gitlab asociada a requerimientos de desarrollos tecnológicos, seguimiento a las labores de los desarrolladores, etc.
Se anexan los informes de actividades (cuentas de cobro) de algunos colaboradores del área, sin embargo, este soporte no corresponde al control establecido, pues estos informes dan muestra a nivel general de todas la actividades ejecutadas. 
</t>
    </r>
    <r>
      <rPr>
        <b/>
        <sz val="11"/>
        <color theme="1"/>
        <rFont val="Century Gothic"/>
      </rPr>
      <t>Por lo anterior se deja un porcentaje de avance del 76%</t>
    </r>
  </si>
  <si>
    <t>Control: Las evidencias presentadas solo permitieron verificar la ejecución del control establecido de manera parcial toda vez que solo se evidencian informes de los meses de septiembre y octubre, adicional a esto no cumplen con el total de seguimientos establecidos en el control.  Esta condición podría impedir que las actividades de control identificadas por parte de la primera línea de defensa, no mitiguen de manera efectiva las causas que hacen que el riesgo se materialice.
Se recomienda la revisión, análisis y si es necesario reestructuración o redacción los controles  de acuerdo con a las disposiciones contenidas en la GUÍA PARA LA ADMINISTRACIÓN DE LOS RIESGOS DE GESTIÓN, CORRUPCIÓN, ESTRATEGICOS Y DE SEGURIDAD DE LA INFORMACIÓN DEL IDIGER DE-GU-01 Versión: 12, en lo que respecta a la valoración de controles y sus evidencias, así como las demás disposiciones emitidas por el DAFP en su Guía para la Administración del Riesgo y el diseño de controles en entidades públicas Versión 6.</t>
  </si>
  <si>
    <t>Las evidencias presentadas solo permitieron verificar la ejecución del control establecido de manera parcial</t>
  </si>
  <si>
    <t>1.Se realizó la organización temporal del cableado para mejorar la conectividad en el área de apoyo a la Subdirectora corporativa.
2. El área de Infraestructura ha desempeñado un papel fundamental al proporcionar acompañamiento con elementos tecnológicos y apoyo técnico durante los eventos de emergencia atendidos por el IDIGER en el mes de enero, relacionados con los incendios forestales. 3. Se instalaron en las Oficinas del C4 equipos de cómputo, red, proyectores y se brindó acompañamiento técnico cuando fue requerido por las personas que están en el PMU permanente para el monitoreo del Fenomeno del Niño.
4. Completamos con éxito el mantenimiento correctivo de la SAN DELL COMPELLENT reemplazando el disco que se encontraba defectuoso. 5. Se llevó a cabo la instalación de un disco adicional configurado en arreglo con el disco existente, brindando redundancia y permitiendo la tolerancia a fallos.</t>
  </si>
  <si>
    <t>1. Infformes mensuales. El Profesional de infraestructura tecnológica y/o contratistas de la Oficina TICS ejecutan las actividades que se identifican durante el periodo y de acuerdo con plan de adquisiciones los avances se relacionan en informes de gestión de los profesionales encargados. A. Se gestionó el pago del contrato Nube Oracle bajo la supervisión de la Jefe de Oficina
TICs, CTO FONDIGER 178 DE 2023 - BMIND S.A.S. - Pago 11 $103,974,530. B. Se realizó seguimiento del proceso de contratación de Certificados Digitales SSL. Se
encuentra en revisión por parte del área jurídica desde el 29/02/2024.
● Se avanzó en el proceso para contratar el servicio en alquiler de Equipos de cómputo,
escaners e impresoras logrando que quedara publicado en la plataforma de TVEC,
esperando que el evento cierre el 11/04/2024. C. Se realizó inventario de los recursos desplegados en Nube de Oracle con su
correspondiente análisis de costos. Los gráficos fueron generados teniendo en cuenta el
periodo de 30 días desde el 01/02/2024 hasta el 01/03/2024, y con esos valores se estimó el costo para el año completo. 2. Hojas de Vida de los componentes. Los profesionales de infraestructura tecnológica y/o contratistas de la Oficina TICS Verifican, que se hayan actualizado los componentes de software que integran la infraestructura. Dejando actualizados las hojas de vida de los componentes.</t>
  </si>
  <si>
    <t>Control1: https://drive.google.com/drive/folders/1q5sX_cy49O-6FtMDnnzvwuC5__wpjako Control 2: https://drive.google.com/drive/folders/1HZU6goJ4u6DEoJ3UksnShmwcV4EgeAu-</t>
  </si>
  <si>
    <t>Acciones: No Aplica. El porcentaje de avance solo aplica si el riesgo cuenta con plan de tratamiento.
Controles: De acuerdo a los soportes suministrados por el proceso, se evidencia la ejecución de los dos controles.</t>
  </si>
  <si>
    <t xml:space="preserve">LOGROS OBTENIDOS EN EL PERIODO
Hemos optimizado la gestión de licencias de correo electrónico al liberar el 30% de las licencias de archivado mediante la eliminación de cuentas archivadas de los años 2020-2021, previa realización de copias de respaldo. Este proceso nos permitirá ampliar la disponibilidad de las cuentas de correo para futuras necesidades, mejorando la eficiencia en la administración de recursos. Hemos completado con éxito el reporte de evidencias que demuestran la efectiva implementación de los controles de seguridad de la información en nuestra infraestructura tecnológica, hasta el mes de agosto. Este entregable, requerido por la Oficina de Control Interno, asegura la trazabilidad de nuestras medidas de seguridad y facilita las auditorías, cumpliendo así con los compromisos de la Oficina TICs.
</t>
  </si>
  <si>
    <r>
      <rPr>
        <b/>
        <sz val="11"/>
        <color theme="1"/>
        <rFont val="Century Gothic"/>
      </rPr>
      <t xml:space="preserve">CONTROL1:                                                                                                                                                                                                                                                                                                                           El Profesional de infraestructura tecnologica y/o contratistas de la Oficina TICS </t>
    </r>
    <r>
      <rPr>
        <sz val="11"/>
        <color theme="1"/>
        <rFont val="Century Gothic"/>
      </rPr>
      <t xml:space="preserve">ejecutan las actividades que se identifican durante el periodo y de acuerdo con plan de adquisiones los avances se relacionan en informes de gestión de los profesionales encargados.                                                                                                                                                                                     </t>
    </r>
    <r>
      <rPr>
        <b/>
        <sz val="11"/>
        <color theme="1"/>
        <rFont val="Century Gothic"/>
      </rPr>
      <t xml:space="preserve">1.1. informes mensuales. </t>
    </r>
    <r>
      <rPr>
        <sz val="11"/>
        <color theme="1"/>
        <rFont val="Century Gothic"/>
      </rPr>
      <t xml:space="preserve">Se investigan y se identifican las acciones para corregir.                                                                                                                                                                                           </t>
    </r>
    <r>
      <rPr>
        <b/>
        <sz val="11"/>
        <color theme="1"/>
        <rFont val="Century Gothic"/>
      </rPr>
      <t xml:space="preserve"> Los profesionales de infraestructura tecnologica y/o contratistas de la Oficina TICS</t>
    </r>
    <r>
      <rPr>
        <sz val="11"/>
        <color theme="1"/>
        <rFont val="Century Gothic"/>
      </rPr>
      <t xml:space="preserve"> Verifican, que se hayan actualizado los componentes de software que integran la infraestructura. Dejando actualizados las hojas de vida de los componentes.                                                                                                                                                                                                                                           </t>
    </r>
    <r>
      <rPr>
        <b/>
        <sz val="11"/>
        <color theme="1"/>
        <rFont val="Century Gothic"/>
      </rPr>
      <t xml:space="preserve">CONTROL2: </t>
    </r>
    <r>
      <rPr>
        <sz val="11"/>
        <color theme="1"/>
        <rFont val="Century Gothic"/>
      </rPr>
      <t xml:space="preserve">                                                                                                                                                                                                                                                                                                             </t>
    </r>
    <r>
      <rPr>
        <b/>
        <sz val="11"/>
        <color theme="1"/>
        <rFont val="Century Gothic"/>
      </rPr>
      <t xml:space="preserve">2.1. hojas de vida actualizadas semestralmente. </t>
    </r>
    <r>
      <rPr>
        <sz val="11"/>
        <color theme="1"/>
        <rFont val="Century Gothic"/>
      </rPr>
      <t>Se investigan y se identifican las acciones para corregir.</t>
    </r>
  </si>
  <si>
    <r>
      <rPr>
        <sz val="11"/>
        <color theme="1"/>
        <rFont val="Century Gothic"/>
      </rPr>
      <t xml:space="preserve">                                                                    CONTROL 1:                                          </t>
    </r>
    <r>
      <rPr>
        <u/>
        <sz val="11"/>
        <color rgb="FF1155CC"/>
        <rFont val="Century Gothic"/>
      </rPr>
      <t>https://drive.google.com/drive/folders/186IlQ4jJiRPqX_UwoyNxy2EWT2bcrnie</t>
    </r>
    <r>
      <rPr>
        <sz val="11"/>
        <color theme="1"/>
        <rFont val="Century Gothic"/>
      </rPr>
      <t xml:space="preserve">                                                                           CONTROL 2:                                </t>
    </r>
    <r>
      <rPr>
        <u/>
        <sz val="11"/>
        <color rgb="FF1155CC"/>
        <rFont val="Century Gothic"/>
      </rPr>
      <t>https://drive.google.com/drive/folders/1kycxqPEiQvNJHzy6MMSPuxFMJ_7KFtzS</t>
    </r>
    <r>
      <rPr>
        <sz val="11"/>
        <color theme="1"/>
        <rFont val="Century Gothic"/>
      </rPr>
      <t xml:space="preserve">                               </t>
    </r>
  </si>
  <si>
    <r>
      <rPr>
        <sz val="11"/>
        <color theme="1"/>
        <rFont val="Century Gothic"/>
      </rPr>
      <t xml:space="preserve">Reporte de los avances de las acciones ( columna O) : No Aplica, Reporte de avance ni el l porcentaje de avance solo aplica si el riesgo cuenta con plan de tratamiento (ver hoja 7 columna AN).
</t>
    </r>
    <r>
      <rPr>
        <b/>
        <sz val="11"/>
        <color theme="1"/>
        <rFont val="Century Gothic"/>
      </rPr>
      <t xml:space="preserve">Control 1: </t>
    </r>
    <r>
      <rPr>
        <sz val="11"/>
        <color theme="1"/>
        <rFont val="Century Gothic"/>
      </rPr>
      <t xml:space="preserve">Se evidencia el cumplimiento del control con los informes de gestión de infraestrutura de los meses de mayo, junio, agosto. 
</t>
    </r>
    <r>
      <rPr>
        <b/>
        <sz val="11"/>
        <color theme="1"/>
        <rFont val="Century Gothic"/>
      </rPr>
      <t xml:space="preserve">Control 2: </t>
    </r>
    <r>
      <rPr>
        <sz val="11"/>
        <color theme="1"/>
        <rFont val="Century Gothic"/>
      </rPr>
      <t>Se evidencia el cumplimiento del control con 25 hojas de voda de los servidores de la entidad.</t>
    </r>
  </si>
  <si>
    <t xml:space="preserve">Frente a la ejecución del control 1 se evidenciaron archivos PDF de los meses de abril, mayo, junio, julio y agosto de 2024 denominados "INFORMES DE GESTIÓN INFRAESTRUCTURA" realizados por el profesional universitario 222-23, en los cuales se evidencian las graficas, datos numericos y relación de los seguimientos y actividades desarrollados, logros obtenidos, dificultades, seguimiento de contratos, soportes entre otros. Estas evidencias permiten verificar la ejecución del control que apunta a mitigar la probabilidad de ocurrencia del riesgo identificado. 
En cuanto al control N°2 se evidencia como soporte, archivo Excel denominado "TC-FT-139 Formato Hoja Vida Servidores V1 (1)" donde se encuentran hojas de vida de 25 servidores, las cuales según su fuente de información para la ejecución del control indica que es de manera semestral su soporte. Sin embargo las mismas no repoportan las actualizaciones de las que trata el control , ni las fechas en las que fueron adelantadas, ni la firma de aprobación que pide el formato, dicha situación no permiteverificar la ejecución del control establecido. Por lo anterior, y con el fin de llevar un control en las evidencias, se recomienda complementar en los proximos informes con el detalle de los equipos intervenidos con las actualizaciones ejecutadas. 
</t>
  </si>
  <si>
    <t xml:space="preserve">Control 1: Se evidencian soportes del  control que guardan relación con la evidencia establecida en el control para validar su ejecución.
Control 2: Se evidenican soportes del  control que validan su ejecución de manera parcial </t>
  </si>
  <si>
    <r>
      <rPr>
        <b/>
        <sz val="11"/>
        <color theme="1"/>
        <rFont val="Century Gothic"/>
      </rPr>
      <t xml:space="preserve">CONTROL1:                                                                                                                                                                                                                                                                                                                           El Profesional de infraestructura tecnologica y/o contratistas de la Oficina TICS </t>
    </r>
    <r>
      <rPr>
        <sz val="11"/>
        <color theme="1"/>
        <rFont val="Century Gothic"/>
      </rPr>
      <t xml:space="preserve">ejecutan las actividades que se identifican durante el periodo y de acuerdo con plan de adquisiones los avances se relacionan en informes de gestión de los profesionales encargados.                                                                                                                                                                                     </t>
    </r>
    <r>
      <rPr>
        <b/>
        <sz val="11"/>
        <color theme="1"/>
        <rFont val="Century Gothic"/>
      </rPr>
      <t xml:space="preserve">1.1. informes mensuales. </t>
    </r>
    <r>
      <rPr>
        <sz val="11"/>
        <color theme="1"/>
        <rFont val="Century Gothic"/>
      </rPr>
      <t xml:space="preserve">Se investigan y se identifican las acciones para corregir.                                                                                                                                                                                           </t>
    </r>
    <r>
      <rPr>
        <b/>
        <sz val="11"/>
        <color theme="1"/>
        <rFont val="Century Gothic"/>
      </rPr>
      <t xml:space="preserve"> Los profesionales de infraestructura tecnologica y/o contratistas de la Oficina TICS</t>
    </r>
    <r>
      <rPr>
        <sz val="11"/>
        <color theme="1"/>
        <rFont val="Century Gothic"/>
      </rPr>
      <t xml:space="preserve"> Verifican, que se hayan actualizado los componentes de software que integran la infraestructura. Dejando actualizados las hojas de vida de los componentes.                                                                                                                                                                                                                                           </t>
    </r>
    <r>
      <rPr>
        <b/>
        <sz val="11"/>
        <color theme="1"/>
        <rFont val="Century Gothic"/>
      </rPr>
      <t xml:space="preserve">CONTROL2: </t>
    </r>
    <r>
      <rPr>
        <sz val="11"/>
        <color theme="1"/>
        <rFont val="Century Gothic"/>
      </rPr>
      <t xml:space="preserve">                                                                                                                                                                                                                                                                                                             </t>
    </r>
    <r>
      <rPr>
        <b/>
        <sz val="11"/>
        <color theme="1"/>
        <rFont val="Century Gothic"/>
      </rPr>
      <t xml:space="preserve">2.1. hojas de vida actualizadas semestralmente. </t>
    </r>
    <r>
      <rPr>
        <sz val="11"/>
        <color theme="1"/>
        <rFont val="Century Gothic"/>
      </rPr>
      <t>Se investigan y se identifican las acciones para corregir.</t>
    </r>
  </si>
  <si>
    <r>
      <rPr>
        <sz val="11"/>
        <color theme="1"/>
        <rFont val="Century Gothic"/>
      </rPr>
      <t xml:space="preserve">CONTROL 1: </t>
    </r>
    <r>
      <rPr>
        <u/>
        <sz val="11"/>
        <color rgb="FF1155CC"/>
        <rFont val="Century Gothic"/>
      </rPr>
      <t>https://drive.google.com/drive/folders/1p_dUSOu5SOw5WG2B3Q9u2hm-yAnaODkK</t>
    </r>
    <r>
      <rPr>
        <sz val="11"/>
        <color theme="1"/>
        <rFont val="Century Gothic"/>
      </rPr>
      <t xml:space="preserve">                    CONTROL 2: </t>
    </r>
    <r>
      <rPr>
        <u/>
        <sz val="11"/>
        <color rgb="FF1155CC"/>
        <rFont val="Century Gothic"/>
      </rPr>
      <t>https://drive.google.com/drive/folders/1wtXSuX520lvGnFBbXL-53QrRz1Xta-y4</t>
    </r>
  </si>
  <si>
    <r>
      <rPr>
        <sz val="11"/>
        <color theme="1"/>
        <rFont val="Century Gothic"/>
      </rPr>
      <t xml:space="preserve">No aplica realizar reporte de los avances de las acciones (columna Z), pues el riesgo no requiere de plan de acción para su mitigación, únicamente de la aplicación de controles.
</t>
    </r>
    <r>
      <rPr>
        <b/>
        <sz val="11"/>
        <color theme="1"/>
        <rFont val="Century Gothic"/>
      </rPr>
      <t xml:space="preserve">Control 1:
</t>
    </r>
    <r>
      <rPr>
        <sz val="11"/>
        <color theme="1"/>
        <rFont val="Century Gothic"/>
      </rPr>
      <t xml:space="preserve">Como soportes de ejecución del control se evidencian los informes de Gestión de la Oficina de Tecnologías de la Información y las Comunicaciones para los meses de septiembre a diciembre de 2024. En este informe se observa el numeral 1.1.1. Infraestructura, que da cuenta de las siguientes actividades realizadas en cumplimiento de este control:
*Monitoreo al rendimiento de los servidores que soportan las aplicaciones “Formularios” y “Simulador” y se realizó el aumento de la capacidad de cómputo.
*Actualización y reconfiguración del software Veeam Backup (actualización de software a la versión 12.2, actualización de los agentes servidores y veriificación de ejecución de backups).
*Se atendieron y resolvieron problemas presentados con relación a: Conexión a la red, Navegación Web, Falla en switch ubicado en la Subdirección de reducción debido a la falla deenergía eléctrica lo cual afectó la operación inmediata de la UPS.
*Seguimiento constante a la condición de temperatura del Datacenter.
</t>
    </r>
    <r>
      <rPr>
        <b/>
        <sz val="11"/>
        <color theme="1"/>
        <rFont val="Century Gothic"/>
      </rPr>
      <t xml:space="preserve">Control 2:
</t>
    </r>
    <r>
      <rPr>
        <sz val="11"/>
        <color theme="1"/>
        <rFont val="Century Gothic"/>
      </rPr>
      <t>*De acuerdo con los informes de gestión aportados para el control No.1 se evidencia que durante el periodo se avanzó con la actualización de los agentes del software Veeam Backup en los servidores y se realizó la actualización del firmware de la planta telefónica. De igual manera, se aporta evidencia de las hojas de vida de los componentes de software (25 servidores), sin embargo estas hojas de vida tienen un espacio de aprobación, el cual no se encuentra firmado aún.</t>
    </r>
  </si>
  <si>
    <t>Control 1: Se evidencian informes del area de infraestructura de los meses de septiembre a diciembre de 2024, en los cuales en su numeral 1.2. CONTRATACIÓN Y SEGUIMIENTO A CONTRATOS, se mencionan actividades desarrolladas mensualmente relacionadas a la ejecucucion del plan de aquisiciones, lo que permite validar la ejecución de las  actividades y seguimientos que apuntan al cumplimiento de los controles establecidos.
Control 2: Se evidencia el formato TC-FT-139 Formato Hoja de Vida Servidores, el cual esta diligenciado para 25 servidores, sin embargo no se logro observar algun tipo de accion y/o seguimiento a los mismos, por lo tanto la informacion entregada como evidencia, no permite determinar por parte de un tercero el cumplimiento del control establecido para mitigar el riesgo identificado por el proceso.
Se recomienda tener presente las disposiciones contenidas en la GUÍA PARA LA ADMINISTRACIÓN DE LOS RIESGOS DE GESTIÓN, CORRUPCIÓN, ESTRATEGICOS Y DE SEGURIDAD DE LA INFORMACIÓN DEL IDIGER DE-GU-01 Versión: 12, en lo que respecta a la valoración de controles y sus evidencias, así como las demás disposiciones emitidas por el DAFP en su Guía para la Administración del Riesgo y el diseño de controles en entidades públicas Versión 6.</t>
  </si>
  <si>
    <t>1. LOGROS Y ALCANCES : ENERO : Liberación de espacio en el servidor de radar: Se realizó una limpieza exhaustiva del servidor de radar, liberando 10 Terabytes de información que ya no era necesaria. Esto permitió mejorar significativamente el rendimiento del sistema y reducir la carga en el almacenamiento.
Migración de aplicaciones a la NUBE: Se continuó con el proceso de migración de aplicaciones a la NUBE, con la subida exitosa de los sistemas PQRS y STV. Estos sistemas ahora se encuentran funcionando de manera eficiente en la NUBE, lo que ha permitido mejorar la accesibilidad y la seguridad de la información.
Impacto:
● La liberación de espacio en el servidor de radar ha permitido mejorar el rendimiento del sistema y reducir la carga en el almacenamiento.
● La migración de los sistemas PQRS y STV a la NUBE ha mejorado la accesibilidad y la seguridad de la información.
Próximos pasos:
● Se continuará con la migración de aplicaciones a la NUBE.
● Se evaluará la necesidad de realizar más limpiezas en otros servidores para liberar espacio de almacenamiento.
● Se monitorizará el rendimiento de los sistemas migrados a la NUBE para asegurar su correcto funcionamiento. FEBRERO: LOGROS Y ALCANCES 
Mesa de ayuda: La mesa de ayuda se ha migrado completamente a la nube, lo que ha permitido mejorar la eficiencia y la escalabilidad del servicio.
Envío de correos electrónicos: Se está trabajando en la reanudación del envío de correos electrónicos para el seguimiento de los casos. Este proceso se ha visto afectado por algunos problemas técnicos, pero se espera que se resuelva en breve.
Base de datos de SURE: Se han presentado algunas novedades con la base de datos de SURE, pero se ha logrado mantener su operación minimizando las posibles afectaciones al seguir en la infraestructura local. Se está trabajando en la identificación y resolución de los problemas. MARZO: LOGROS Y ALCANCES 
Se ha restablecido el envío de correos electrónicos para el seguimiento de los casos de soporte en ARANDA. Esto permite a los usuarios recibir retroalimentación y seguimiento de sus solicitudes en la plataforma. Operaciones:
A pesar de las novedades en la base de datos de SURE, se ha logrado mantener su operación minimizando las posibles afectaciones al seguir en la infraestructura local. Se ha desarrollado una estrategia de solución que se implementará a partir de los primeros días de abril.</t>
  </si>
  <si>
    <t xml:space="preserve">"ENERO: 1. Durante el mes se recibieron un total de 42 solicitudes que fueron allegadas para la inactivación y/o eliminación de usuarios SIRE formato GC-FT-95 para acceso a SIRE en sus distintos módulos y componentes. 2. Carga de Documentos BIBLIOTECA 414
3. Actualización de Datos en BD y Roles 9
4. Lentitud de Navegación en el Aplicativo 64
5. Novedades de Acceso 7
6. Requerimientos Especiales 8
7. Durante el mes, se brindó apoyo en la gestión y administración del Sistema Único de Registro Escolar (SURE) de la Subdirección para la Reducción del Riesgo y Adaptación al Cambio Climático del área de educación. Este apoyo se centró en la atención y resolución de 7 solicitudes relacionadas con la plataforma SURE. 
FEBRERO: 1. Durante el mes se recibieron un total de 105 solicitudes que fueron allegadas para la reactivación, creación (formato TC-FT-31), inactivación o eliminación (formato GC-FT-95) de usuarios SIRE para acceso a sus distintos módulos y componentes, Así también se atendieron 02 casos para verificación del certificado sin pendientes formato TH-FT-101 de funcionarios de la subdirección corporativa que ya no laboran en IDIGER. 2. Carga de Documentos 48
3. Actualización de Datos en BD y Roles 6
4. Lentitud de Navegación en el Aplicativo 74
5. Novedades de Acceso 4
6. Requerimientos Especiales 3
7. Durante el mes, se brindó apoyo en la gestión y administración del Sistema Único de Registro Escolar (SURE) de la Subdirección para la Reducción del Riesgo y Adaptación al Cambio Climático del área de educación. Este apoyo se centró en la atención y resolución de 22 solicitudes relacionadas con la plataforma SURE. 
MARZO: 1. Durante el mes se recibieron un total de 95 solicitudes que fueron allegadas para la reactivación, creación (formato TC-FT-31), inactivación o eliminación (formato GC-FT-95) de usuarios SIRE para acceso a sus distintos módulos y componentes. 2. Durante el período en cuestión, se recibieron un total de 69 solicitudes de soporte técnico a aplicaciones tales como BITÁCORAS; INFORMES y SOLICITUDES, SUGA, STV, PRIMER RESPONDIENTE, BIBLIOTECA DIGITAL 3. Al interior del aplicativo Biblioteca Digital se incorporaron y/o actualizaron información en 4 registros entre estudios y diagnósticos técnicos. acumulando en el año (466 registros ingresados) 4. Actualización de Datos en BD y Roles 1
Lentitud de Navegación en el Aplicativo 56
Novedades de Acceso 12
5. Durante el mes, se brindó apoyo en la gestión y administración del Sistema Único de Registro Escolar (SURE) de la Subdirección para la Reducción del Riesgo y Adaptación al Cambio Climático del área de educación. Este apoyo se centró en la atención y resolución de 50 solicitudes relacionadas con la plataforma SURE. 
137 ENERO
216 FEBRERO
283 MARZO
636 TOTAL
"
</t>
  </si>
  <si>
    <t>Control1: https://drive.google.com/drive/folders/1qu8y-__jXIZWRza9E31F3bpvwmCSkx93</t>
  </si>
  <si>
    <r>
      <rPr>
        <b/>
        <sz val="11"/>
        <color theme="1"/>
        <rFont val="Century Gothic"/>
      </rPr>
      <t>El sistema SIRE debe estar con todos sus aplicativos arriba. El compromiso es mantenerlo al 100% funcionando. En administración de Infraestructuran y administración de aplicaciones, servicios que provee,  moniterea y soporta</t>
    </r>
    <r>
      <rPr>
        <sz val="11"/>
        <color theme="1"/>
        <rFont val="Century Gothic"/>
      </rPr>
      <t xml:space="preserve">.                                                                       Durante  este periodo de 2024, los servicios ofrecidos por el área de Infraestructura de la Oficina de Tecnologías de la Información y las Comunicaciones operaron sin novedades de consideración. A pesar de que se presentaron fallas recurrentes en el sistema de aire acondicionado del Datacenter, logramos mantener la disponibilidad de los servicios tecnológicos al 100%.
LOGROS Y ALCANCES 
Se ha completado la implementación de ARANDA en la nube, lo cual posibilita al instituto la adopción de los estándares ITIL 4 y facilita una mayor conectividad y control de los procesos de seguimiento.
Se dio apoyo para la generación de una nueva plantilla base para el semáforo de CORDIS; la cual será utilizada para la elaboración de un tablero de control.
</t>
    </r>
  </si>
  <si>
    <r>
      <rPr>
        <b/>
        <sz val="11"/>
        <color theme="1"/>
        <rFont val="Century Gothic"/>
      </rPr>
      <t>CONTROL1:                                                                                                                                                                                                                                                                                         Profesional especializado 23 administración SIRE</t>
    </r>
    <r>
      <rPr>
        <sz val="11"/>
        <color theme="1"/>
        <rFont val="Century Gothic"/>
      </rPr>
      <t xml:space="preserve"> Seguimiento al funcionamiento y disponibilidad del Sistema de información, Reinicio del servidor de aplicación.                                                                                                                              </t>
    </r>
    <r>
      <rPr>
        <b/>
        <sz val="11"/>
        <color theme="1"/>
        <rFont val="Century Gothic"/>
      </rPr>
      <t xml:space="preserve">1.1. Documento de validación de accesos y perdidas de disponibilidad de SIRE,  </t>
    </r>
    <r>
      <rPr>
        <sz val="11"/>
        <color theme="1"/>
        <rFont val="Century Gothic"/>
      </rPr>
      <t xml:space="preserve">se realiza el diagnostico de si la falencia es del sistema o de infraestructura y se procede a los reportes necesarios y a los ajustes que se requierena del sistema o de la infraestructura tecnologica. </t>
    </r>
  </si>
  <si>
    <r>
      <rPr>
        <sz val="11"/>
        <color theme="1"/>
        <rFont val="Century Gothic"/>
      </rPr>
      <t xml:space="preserve">                                                                       CONTROL 1:                                          </t>
    </r>
    <r>
      <rPr>
        <u/>
        <sz val="11"/>
        <color rgb="FF1155CC"/>
        <rFont val="Century Gothic"/>
      </rPr>
      <t>https://drive.google.com/drive/folders/1DKnH0-sO0045WDja0vn2a6UySAqsSuyV</t>
    </r>
    <r>
      <rPr>
        <sz val="11"/>
        <color theme="1"/>
        <rFont val="Century Gothic"/>
      </rPr>
      <t xml:space="preserve">                                                                         </t>
    </r>
  </si>
  <si>
    <r>
      <rPr>
        <sz val="11"/>
        <color theme="1"/>
        <rFont val="Century Gothic"/>
      </rPr>
      <t xml:space="preserve">Reporte de los avances de las acciones ( columna O) : No Aplica, Reporte de avance ni el l porcentaje de avance solo aplica si el riesgo cuenta con plan de tratamiento (ver hoja 7 columna AN).
</t>
    </r>
    <r>
      <rPr>
        <b/>
        <sz val="11"/>
        <color theme="1"/>
        <rFont val="Century Gothic"/>
      </rPr>
      <t xml:space="preserve">Control: </t>
    </r>
    <r>
      <rPr>
        <sz val="11"/>
        <color theme="1"/>
        <rFont val="Century Gothic"/>
      </rPr>
      <t xml:space="preserve">Se evidencia el cumplimiento del control con los informes internos de gestión donde se identifica el segumiento a la administración del SIRE correpondiente a los meses de abril, mayo, junio,julio, agosto.
</t>
    </r>
  </si>
  <si>
    <t>Frente a la ejecución del control 1 se evidenciaron archivos WORD de los meses de abril, mayo, junio, julio y agosto de 2024 denominados "Plantilla Informes internos TICS" realizados por el profesional universitario 222-23, en los cuales se evidencian los informes de gestión de Administración del SIRE, los requerimientos realizados de manera mensual, atención de PQRSD, capacitaciones, reuniones y demás relacionados con el Sistema SIRE. Sin embargo, dichos informes no se encuentran firmados de manera oficial. Aunque estas evidencias son el insumo que permite verificar de alguna manera la ejecución del control que apunta a mitigar la probabilidad de ocurrencia del riesgo identificado, no se encuentran debidamente firmadas por el profesional responsable de la ejecución del control. Igualmente de evidencia que la estructura del control no cuenta con el componente señalado para su adecuada formulación. Por lo anterior se recomienda, la formalización de los documentos soportes que permitan validar de manera clara y especifica la ejecución del control establecido, así como la revisión de su redacción teniendo en cuenta las disposiciones contenidas en la GUÍA PARA LA ADMINISTRACIÓN DE LOS RIESGOS DE GESTIÓN, CORRUPCIÓN, ESTRATEGICOS Y DE SEGURIDAD DE LA INFORMACIÓN DEL IDIGER DE-GU-01 Versión: 12, en lo que respecta a la valoración de controles y sus evidencias, así como las demás disposicones emitidas por el DAFP en su Guía para la Administración del Riesgo y el diseño de controles en entidades públicas Versión 6.</t>
  </si>
  <si>
    <r>
      <rPr>
        <b/>
        <sz val="11"/>
        <color theme="1"/>
        <rFont val="Century Gothic"/>
      </rPr>
      <t>CONTROL1:                                                                                                                                                                                                                                                                                         Profesional especializado 23 administración SIRE</t>
    </r>
    <r>
      <rPr>
        <sz val="11"/>
        <color theme="1"/>
        <rFont val="Century Gothic"/>
      </rPr>
      <t xml:space="preserve"> Seguimiento al funcionamiento y disponibilidad del Sistema de información, Reinicio del servidor de aplicación.                                                                                                                              </t>
    </r>
    <r>
      <rPr>
        <b/>
        <sz val="11"/>
        <color theme="1"/>
        <rFont val="Century Gothic"/>
      </rPr>
      <t xml:space="preserve">1.1. Documento de validación de accesos y perdidas de disponibilidad de SIRE,  </t>
    </r>
    <r>
      <rPr>
        <sz val="11"/>
        <color theme="1"/>
        <rFont val="Century Gothic"/>
      </rPr>
      <t xml:space="preserve">se realiza el diagnostico de si la falencia es del sistema o de infraestructura y se procede a los reportes necesarios y a los ajustes que se requierena del sistema o de la infraestructura tecnologica. </t>
    </r>
  </si>
  <si>
    <r>
      <rPr>
        <sz val="11"/>
        <color theme="1"/>
        <rFont val="Century Gothic"/>
      </rPr>
      <t xml:space="preserve">CONTROL 1 : </t>
    </r>
    <r>
      <rPr>
        <u/>
        <sz val="11"/>
        <color rgb="FF1155CC"/>
        <rFont val="Century Gothic"/>
      </rPr>
      <t>https://drive.google.com/drive/folders/1tiPnLpA3BRa8x4o8tVpeCqFt0XB_7Tcw</t>
    </r>
  </si>
  <si>
    <r>
      <rPr>
        <sz val="11"/>
        <color theme="1"/>
        <rFont val="Century Gothic"/>
      </rPr>
      <t xml:space="preserve">No aplica realizar reporte de los avances de las acciones (columna Z), pues el riesgo no requiere de plan de acción para su mitigación, únicamente de la aplicación de controles.
</t>
    </r>
    <r>
      <rPr>
        <b/>
        <sz val="11"/>
        <color theme="1"/>
        <rFont val="Century Gothic"/>
      </rPr>
      <t>Control 1:</t>
    </r>
    <r>
      <rPr>
        <sz val="11"/>
        <color theme="1"/>
        <rFont val="Century Gothic"/>
      </rPr>
      <t xml:space="preserve"> Se evidencia el cumplimiento del control con los informes internos de gestión donde se identifica el seguimiento a la administración del SIRE correpondiente a los meses de septiembre, octubre, noviembre y diciembre 2024. En estos informes es posible evidencias la cantidad de solicitudes atendidas de reactivación/creación, inactivación o eliminación de usuarios del SIRE, solicitudes de soporte técnico a aplicaciones en su mayoria por problemas de lentitud de navegación del aplicativo, incorporación y actualización de registros de estudios y diagnósticos técnicos, gestión y administración del SURE, gestión y administración del SUGA (noviembre 2024). En lo reportado en los informes no se envidencia pérdida de disponibilidad del SIRE.</t>
    </r>
  </si>
  <si>
    <t>Control: Las evidencias presentadas por el proceso (Informe de gestion Oficina TIC´S), permiten validar la ejecución de las  actividades y seguimientos que apuntan al cumplimiento del control establecido y a subsanar la causa raíz del riesgo identificado.
Acciones: No Aplica</t>
  </si>
  <si>
    <t>Las evidencias presentadas por el proceso, permiten soportar el cumplimiento del control establecido.</t>
  </si>
  <si>
    <t>CONTROL1: Gestion de la solicitud de ajustes a los permisos de las carpetas. Se corrigen y se resuelven inmediatamente si se detecta alguna inconsistencia. Por solicitud vía mesa de Servicios. ACCION1: Manual de pollíticaas de seguridad actualizado y publicado en la página web de la entidad. Campaña Pensando en Tic, enviada por los medios de divulgación del Idiger y que se viene reiterando periodicamente. Seguridad carpetas. ACCION2: A. Informe de Gestión mensual donde se reporta por parte de infraestructura la evidencia del control. Tabla de Contenido
1. AVANCES EN LOS TEMAS A CARGO Hoja 2
1.1. TÉCNICOS y 1.1.2 Seguridad Hoja 4. B. Se realiza el respectivo seguimiento en un archivo de excel.|</t>
  </si>
  <si>
    <t>CONTROL1: El subdirector, Jefe o personal delegado Solicita a través de la mesa de servicio y cuando sea necesario. el reporte de acceso a las carpetas compartidas, para el personal que considere pertinente. Reportes de permisos de carpetas enviados , ACCION1: Manual de pollíticaas de seguridad actualizado y publicado en la página web de la entidad. Video de Youtube realizado por comunicaciones para la campaña sobre seguridad de la información. ACCION2: A, Informe de Gestión mensual donde se reporta por parte de infraestructura la evidencia del control. B. Archivo de excel con seguimiento periódoco,</t>
  </si>
  <si>
    <t>Control1: https://drive.google.com/drive/folders/1wZ7GhSfWNaaZh2Qkgb-cb1mOFFYpZ_QK Accion1: https://drive.google.com/drive/folders/1KaE8yzJMzUVCGRH0Fw-9oVLedDh7s8vJ https://www.youtube.com/watch?v=HCqGagxET6Y 2. https://www.idiger.gov.co/documents/20182/979747/TC-MN-02+Manual+de+Pol%C3%ADticas+de+Seguridad+de+la+Informaci%C3%B3n+-+V3.pdf Accion2: https://drive.google.com/drive/folders/1WCr284QZf73-yq7zauZ8SyAK7yizOYqd</t>
  </si>
  <si>
    <t>Acciones: A pesar de las evidencias suministrada por el proceso, estas no dan cuenta del cumplimiento de las dos acciones definidas al inicio de la vigencia.
A1: Se suministra el manual de seguridad de la información pero de la vigencia 2023 y no del periodo evaluado.
A2: No se evidencia el procedimiento actualizado con el punto de control asociado a la entrega periodica por parte de la oficina TIC del reporte de permisos de las carpetas compartidas.
Con base en lo anterior, se sugiere mantener el avance de cumplimiento de las dos acciones en 0%.
Controles: De acuerdo con los soportes suministrados, se evidencia la correcta ejecución del control.
Recomendaciones: Adelantar las actividades necesarias para dar cumplimiento a las dos acciones definidas al inicio de la presente vigencia.</t>
  </si>
  <si>
    <t>Acción: Las evidencias presentadas confirman el manejo del riesgo. Estas pruebas proporcionan una visión concreta y confiable de cómo se están implementando y ejecutando las estrategias y controles diseñados para mitigar los riesgos identificados.
Control: La primera línea de defensa administra de manera efectiva el establecimiento y la gestión de los controles, logrando reducir la probabilidad y/o el impacto del riesgo.
Recomendaciones: Se sugiere que se indique la acción y el control en la casilla correspondiente para más claridad en el seguimiento del riesgo.</t>
  </si>
  <si>
    <r>
      <rPr>
        <b/>
        <sz val="11"/>
        <color theme="1"/>
        <rFont val="Century Gothic"/>
      </rPr>
      <t xml:space="preserve">ACCION 1:  </t>
    </r>
    <r>
      <rPr>
        <sz val="11"/>
        <color theme="1"/>
        <rFont val="Century Gothic"/>
      </rPr>
      <t xml:space="preserve">                                                                                                                                                                                                                                                                                                                                                                                                                                                        1) Actualizar y divulgar el manual de políticas complementarias de seguridad de la información del IDIGER, en relación con los permisos y acceso a las carpetas compartidas. (50%)  certificaciones, asistencias, divulgaciones, piezas utilizando los diferentes canales de comunicación interna.                                                                                                                                                                                                                                                                                                                                                                                                                                                                                                                                                                                                                                                                                                                                                                       a. Se realizó socialización      y divulgación de la política.                                                                                                                                                                                                                                                                                                                                                                      b. Aranda mesa de servicios se encarga de recibir las solicitudes de permisos.                                                                                                                                                                                                                                                                                                                                                                                                                c.   Se hace seguimiento en un archivo de excel para todos riesgos de infraestructura.                                                                                                                                                                                                                                                                                                                    d. En los informes de Gestión mensual se describen todas las actividades de Infraestructura Tecnológica.                                                                                                                                                                                          
                                                                                                                                                                                                                                                                                                                                                                                                                                               </t>
    </r>
    <r>
      <rPr>
        <b/>
        <sz val="11"/>
        <color theme="1"/>
        <rFont val="Century Gothic"/>
      </rPr>
      <t xml:space="preserve">ACCION 2: </t>
    </r>
    <r>
      <rPr>
        <sz val="11"/>
        <color theme="1"/>
        <rFont val="Century Gothic"/>
      </rPr>
      <t xml:space="preserve">                                                                                                                                                                                                                                                                                                                                                                                                                                      2) Documentar el control existente dentro del procedimiento pertinente asociado al proceso TIC, incluyendo la entrega periodica por parte de la oficina TIC del reporte de permisos de las carpetas compartidas. (50%).                                                                                                                                                                                                   a.En documento de excel se realiza el seguimiento de este y demás controles que tienen que ver con infraestructura tecnológica.                                                                                                                                                                                                                                                   b. . Informe de Gestión mensual donde se reporta por parte de infraestructura las  evidencias  de las actividades de las acciones y controles. T                                                                                                                                                                                                                  Tabla de Contenido 1. AVANCES EN LOS TEMAS A CARGO Hoja 2
1.1. TÉCNICOS y 1.1.2 Seguridad Hoja 4. B. Se realiza el respectivo seguimiento en un archivo de excel.    </t>
    </r>
  </si>
  <si>
    <r>
      <rPr>
        <sz val="11"/>
        <color theme="1"/>
        <rFont val="Century Gothic"/>
      </rPr>
      <t xml:space="preserve">                                                                                                                                                                                                                                   </t>
    </r>
    <r>
      <rPr>
        <b/>
        <sz val="11"/>
        <color theme="1"/>
        <rFont val="Century Gothic"/>
      </rPr>
      <t xml:space="preserve">CONTROL 1: </t>
    </r>
    <r>
      <rPr>
        <sz val="11"/>
        <color theme="1"/>
        <rFont val="Century Gothic"/>
      </rPr>
      <t xml:space="preserve">    Frecuencia Aleatoria                                                                                                                                                                                                                                                                                                                                                                                                                                                                                                                                                                                 1.1.  El subdirector, Jefe o personal delegado Solicita a través de la mesa de servicio y cuando sea necesario. el reporte de acceso a las carpetas compartidas, para el personal que considere pertinente.                                                                                                                                                                                                                                                                                                                                                                                                                                                                                                               1.2.  Propiedades de la carpeta donde se visualicen los usuarios con los permisos o reporte solicitado a la Oficina TICS.             Se corrigen y se resuelven inmediatamente si se detecta alguna inconsistencia.                                                                                                                                                                                                                                                                            1.3. Gestion de la solicitud de ajustes a los permisos de las carpetas. . Por solicitud vía mesa de Servicios.  </t>
    </r>
  </si>
  <si>
    <r>
      <rPr>
        <sz val="11"/>
        <color theme="1"/>
        <rFont val="Century Gothic"/>
      </rPr>
      <t xml:space="preserve">ACCION 1 :                          </t>
    </r>
    <r>
      <rPr>
        <u/>
        <sz val="11"/>
        <color rgb="FF1155CC"/>
        <rFont val="Century Gothic"/>
      </rPr>
      <t>https://drive.google.com/drive/folders/1VXK5-wOX5mcHJkob9azwcc4L8zDE0c-N</t>
    </r>
    <r>
      <rPr>
        <sz val="11"/>
        <color theme="1"/>
        <rFont val="Century Gothic"/>
      </rPr>
      <t xml:space="preserve">                                                                 ACCION 2 :                         </t>
    </r>
    <r>
      <rPr>
        <u/>
        <sz val="11"/>
        <color rgb="FF1155CC"/>
        <rFont val="Century Gothic"/>
      </rPr>
      <t>https://drive.google.com/drive/folders/1oW6r-tsYi-aOF06TCmFm-qCbw8Tux6de</t>
    </r>
    <r>
      <rPr>
        <sz val="11"/>
        <color theme="1"/>
        <rFont val="Century Gothic"/>
      </rPr>
      <t xml:space="preserve">                                                                CONTROL 1:                                          </t>
    </r>
    <r>
      <rPr>
        <u/>
        <sz val="11"/>
        <color rgb="FF1155CC"/>
        <rFont val="Century Gothic"/>
      </rPr>
      <t>https://drive.google.com/drive/folders/1xm6Xj75BDg0pZUgBwEv4hwkqSF_I7ouB</t>
    </r>
    <r>
      <rPr>
        <sz val="11"/>
        <color theme="1"/>
        <rFont val="Century Gothic"/>
      </rPr>
      <t xml:space="preserve">                                                                          </t>
    </r>
  </si>
  <si>
    <r>
      <rPr>
        <b/>
        <sz val="11"/>
        <color theme="1"/>
        <rFont val="Century Gothic"/>
      </rPr>
      <t xml:space="preserve">Acción 1: </t>
    </r>
    <r>
      <rPr>
        <sz val="11"/>
        <color theme="1"/>
        <rFont val="Century Gothic"/>
      </rPr>
      <t xml:space="preserve">Se identifica la publicación de manual de políticas complementarias  de la información del IDIGER v3,  del 2023, se recomienda mantener actualizado el documento especificamente  en temas de permisos y carpetas compartidas.
</t>
    </r>
    <r>
      <rPr>
        <b/>
        <sz val="11"/>
        <color theme="1"/>
        <rFont val="Century Gothic"/>
      </rPr>
      <t>Acción 2</t>
    </r>
    <r>
      <rPr>
        <sz val="11"/>
        <color theme="1"/>
        <rFont val="Century Gothic"/>
      </rPr>
      <t xml:space="preserve">:Se evidencia el archivo Seguimiento evidencias de controles- Riesgos infrestrutura del año 2024 y 2023 con el seguimiento a las carpetas compartidas.
</t>
    </r>
    <r>
      <rPr>
        <b/>
        <sz val="11"/>
        <color theme="1"/>
        <rFont val="Century Gothic"/>
      </rPr>
      <t>Recomendación:</t>
    </r>
    <r>
      <rPr>
        <sz val="11"/>
        <color theme="1"/>
        <rFont val="Century Gothic"/>
      </rPr>
      <t xml:space="preserve"> Se sugiere  completar la información de permisos a campertas compartidas en el manual y divulgar constamente esta información para que los colaboradores del IDIGER  tengan en cuenta esta información.
</t>
    </r>
    <r>
      <rPr>
        <b/>
        <sz val="11"/>
        <color theme="1"/>
        <rFont val="Century Gothic"/>
      </rPr>
      <t xml:space="preserve">Control 1: </t>
    </r>
    <r>
      <rPr>
        <sz val="11"/>
        <color theme="1"/>
        <rFont val="Century Gothic"/>
      </rPr>
      <t>Se presenta el reporte  de solicitudes, permisos, restricciones realizadas a la oficina TICS, mediante correos electronicos.</t>
    </r>
  </si>
  <si>
    <t xml:space="preserve">Frente a la ejecución del control 1 se evidenciaron archivos PDF de los meses de  julio, agosto y septiembre de 2024 , en los cuales se evidencian los correos electrónicos donde se solicitan permisos de acceso a carpetas especificas de NAS por parte de los coordinadores de los procesos o areas a diferentes colaboradores en el ejercicio de las funciones. No se evidencian soportes de esta gestión de los meses de abril, mayo y junio que hacen parte del cuatrimestre en seguimiento. Estas evidencias son el insumo que permite verificar la ejecución del control que apunta a mitigar la probabilidad de ocurrencia del riesgo identificado. Por lo anterior se recomienda, el cargue completo de las evidencias del periodo en seguimiento que permitan validar la ejecución del control de manera permamente. 
En cuando a las acciones establecidas para la gestión del riesgo se evidencia para la acción 1 archivo PDF denominado "socializacionDivulgacionPolitica de Seguridad" donde se refleja el correo electrónico del 26/06/2024 de divulgación de la actualización del Manual de Políticas de Seguridad de la Información V3. Sin embargo se evidencia que su ultima actualización se realiza durante el mes de julio de la vigencia 2023. 
Por su parte la acción 2 del riesgo cuenta con archivo Excel denominado "SEGUIMIENTO EVIDENCIAS CONTROLES - RIESGOS INFRAESTRUCTURA" donde se evidencia base de seguimiento de los controles de los riesgo de infraestructura. Sin embaergo, no se evidencia soporte de la formalización del mismo dentro del procedimiento. Dicha acltividad tiene como fecha limite de implementación el 31/12/2024.
Se recomienda la retroalimentación permanente de las políticas de permisos y accesos con todos los funcionarios y colaboradores de la entidad que contribuyan a minimizar las probabilidades de ocurrencia del riesgo identificado. 
</t>
  </si>
  <si>
    <t>ACCION 1:                                                                                                                                                                                                                                                                                                                                                                                                                                                          1) Actualizar y divulgar el manual de políticas complementarias de seguridad de la información del IDIGER, en relación con los permisos y acceso a las carpetas compartidas.                                                                                                                                                                                                                                                                                                                                                                                                                                                                                                                                                                                                                                                                                                                                                                     a. Se realizó socialización y divulgación de la política.                                                                                                                                                                                                                                                                                                                                                                      b. Aranda mesa de servicios se encarga de recibir las solicitudes de permisos.                                                                                                                                                                                                                                                                                                                                                                                                                c. Se hace seguimiento en un archivo de excel para todos riesgos de infraestructura.                                                                                                                                                                                                                                                                                                                    d. En los informes de Gestión mensual se describen todas las actividades de Infraestructura Tecnológica.                                                                                                              3. Seguimientos controles. Archivo de excel.                                                                                                                                                                                                                                  4. Evidencias Controles Infraestructura 2024. (drive)                                                                                                                                                                                       
                                                                                                                                                                                                                                                                                                                                                                                                                                               ACCION 2:                                                                                                                                                                                                                                                                                                                                                                                                                                       2) Documentar el control existente dentro del procedimiento pertinente asociado al proceso TIC, incluyendo la entrega periodica por parte de la oficina TIC del reporte de permisos de las carpetas compartidas. (50%).                                                                                                                                                                                                   a.En documento de excel se realiza el seguimiento de este y demás controles que tienen que ver con infraestructura tecnológica.                                                                                                                                                                                                                                                   b. . Informe de Gestión mensual donde se reporta por parte de infraestructura las  evidencias  de las actividades de las acciones y controles.                         3. Seguimientos controles. Archivo de excel.                                                                                                                                                                                                                                                              4. Evidencias Controles Infraestructura 2024. (drive)</t>
  </si>
  <si>
    <t>1. Gestion de la solicitud de ajustes a los permisos de las carpetas. Por solicitud vía mesa de Servicio. Se corrigen y se resuelven inmediatamente si se detecta alguna inconsistencia.</t>
  </si>
  <si>
    <r>
      <rPr>
        <sz val="11"/>
        <color theme="1"/>
        <rFont val="Century Gothic"/>
      </rPr>
      <t xml:space="preserve">ACCION 1 :           </t>
    </r>
    <r>
      <rPr>
        <u/>
        <sz val="11"/>
        <color rgb="FF1155CC"/>
        <rFont val="Century Gothic"/>
      </rPr>
      <t>https://drive.google.com/drive/folders/1oaX1B5xzrOf8qa1D7fFUSkNm-AzSM1Mx</t>
    </r>
    <r>
      <rPr>
        <sz val="11"/>
        <color theme="1"/>
        <rFont val="Century Gothic"/>
      </rPr>
      <t xml:space="preserve">                   </t>
    </r>
    <r>
      <rPr>
        <u/>
        <sz val="11"/>
        <color rgb="FF1155CC"/>
        <rFont val="Century Gothic"/>
      </rPr>
      <t>https://drive.google.com/drive/folders/1aGxGS0a0QTHysGTrIOni2FHmZq9dBXBl</t>
    </r>
    <r>
      <rPr>
        <sz val="11"/>
        <color theme="1"/>
        <rFont val="Century Gothic"/>
      </rPr>
      <t xml:space="preserve">                                                    ACCION 2 : </t>
    </r>
    <r>
      <rPr>
        <u/>
        <sz val="11"/>
        <color rgb="FF1155CC"/>
        <rFont val="Century Gothic"/>
      </rPr>
      <t>https://drive.google.com/drive/folders/1BHnfmhuRIfWSMcSdGU7VUpGHpw7PSYpn</t>
    </r>
    <r>
      <rPr>
        <sz val="11"/>
        <color theme="1"/>
        <rFont val="Century Gothic"/>
      </rPr>
      <t xml:space="preserve"> </t>
    </r>
    <r>
      <rPr>
        <u/>
        <sz val="11"/>
        <color rgb="FF1155CC"/>
        <rFont val="Century Gothic"/>
      </rPr>
      <t>https://drive.google.com/drive/folders/1aGxGS0a0QTHysGTrIOni2FHmZq9dBXBl</t>
    </r>
    <r>
      <rPr>
        <sz val="11"/>
        <color theme="1"/>
        <rFont val="Century Gothic"/>
      </rPr>
      <t xml:space="preserve">                                                                                                  CONTROL 1 : </t>
    </r>
    <r>
      <rPr>
        <u/>
        <sz val="11"/>
        <color rgb="FF1155CC"/>
        <rFont val="Century Gothic"/>
      </rPr>
      <t>https://drive.google.com/drive/folders/1e8w-wkhL4pJz__uJWUR8avKuFmvaIvzh</t>
    </r>
  </si>
  <si>
    <r>
      <rPr>
        <b/>
        <sz val="11"/>
        <color theme="1"/>
        <rFont val="Century Gothic"/>
      </rPr>
      <t>Acción 1:</t>
    </r>
    <r>
      <rPr>
        <sz val="11"/>
        <color theme="1"/>
        <rFont val="Century Gothic"/>
      </rPr>
      <t xml:space="preserve">
Se dió cumplimento de esta actividad en el segundo periodo evaluado, por este no presenta soportes de divulgación para este periodo.
Se recomienda para la próxima vigencia realizar divulgaciones afines al riesgo y más precisas de acuerdo con las políticas de seguridad dela información 
</t>
    </r>
    <r>
      <rPr>
        <b/>
        <sz val="11"/>
        <color theme="1"/>
        <rFont val="Century Gothic"/>
      </rPr>
      <t xml:space="preserve">Acción 2: </t>
    </r>
    <r>
      <rPr>
        <sz val="11"/>
        <color theme="1"/>
        <rFont val="Century Gothic"/>
      </rPr>
      <t xml:space="preserve">
Se evidencia archivo excel con el seguimiento de la ejecución de los controles, se observa que para este riesgo durante los meses de septiembre, octubre, noviembre y diciembre 2024 se ha realizado la gestión de solicitud de ajustes a los permisos de las carpetas. En la carpeta del control No 1. asociado a este riesgo, se puede identificar correos electrónicos que dan cuenta de la gestión sobre los permisos de la carpeta del NAS (restricción de permisos, solicitudes de acceso, reportes de accesos a carpetas para verificación) para cada uno de los meses del periodo.
</t>
    </r>
    <r>
      <rPr>
        <b/>
        <sz val="11"/>
        <color theme="1"/>
        <rFont val="Century Gothic"/>
      </rPr>
      <t xml:space="preserve">Control 1: </t>
    </r>
    <r>
      <rPr>
        <sz val="11"/>
        <color theme="1"/>
        <rFont val="Century Gothic"/>
      </rPr>
      <t xml:space="preserve">
Para todo el periodo se evidencian correos electrónicos remitidos desde las áreas a la oficina TIC´s realizando las siguientes solicitudes: restricción de permisos en la carpeta NAS, solicitudes de acceso a carpeta NAS, información de usuarios con permisos actuales en las carpetas, solicitudes de verificación de permisos actuales, todo esto por parte de las diferentes subdirecciones de la entidad.
Para este control se sugiere ampliar su descripción, pues se evidencia que no solo se realizan solicitudes por mesa de servicios, también por correo electrónico.</t>
    </r>
  </si>
  <si>
    <t>Control: Las evidencias presentadas por el proceso permiten validar la ejecución de las  actividades y seguimientos que apuntan al cumplimiento del control establecido y a subsanar la causa raíz del riesgo identificado.
Accion 1: Su cumplimiento se genero durantre el segundo periodo de seguimiento.
Accion 2: Se evidencia archivo mediante el cual el proceso TIC¨S genera seguimiento a las acciones programadas y establecidas para el adecuado funcionamiento del area y de los componenetes a su cargo, en donde se incluye el reporte de los permisos a las carpetas compartidas de la entidad.</t>
  </si>
  <si>
    <t xml:space="preserve">Las evidencias presentadas por el proceso, permiten soportar el cumplimiento del control y  las acciones  establecidas.
</t>
  </si>
  <si>
    <t>Control1 : No se programaron actividades para esta vigencia en el Plan de seguridad anual. Se realizaron actividades de sensibilización, divulgación en este periodo. Control 2: Reportes VPN. Se investigan y se identifican las acciones para corregir. Se realiza Seguimiento de las evidencias de los controles trimestralmente. (Riesgos de Infraestructura). Acción1: A. Manual de políticas complementarias de seguridad de la información del IDIGER, Actualizado y publicado en la página web de la entidad. en relación con las actividades que se realizan desde trabajo en casa y teletrabajo. 7. Políticas Complementarias de Seguridad de la Información.Página............................... 9
7.1 Teletrabajo, trabajo en casa y acceso remoto................................................ 9 B. Verificación de requisitos mínimos para teletrabajo, realizada por el Equipo de Soporte TICs
Acción 2: A. Documentar el control existente dentro del procedimiento pertinente asociado al proceso TIC, incluyendo la entrega de las VPN para el personal que lo solicita. En el manual de politicas de seguridad de la informacion: 7. Políticas Complementarias de Seguridad de la Información Hoja........... 9, y 7.5.2 Acceso Remoto -VPN ...........hoja .. 13. Lineamientos. B. Procedimiento de Infraestructura. ADMINISTRACIÓN DE. 
INFRAESTRUCTURA TECNOLOGICA. 5. Políticas de operación 5.1.3. Acceso VPN (Red privada virtual) . C. Documento CONFIGURACION VPN SSL IDIGER para la instalación remota.
Acción 3: Pendiente por programar para el prcximo trimestre. Deacuerdo al plan anual de Seguridad. Mientras tanto se realizan tips de seguridad, campañas, videos, etc. Campaña pensando en Tic.</t>
  </si>
  <si>
    <t>Control1 : Se realizaron actividades de sensibilización, divulgación en este periodo. Pdf Control 2: A. Reportes de conectividad de los usuarios con VPN.pdf . B. SEGUIMIENTO EVIDENCIAS CONTROLES - RIESGOS INFRAESTRUCTURA.xls Acción1: A. Manual de políticas complementarias de seguridad de la información del IDIGER, B. requisitos mínimos para teletrabajo archivo .pdf ACCION 2: A. Pprocedimiento de Infraestrura. ADMINISTRACIÓN DE INFRAESTRUCTURA TECNOLOGICA.pdf . B. Documento: 2. CONFIGURACION VPN SSL IDIGER para la instalación remota. Acción 3: Tips de seguridad, campañas, etc.</t>
  </si>
  <si>
    <t>Control1: https://drive.google.com/drive/folders/1YLCAtNNxIR9DD8PJ5UyjNMIwEkRq29Oi Control2: https://drive.google.com/drive/folders/1-Y3gGjMtPblvyTV-6vUVSBUgXpsxPV4o Acción1: https://drive.google.com/drive/folders/14NJmozLmK13i7meQueOGBHLxIPqEYP0n https://www.idiger.gov.co/documents/20182/979747/TC-MN-02+Manual+de+Pol%C3%ADticas+de+Seguridad+de+la+Informaci%C3%B3n+-+V3.pdf Acción2: https://drive.google.com/drive/folders/1VzBEjDp0dkBshFT03NlEHkSgSTVDts5Y Acción3: https://drive.google.com/drive/folders/1xUppYMXyVUKTzPOeqqfVeUoLKlzbWh9e</t>
  </si>
  <si>
    <t>Acciones: A pesar de las evidencias suministrada por el proceso, estas no dan cuenta del cumplimiento de las tres acciones definidas al inicio de la vigencia.
A1: Se suministra el manual de seguridad de la información pero de la vigencia 2023 y no del periodo evaluado.
A2: No se evidencia el procedimiento actualizado con el punto de control asociado a la entrega de las VPN para el personal que lo solicita.
A3: Se evidencian correos de sensibilización en materia de seguridad de la información, sin embargo, estas evidencias no obedecen a la ejecución del curso virtual de ciberseguridad para funcionarios y contratistas.
Con base en lo anterior, se sugiere mantener el avance de cumplimiento de las tres acciones en 0%.
Controles: C1: El proceso remite evidencias de sensibilizaciones realizadas vía e-mail en materia de seguridad de la información, pero estos soportes no dan cuenta de la medición del nivel de conocimiento de los colaboradores en materia de seguridad y privacidad de la información, mediante pruebas de conocimiento.
C2: Se evidencia la ejecución del control en un 50% para el periodo evaluado, toda vez que, no se identificaron los reportes de VPN del mes de marzo y abril 2024
Recomendaciones: Adelantar las actividades necesarias para dar cumplimiento a las tres acciones definidas al inicio de la presente vigencia.
C2: Se recomienda realizar la entrega de las evidencias restantes que demuestren la ejecución del control, al momento de realizar en el mes de agosto, el reporte de avance correspondiente al segundo cuatrimestre 2024.</t>
  </si>
  <si>
    <r>
      <rPr>
        <b/>
        <sz val="11"/>
        <color theme="1"/>
        <rFont val="Century Gothic"/>
      </rPr>
      <t xml:space="preserve">ACCION 1:          </t>
    </r>
    <r>
      <rPr>
        <sz val="11"/>
        <color theme="1"/>
        <rFont val="Century Gothic"/>
      </rPr>
      <t xml:space="preserve">                                                                                                                                                                                                                                                                                                                                                                                                                                1) Actualizar y divulgar el manual de políticas complementarias de seguridad de la información del IDIGER, en relación con las actividades que se realizan desde trabajo en casa y teletrabajo. (50%) .                                                                                                        a. Se realizó la socialización de la Política.                                                                                                                                                                                                                                                                                                                                                                          b.   Coordinamos y ejecutamos con éxito la capacitación "Herramientas colaborativas Google", cumpliendo así con los compromisos adquiridos con el Comité de Teletrabajo y fortaleciendo las competencias digitales de los colaboradores de la entidad.                                                                                                                                                                                                                                                                                                                                                                                                  </t>
    </r>
    <r>
      <rPr>
        <b/>
        <sz val="11"/>
        <color theme="1"/>
        <rFont val="Century Gothic"/>
      </rPr>
      <t>ACCION 2:</t>
    </r>
    <r>
      <rPr>
        <sz val="11"/>
        <color theme="1"/>
        <rFont val="Century Gothic"/>
      </rPr>
      <t xml:space="preserve">                                                                                                                                                                                                                                                                                                                                                                                                                                                                                                                                                          2) Documentar el control existente dentro del procedimiento pertinente asociado al proceso TIC, incluyendo la entrega de las VPN para el personal que lo solicita. (20%).                                                                                                                                                        a.   En documento de excel se realiza el seguimiento de este y demás controles que tienen que ver con infraestructura tecnológica.                                                                                                                                                                                                                            b.. Informe de Gestión mensual donde se reporta por parte de infraestructura la evidencia del control.                                                                                                                                                                                                                                                                                                                                                                                                                                                                                                                                                                                                                                                                                                                                                                                                                                                          c. Aranda mesa de servicios se encarga de recibir las solicitudes de permisos.                                                                                                                                                                                                                                                                                                      d. el manual de políticas complementarias de seguridad de la información del IDIGER
                                                                                                                                                                                                                                                                                                                                                                                                                                                            </t>
    </r>
    <r>
      <rPr>
        <b/>
        <sz val="11"/>
        <color theme="1"/>
        <rFont val="Century Gothic"/>
      </rPr>
      <t>ACCION 3:</t>
    </r>
    <r>
      <rPr>
        <sz val="11"/>
        <color theme="1"/>
        <rFont val="Century Gothic"/>
      </rPr>
      <t xml:space="preserve">                                                                                                                                                                                                                                                                                                                                                                                                                                                                        3) Gestionar la ejecución del curso virtual de ciberseguridad para los funcionarios y contratistas de cada proceso. (30%). Esta actividad está pendiente en el plan de capacitación.                                                                   </t>
    </r>
  </si>
  <si>
    <r>
      <rPr>
        <b/>
        <sz val="11"/>
        <color theme="1"/>
        <rFont val="Century Gothic"/>
      </rPr>
      <t xml:space="preserve">                                                                                                                                                                                                                                                                                                                                     CONTROL 1:                                                                                                                                                                                                                                                                                                                         </t>
    </r>
    <r>
      <rPr>
        <sz val="11"/>
        <color theme="1"/>
        <rFont val="Century Gothic"/>
      </rPr>
      <t xml:space="preserve">El Oficial de seguridad verifica de acuerdo al plan anual, que se hayan realizado las actividades tendientes a la medición del nivel de conocimiento de los colaboradores en materia de seguridad y privacidad de la información, revisando las pruebas de conocimiento que garantizan que los colaboradores cuentan con una conciencia en seguridad de la información. </t>
    </r>
    <r>
      <rPr>
        <b/>
        <sz val="11"/>
        <color theme="1"/>
        <rFont val="Century Gothic"/>
      </rPr>
      <t xml:space="preserve">                                a. </t>
    </r>
    <r>
      <rPr>
        <sz val="11"/>
        <color theme="1"/>
        <rFont val="Century Gothic"/>
      </rPr>
      <t xml:space="preserve">Se realizaron diferentes actividades utilizando los medios de divulgación para socializar temas relacionados con la política de Seguridad de la Informacón y seguridad Digital.  </t>
    </r>
    <r>
      <rPr>
        <b/>
        <sz val="11"/>
        <color theme="1"/>
        <rFont val="Century Gothic"/>
      </rPr>
      <t xml:space="preserve">                                                                                                                                                                                                                                                                                 CONTROL 2:    </t>
    </r>
    <r>
      <rPr>
        <sz val="11"/>
        <color theme="1"/>
        <rFont val="Century Gothic"/>
      </rPr>
      <t xml:space="preserve">                                                                                                                                                                                                                                                                                                 Todos los colaboradores que accedan remotamente a la red de la entidad. deben asegurar la integridad, confidencialidad y disponibilidad de la información mientras se realiza el trabajo en casa mediante el uso de una Red Privada Virtual (VPN) provisto por IDIGER.                                                                                                                                                                                                         a. El área de Infraestructura realiza el monitoreo de los usuarios que se conectan por VPN, especialmente para teletrabajo. Está en el informe de Gestión del Profesional de Infraestructura.                                                                                                                                                                                                                                                                                                                            b. Reportes de conectividad de los usuarios con VPN. Trimestral.                                                                                                            
                                                                                                                                                                                                                                                                                                                                                                                                                                                            </t>
    </r>
  </si>
  <si>
    <r>
      <rPr>
        <sz val="11"/>
        <color theme="1"/>
        <rFont val="Century Gothic"/>
      </rPr>
      <t xml:space="preserve">ACCION 1 :                        </t>
    </r>
    <r>
      <rPr>
        <u/>
        <sz val="11"/>
        <color rgb="FF1155CC"/>
        <rFont val="Century Gothic"/>
      </rPr>
      <t>https://drive.google.com/drive/folders/1mPmqDPk8UHWzpAE32Oc_LO8qXdRTy3pv</t>
    </r>
    <r>
      <rPr>
        <sz val="11"/>
        <color theme="1"/>
        <rFont val="Century Gothic"/>
      </rPr>
      <t xml:space="preserve">                                                                             CONTROL 1:                                         </t>
    </r>
    <r>
      <rPr>
        <u/>
        <sz val="11"/>
        <color rgb="FF1155CC"/>
        <rFont val="Century Gothic"/>
      </rPr>
      <t>https://drive.google.com/drive/folders/1UFY6nRsWND1hUjQuImDcy6IguxUzLQvJ</t>
    </r>
    <r>
      <rPr>
        <sz val="11"/>
        <color theme="1"/>
        <rFont val="Century Gothic"/>
      </rPr>
      <t xml:space="preserve">                                                                           CONTROL 2:                               </t>
    </r>
    <r>
      <rPr>
        <u/>
        <sz val="11"/>
        <color rgb="FF1155CC"/>
        <rFont val="Century Gothic"/>
      </rPr>
      <t>https://drive.google.com/drive/folders/1uBGHjnl0UrBiweOpGYCb6YcFXP5kc0IC</t>
    </r>
    <r>
      <rPr>
        <sz val="11"/>
        <color theme="1"/>
        <rFont val="Century Gothic"/>
      </rPr>
      <t xml:space="preserve">                             ACCION 2: </t>
    </r>
    <r>
      <rPr>
        <u/>
        <sz val="11"/>
        <color rgb="FF1155CC"/>
        <rFont val="Century Gothic"/>
      </rPr>
      <t>https://drive.google.com/drive/folders/1lg-4VC7o9T1eqrqYEP0LtgzqhPl96Z-O</t>
    </r>
    <r>
      <rPr>
        <sz val="11"/>
        <color theme="1"/>
        <rFont val="Century Gothic"/>
      </rPr>
      <t xml:space="preserve">                                                             ACCION 3:                                                                           </t>
    </r>
    <r>
      <rPr>
        <u/>
        <sz val="11"/>
        <color rgb="FF1155CC"/>
        <rFont val="Century Gothic"/>
      </rPr>
      <t>https://drive.google.com/drive/folders/1OKh1AMaogzf9STXYOvzp81VME24qOyic</t>
    </r>
  </si>
  <si>
    <r>
      <rPr>
        <b/>
        <sz val="11"/>
        <color theme="1"/>
        <rFont val="Century Gothic"/>
      </rPr>
      <t xml:space="preserve">Acción 1: </t>
    </r>
    <r>
      <rPr>
        <sz val="11"/>
        <color theme="1"/>
        <rFont val="Century Gothic"/>
      </rPr>
      <t xml:space="preserve">Se identifica la publicación de manual de políticas complementarias  de la información del IDIGER v3,  del 2023, se recomienda mantener actualizado el documento especificamente  en temas de trabajo en casa, teletrabajo y acceso remoto. Esta acción estaria cumplida por la tanto se recomienda revisar si puede ser un control y seguirlo fortalecerlo con la divulgación peridoca de esta información.
</t>
    </r>
    <r>
      <rPr>
        <b/>
        <sz val="11"/>
        <color theme="1"/>
        <rFont val="Century Gothic"/>
      </rPr>
      <t xml:space="preserve">Acción 2: </t>
    </r>
    <r>
      <rPr>
        <sz val="11"/>
        <color theme="1"/>
        <rFont val="Century Gothic"/>
      </rPr>
      <t>Se evidencia el archivo Seguimiento evidencias de controles- Riesgos infrestrutura del año 2024 y 2023 con el seguimiento a al uso del VPN.</t>
    </r>
    <r>
      <rPr>
        <b/>
        <sz val="11"/>
        <color theme="1"/>
        <rFont val="Century Gothic"/>
      </rPr>
      <t xml:space="preserve">
Acción 3:  </t>
    </r>
    <r>
      <rPr>
        <sz val="11"/>
        <color theme="1"/>
        <rFont val="Century Gothic"/>
      </rPr>
      <t xml:space="preserve">Pendiente la realización del curso  la ejecución del curso virtual ciberseguridad para funcionarios y contratistas.
</t>
    </r>
    <r>
      <rPr>
        <b/>
        <sz val="11"/>
        <color theme="1"/>
        <rFont val="Century Gothic"/>
      </rPr>
      <t xml:space="preserve">Control 1: </t>
    </r>
    <r>
      <rPr>
        <sz val="11"/>
        <color theme="1"/>
        <rFont val="Century Gothic"/>
      </rPr>
      <t>Si bien es cierto  se colocan como soporte diferentes actividades, se recomienda realizar la actividad relacionada con la medición del conocimiento de los colaboradores frente a seguridad y priavcidad de la información.</t>
    </r>
    <r>
      <rPr>
        <b/>
        <sz val="11"/>
        <color theme="1"/>
        <rFont val="Century Gothic"/>
      </rPr>
      <t xml:space="preserve">
Control 2: </t>
    </r>
    <r>
      <rPr>
        <sz val="11"/>
        <color theme="1"/>
        <rFont val="Century Gothic"/>
      </rPr>
      <t>Se evidencia el cumplimiento del control con los reportes de conexiones VPN- Fortinet</t>
    </r>
  </si>
  <si>
    <t>Para validar la ejecución del control 1 se evidenciaron archivos PDF de los meses de junio y julio de correos institucionales donde realizan la divulgación de la actualización del Manual de Políticas de Seguridad de la Información,  de la Política de Tratamiento de Datos Personales y la invitación a participar en el curso de Autenticación  Digital  "Actualización de la política de Gobierno Digital", así mismo se encontraron PDF de reportes de conexión de usuarios VPN de los meses de julio y agosto.Sin embargo, estos soportes no obedecen a los establecidos en el control para medir el nivel de conocimiento de los colaboradores.  Esta condición podría impedir que las actividades del control identificadas por parte de la primera línea de defensa, no mitiguen de manera efectiva las causas que generan la probabilidad de que el riesgo se materialice.
En cuanto al control N°2 se evidencian como soportes, archivos PDF denominados "REPORTE VPN" de los meses de julio y agosto 2024 donde se relaciona la conectividad remota de los usuarios que trabajan en casa. Sin embargo no se evidenican los reportes de los demas meses que conforman el cuatrimestre en seguimiento. Los soportes allegados son los establecidos como evidencia del control y permiten validar parcialmente la ejecución del control establecido por el proceso. Sin embargo, y teniendo en cuenta la causa raíz del riesgo se recomienda la revisión del control que permita atacar de manera directa el riesgo y minimizar su probabilidad de ocurrencia.
Por lo anterior se recomienda la revisión, análisis y si es necesario reestructuración o redacción los controles  de cara a las disposiciones contenidas en la GUÍA PARA LA ADMINISTRACIÓN DE LOS RIESGOS DE GESTIÓN, CORRUPCIÓN, ESTRATEGICOS Y DE SEGURIDAD DE LA INFORMACIÓN DEL IDIGER DE-GU-01 Versión: 12, en lo que respecta a la valoración de controles y sus evidencias, así como las demás disposicones emitidas por el DAFP en su Guía para la Administración del Riesgo y el diseño de controles en entidades públicas Versión 6.
ACCIONES: 
ACCIÓN 1: Se evidenica archivo PDF de correo electrónico donde divulgan la actualización del Manual de Políticas de Seguridad de la Información, sin embargo, no se evidencian las actualizaciones que guardan relación con las actividades de trabajo en casa y teletrabajo. Por lo cual y teniendo en cuenta el plazo de ejecución de las acciones, en los proximos reportes allegar las evidencias que señalan la actualización puntual sobre el tema especifico. 
ACCIÓN 2: Por su parte la acción 2 del riesgo cuenta con archivo Excel denominado "SEGUIMIENTO EVIDENCIAS CONTROLES - RIESGOS INFRAESTRUCTURA" donde se evidencia base de seguimiento de los controles de los riesgo de infraestructura. Sin embaergo, no se evidencia soporte de la formalización del mismo dentro del procedimiento. Dicha acltividad tiene como fecha limite de implementación el 31/12/2024.
ACCIÓN 3: No se evidencian soportes de la ejecución de esta acción. Se recomienda adelantar las actividades necesarias para cumplir con la acción dentro de los términos establecidos (31/12/2024.)</t>
  </si>
  <si>
    <t xml:space="preserve">"ACCION 1:                                                                                                                                                                                                                                                                                                                                                                                                                                          1) Actualizar y divulgar el manual de políticas complementarias de seguridad de la información del IDIGER, en relación con las actividades que se realizan desde trabajo en casa y teletrabajo.                                                                                                        
a. Se realizó la socialización de la Política.                                                                                                                                                                                                                                                                                                                                                                          b.   Coordinamos y ejecutamos con éxito la capacitación ""Herramientas colaborativas Google"", cumpliendo así con los compromisos adquiridos con el Comité de Teletrabajo y fortaleciendo las competencias digitales de los colaboradores de la entidad.                                                                                                                                                                                                                                                                                                                                                                                                  
ACCION 2:                                                                                                                                                                                                                                                                                                                                                                                                                                                                                                                                                          2) Documentar el control existente dentro del procedimiento pertinente asociado al proceso TIC, incluyendo la entrega de las VPN para el personal que lo solicita.                                                                                                                                                      
a.   En documento de excel se realiza el seguimiento de este y demás controles que tienen que ver con infraestructura tecnológica.                                                                                                                                                                                                                            b.. Informe de Gestión mensual donde se reporta por parte de infraestructura la evidencia del control.                                                                                                                                                                                                                                                                                                                                                                                                                                                                                                                                                                                                                                                                                                                                                                                                                                                          c. Aranda mesa de servicios se encarga de recibir las solicitudes de permisos.                                                                                                                                                                                                                                                                                                      d. el manual de políticas complementarias de seguridad de la información del IDIGER
                                                                                                                                                                                                                                                                                                                                                                                                                                                            ACCION 3:                                                                                                                                                                                                                                                                                                                                                                                                                                                                        3) Gestionar la ejecución del curso virtual de ciberseguridad para los funcionarios y contratistas de cada proceso. Curso Gobierno Digital y XERTICA  
                                                            "
</t>
  </si>
  <si>
    <t>CONTROL 1 : Evidencia: *Registros de pruebas de conocimiento                                       
CONTROL 2: Reportes de conectividad de los usuarios con VPN.                                                                           2.1 Todos los colaboradores que accedan remotamente a la red de la entidad, deben asegurar la integridad, confidencialidad y disponibilidad de la información mientras se realiza el trabajo en casa mediante el uso de una Red Privada Virtual (VPN) provisto por IDIGER. Evidencia: Reportes de conectividad de los usuarios con VPN.                                                                                                                         2.2. Se investigan y se identifican las acciones para corregir. TRIMESTRAL</t>
  </si>
  <si>
    <r>
      <rPr>
        <sz val="11"/>
        <color theme="1"/>
        <rFont val="Century Gothic"/>
      </rPr>
      <t xml:space="preserve">ACCION 1:     </t>
    </r>
    <r>
      <rPr>
        <u/>
        <sz val="11"/>
        <color rgb="FF1155CC"/>
        <rFont val="Century Gothic"/>
      </rPr>
      <t>https://drive.google.com/drive/folders/1J3uY-qCdK727o7EXopj2B4tPg-G3X1mW</t>
    </r>
    <r>
      <rPr>
        <sz val="11"/>
        <color theme="1"/>
        <rFont val="Century Gothic"/>
      </rPr>
      <t xml:space="preserve">                                                                                                            ACCION 2 :    </t>
    </r>
    <r>
      <rPr>
        <u/>
        <sz val="11"/>
        <color rgb="FF1155CC"/>
        <rFont val="Century Gothic"/>
      </rPr>
      <t>https://drive.google.com/drive/folders/1eHrMYuDZlYQabq4hA7ivAw55BxKMlEzA</t>
    </r>
    <r>
      <rPr>
        <sz val="11"/>
        <color theme="1"/>
        <rFont val="Century Gothic"/>
      </rPr>
      <t xml:space="preserve">                           </t>
    </r>
    <r>
      <rPr>
        <u/>
        <sz val="11"/>
        <color rgb="FF1155CC"/>
        <rFont val="Century Gothic"/>
      </rPr>
      <t>https://drive.google.com/drive/folders/1aGxGS0a0QTHysGTrIOni2FHmZq9dBXBl</t>
    </r>
    <r>
      <rPr>
        <sz val="11"/>
        <color theme="1"/>
        <rFont val="Century Gothic"/>
      </rPr>
      <t xml:space="preserve">                                                                                                      ACCION 3 :     </t>
    </r>
    <r>
      <rPr>
        <u/>
        <sz val="11"/>
        <color rgb="FF1155CC"/>
        <rFont val="Century Gothic"/>
      </rPr>
      <t>https://drive.google.com/drive/folders/1044f7Y2vKKpa2hn9DWAoUbWaraNV5KAI</t>
    </r>
    <r>
      <rPr>
        <sz val="11"/>
        <color theme="1"/>
        <rFont val="Century Gothic"/>
      </rPr>
      <t xml:space="preserve">                                                                                       CONTROL 1 :       </t>
    </r>
    <r>
      <rPr>
        <u/>
        <sz val="11"/>
        <color rgb="FF1155CC"/>
        <rFont val="Century Gothic"/>
      </rPr>
      <t>https://drive.google.com/drive/folders/1WS94xhFLuilUloG-KPd-FQM6XXlMPxxf</t>
    </r>
    <r>
      <rPr>
        <sz val="11"/>
        <color theme="1"/>
        <rFont val="Century Gothic"/>
      </rPr>
      <t xml:space="preserve">                      CONTROL 2 : </t>
    </r>
    <r>
      <rPr>
        <u/>
        <sz val="11"/>
        <color rgb="FF1155CC"/>
        <rFont val="Century Gothic"/>
      </rPr>
      <t>https://drive.google.com/drive/folders/1ZjPGUp63fYUSeSTPf3AChKazyjCZlI74</t>
    </r>
  </si>
  <si>
    <r>
      <rPr>
        <b/>
        <sz val="11"/>
        <color theme="1"/>
        <rFont val="Century Gothic"/>
      </rPr>
      <t xml:space="preserve">Acción 1: </t>
    </r>
    <r>
      <rPr>
        <sz val="11"/>
        <color theme="1"/>
        <rFont val="Century Gothic"/>
      </rPr>
      <t xml:space="preserve">
Se evidencia soporte de socialización de la política de seguridad IDIGER, actividad que fue realizada en junio del 2024, sin embargo, no aporta más soportes de divulgaciones y/o socializaciones. Esta socialización fue del documento, para dar cumplimiento total de la acción, se recomienda realizar para la próxima vigencia socializaciones más específicas al tema de teletrabajo.
</t>
    </r>
    <r>
      <rPr>
        <b/>
        <sz val="11"/>
        <color theme="1"/>
        <rFont val="Century Gothic"/>
      </rPr>
      <t xml:space="preserve">Acción 2: </t>
    </r>
    <r>
      <rPr>
        <sz val="11"/>
        <color theme="1"/>
        <rFont val="Century Gothic"/>
      </rPr>
      <t xml:space="preserve">
En el archivo "seguimiento evidencias controles", se observa que para los meses de septiembre a diciembre 2024, se cumple con el reporte de VPN, sin embargo no aporta los soportes correspondientes, únicamente se evidencia en los soportes del control No. 2, los reportes de VPN para enero y febrero 2024, sin embargo, no se evidencia para periodos posteriores. 
Es posible evidenciar que dentro del Manual de Políticas de Seguridad de la Información, se establecen los lineamientos para el acceso remotro por VPN, es decir, que este control se encuentra documentado.
</t>
    </r>
    <r>
      <rPr>
        <b/>
        <sz val="11"/>
        <color theme="1"/>
        <rFont val="Century Gothic"/>
      </rPr>
      <t xml:space="preserve">Acción 3: </t>
    </r>
    <r>
      <rPr>
        <sz val="11"/>
        <color theme="1"/>
        <rFont val="Century Gothic"/>
      </rPr>
      <t xml:space="preserve">
No aporta evidencia del cumplimiento de esta acción, no se ejecutó curso virtual en ciberseguridad. 
</t>
    </r>
    <r>
      <rPr>
        <b/>
        <sz val="11"/>
        <color theme="1"/>
        <rFont val="Century Gothic"/>
      </rPr>
      <t xml:space="preserve">Control 1: </t>
    </r>
    <r>
      <rPr>
        <sz val="11"/>
        <color theme="1"/>
        <rFont val="Century Gothic"/>
      </rPr>
      <t xml:space="preserve">
No hay evidencia de la ejecución de pruebas de conocimiento en temas de seguridad de la información por parte de los colaboradores.
</t>
    </r>
    <r>
      <rPr>
        <b/>
        <sz val="11"/>
        <color theme="1"/>
        <rFont val="Century Gothic"/>
      </rPr>
      <t xml:space="preserve">
Control 2: </t>
    </r>
    <r>
      <rPr>
        <sz val="11"/>
        <color theme="1"/>
        <rFont val="Century Gothic"/>
      </rPr>
      <t xml:space="preserve">
Se evidencian reportes de VPN para enero y febrero 2024, sin embargo, no se evidencia para periodos posteriores, lo que da cuenta de la ejecución parcial de este control.
</t>
    </r>
  </si>
  <si>
    <t xml:space="preserve">"Control 1 y 2: Las evidencias permiten validar la ejecución de las  actividades y seguimientos que apuntan al cumplimiento de los controles establecidos y a subsanar las causas raíz de los riesgos identificados.
Accion 1: Se evidencia soporte de socializacion de la actualizacion de la politica de seguridad de la entidad, proceso que se llevo a cabo en el segundo periodo de seguimiento.
Accion 2: Se evidencia Archivo mediante el cual la oficina TIC´S lleva el control de ejecucion de las acciones programadas mensualmente, en donde se incluye la asignacion de VPN al personal que lo solicita.
Accion 3: Se evidencio la divulgacion de la oferta del curso de actualizacion en politica de gobierno digital y del curso ofrecido por Xertica sobre herramientas colaborativas de google.
Se evidencia seguimiento por parte de la segunda linea de defensa, sin embargo no es del todo acorde a lo reportado por el proceso, las evidencias presentadas y lo observado por la tercerra linea de defensa, lo cual podria generar una perdida de control frenter al cumplimiento de las actividades establecidas para mitigar la probabilidad de ocurrencia del riesgo identificado por el proceso."
</t>
  </si>
  <si>
    <t>Las evidencias presentadas por el proceso, permiten soportar el cumplimiento de lOS controlES y  las acciones  establecidas.</t>
  </si>
  <si>
    <t>Control1: Manual de seguridad de la informacion actualizado. Accion1: Manual actualizado y publicado en la página web. 7.4.2 Control de Acceso a los Sistemas de información y 7.8.7 Seguridad de las comunicaciones. Tips y campaña informativa de seguridad. Accion2: Se cuenta con la herramienta KeePass, para realizar la Gestión de claves. Para la administración de Infraestructura, y la administración de la página web. Control2: Reporte informando el número de usuarios detectados, usuarios con altos privilegio, verificar los usuarios administradores de servicios críticos como el dominio, el firewall, y el acceso a la nube oracle con el fin de detectar usuarios que por su obligación o función no deban tener perfiles con altos privilegios (admin) y realizar las actualizaciones necesarias. Accion3: se realiza seguimiento semestral. e investigan y se identifican las acciones para corregir.</t>
  </si>
  <si>
    <t>Control1: Manual Accion1: reporte campaña. Control2: reporte de usuarios con altos privilegio, semestrales Accion2: herramienta de gestion de claves. Accion3: Seguimiento</t>
  </si>
  <si>
    <t>Control1: https://drive.google.com/drive/folders/1eC9WGZfWHv-j5--I3ZJgKKIS1myb8yRF Control2: https://drive.google.com/drive/folders/1fm4e3P0v2uVTTDxVKAEsqfmTMZrnAtM6 Accion1: https://drive.google.com/drive/folders/14r7vjFtB8JRbkqvlhVGtSR_UtTaRX37b Accion2: https://drive.google.com/drive/folders/1jTch9PsPpPJtztlrUDt9CPI_vWJA91Pb Accion3: https://drive.google.com/drive/folders/1YZnZx98tb_7ozORYbM92rUvP595dzWaF</t>
  </si>
  <si>
    <t>Acciones: A pesar de las evidencias suministrada por el proceso, estas no dan cuenta del cumplimiento en dos de las tres acciones definidas al inicio de la vigencia.
A1: Se suministra un correo de sensibilización en vez del manual actualizado de politícas complementarias de seguridad de la información.
A2: De acuerdo a los soportes suministrados por el proceso, se evidencia el cumplimiento de la acción.
A3: Se evidencia reporte de seguimiento a riesgos de gestión, seguridad de la información y corrupción del proceso TIC, en vez de soportes que demuestren la entrega de usuarios nombrados a los colaboradores que acceden a administrar los servicios de infraestructura de TI.
Con base en lo anterior, se sugiere mantener el avance de cumplimiento de las tres acciones en 40%, teniendo en cuenta que la acción No. 2 se cumplió al 100%.
Controles: C1: El proceso remite manual de políticas de seguridad de la información de la vigencia 2023, pero estos soportes no dan cuenta de la medición del nivel de conocimiento de los colaboradores en materia de seguridad y privacidad de la información, mediante pruebas de conocimiento.
C2: De acuerdo a los soportes suministrados, se evidencia la correcta ejecución del control.
Recomendaciones: Adelantar las actividades necesarias para dar cumplimiento a las dos acciones pendientes y definidas al inicio de la presente vigencia.</t>
  </si>
  <si>
    <r>
      <rPr>
        <b/>
        <sz val="11"/>
        <color theme="1"/>
        <rFont val="Century Gothic"/>
      </rPr>
      <t xml:space="preserve">ACCION 1  </t>
    </r>
    <r>
      <rPr>
        <sz val="11"/>
        <color theme="1"/>
        <rFont val="Century Gothic"/>
      </rPr>
      <t xml:space="preserve">                                                                                                                                                                                                                                                                                  Actualizar y divulgar el manual de políticas complementarias de seguridad de la información del IDIGER, en relación con las actividades que se realizan para el adecuado manejo de usuarios de altos privilegios. (30%).                                                                                                                                                                                        a.  Se hizo la divulgación del manual de políticas de Seguridad de la Información y Seguridad Digital.
</t>
    </r>
    <r>
      <rPr>
        <b/>
        <sz val="11"/>
        <color theme="1"/>
        <rFont val="Century Gothic"/>
      </rPr>
      <t>ACCION 2</t>
    </r>
    <r>
      <rPr>
        <sz val="11"/>
        <color theme="1"/>
        <rFont val="Century Gothic"/>
      </rPr>
      <t xml:space="preserve">                                                                                                                                                                                                                                                                                                                                                                                                                    Realizar un inventario de usuarios de altos privilegios y sus contraseñas en una herramienta de gestión de claves (ej: KeePass) (40%).                                             a. </t>
    </r>
    <r>
      <rPr>
        <b/>
        <sz val="11"/>
        <color theme="1"/>
        <rFont val="Century Gothic"/>
      </rPr>
      <t>Esta herramienta KeePass está en uso por la oficina TIC y hace parte de la gestión de usuarios del área.</t>
    </r>
    <r>
      <rPr>
        <sz val="11"/>
        <color theme="1"/>
        <rFont val="Century Gothic"/>
      </rPr>
      <t xml:space="preserve">
</t>
    </r>
    <r>
      <rPr>
        <b/>
        <sz val="11"/>
        <color theme="1"/>
        <rFont val="Century Gothic"/>
      </rPr>
      <t xml:space="preserve">ACCION 3  </t>
    </r>
    <r>
      <rPr>
        <sz val="11"/>
        <color theme="1"/>
        <rFont val="Century Gothic"/>
      </rPr>
      <t xml:space="preserve">                                                                                                                                                                                                                                                                                           Entregar usuarios nombrados a los colaboradores que acceden a a administrar los servicios y la infraestructura de TI. En la medida que las Apps lo permitan. (40%).                                                                                                                                                                                                                                                                  a.se realiza seguimiento semestral. e investigan y se identifican las acciones para corregir.</t>
    </r>
  </si>
  <si>
    <r>
      <rPr>
        <b/>
        <sz val="11"/>
        <color theme="1"/>
        <rFont val="Century Gothic"/>
      </rPr>
      <t xml:space="preserve">CONTROL 1:    </t>
    </r>
    <r>
      <rPr>
        <sz val="11"/>
        <color theme="1"/>
        <rFont val="Century Gothic"/>
      </rPr>
      <t xml:space="preserve">                                                                                                                                                                                                                                                                                                                          El Oficial de seguridad debe verificar de acuerdo al plan anual, que se hayan realizado las actividades tendientes a la medición del nivel de conocimiento de los colaboradores en materia de seguridad y privacidad de la información, revisando las pruebas de conocimiento que garantizan que los colaboradores cuentan con una conciencia en seguridad de la información.                                                                                                                                                                                                 a. test de conocimiento de los usuarios.                                                                                                                                                                                                                                                                                                                                            b. Se investigan y se identifican las acciones para corregir.                                                                                                                   </t>
    </r>
    <r>
      <rPr>
        <b/>
        <sz val="11"/>
        <color theme="1"/>
        <rFont val="Century Gothic"/>
      </rPr>
      <t xml:space="preserve">Se realizaron actividades de socialización y divulgación. Y el curso de Actualización de la política de Gobierno Digital 2022.  Que está en el plan de anual de capacitación.   </t>
    </r>
    <r>
      <rPr>
        <sz val="11"/>
        <color theme="1"/>
        <rFont val="Century Gothic"/>
      </rPr>
      <t xml:space="preserve">                                                                                                                                                                                                                                                                                                                                                                                                                                   
                                                                                                                                                                                                                                                                                                                      </t>
    </r>
    <r>
      <rPr>
        <b/>
        <sz val="11"/>
        <color theme="1"/>
        <rFont val="Century Gothic"/>
      </rPr>
      <t xml:space="preserve">CONTROL 2: </t>
    </r>
    <r>
      <rPr>
        <sz val="11"/>
        <color theme="1"/>
        <rFont val="Century Gothic"/>
      </rPr>
      <t xml:space="preserve">                                                                                                                                                                                                                                                                                                                                                                            Los profesionales de infraestructura tecnologica y/o contratistas de la Oficina TICS deben verificar los usuarios administradores de servicios criticos como el dominio, el firewall, VPN, y el acceso a la nube oracle con el fin de detectar usuarios que por su obligación o función no deban tener perfiles con altos privilegios (admin) y realizar las actualizaciones necesarias.                                                                                                                                                                                  a. reporte de usuarios con altos privilegio, semestrales.       Matriz de roles                                                                                                                                                                                                                                                                                                                            b.  Se investigan y se identifican las acciones para corregir.                                                                                                                                                                                                           </t>
    </r>
  </si>
  <si>
    <r>
      <rPr>
        <sz val="11"/>
        <color theme="1"/>
        <rFont val="Century Gothic"/>
      </rPr>
      <t xml:space="preserve">ACCION 1 :                        </t>
    </r>
    <r>
      <rPr>
        <u/>
        <sz val="11"/>
        <color rgb="FF1155CC"/>
        <rFont val="Century Gothic"/>
      </rPr>
      <t>https://drive.google.com/drive/folders/1oU1uExa7iMlcIx9gvaRBteirFw8qvTQG</t>
    </r>
    <r>
      <rPr>
        <sz val="11"/>
        <color theme="1"/>
        <rFont val="Century Gothic"/>
      </rPr>
      <t xml:space="preserve">                                                                             CONTROL 1:                                         </t>
    </r>
    <r>
      <rPr>
        <u/>
        <sz val="11"/>
        <color rgb="FF1155CC"/>
        <rFont val="Century Gothic"/>
      </rPr>
      <t>https://drive.google.com/drive/folders/1MPnwsdNV6DgUPSYSIv21kfHiDYqwzzom</t>
    </r>
    <r>
      <rPr>
        <sz val="11"/>
        <color theme="1"/>
        <rFont val="Century Gothic"/>
      </rPr>
      <t xml:space="preserve">                                                                           CONTROL 2:                             </t>
    </r>
    <r>
      <rPr>
        <u/>
        <sz val="11"/>
        <color rgb="FF1155CC"/>
        <rFont val="Century Gothic"/>
      </rPr>
      <t>https://drive.google.com/drive/folders/1On_OmJ9Sck42Ga8rb8HYJIjbHvB3k8Km</t>
    </r>
    <r>
      <rPr>
        <sz val="11"/>
        <color theme="1"/>
        <rFont val="Century Gothic"/>
      </rPr>
      <t xml:space="preserve">                               ACCION 2: </t>
    </r>
    <r>
      <rPr>
        <u/>
        <sz val="11"/>
        <color rgb="FF1155CC"/>
        <rFont val="Century Gothic"/>
      </rPr>
      <t>https://drive.google.com/drive/folders/1tBrXOEI9IehXsqEY-Mb4QHYlQ8usAtlQ</t>
    </r>
    <r>
      <rPr>
        <sz val="11"/>
        <color theme="1"/>
        <rFont val="Century Gothic"/>
      </rPr>
      <t xml:space="preserve">                                                                                                   ACCION 3.                                                                                                                                                                                      </t>
    </r>
    <r>
      <rPr>
        <u/>
        <sz val="11"/>
        <color rgb="FF1155CC"/>
        <rFont val="Century Gothic"/>
      </rPr>
      <t>https://drive.google.com/drive/folders/1EC5JjmYYZmmQ3K_RS1t9Me3T23Y6Pvgu</t>
    </r>
  </si>
  <si>
    <r>
      <rPr>
        <b/>
        <sz val="11"/>
        <color theme="1"/>
        <rFont val="Century Gothic"/>
      </rPr>
      <t xml:space="preserve">Acción 1: </t>
    </r>
    <r>
      <rPr>
        <sz val="11"/>
        <color theme="1"/>
        <rFont val="Century Gothic"/>
      </rPr>
      <t xml:space="preserve">Se identifica la publicación de manual de políticas complementarias  de la información del IDIGER v3,  del 2023, se recomienda mantener actualizado el documento especificamente  en temas de accesos privilegiados Esta acción estaria cumplida por la tanto se recomienda revisar si puede ser un control y seguirlo fortaleciendolo con la divulgación peridoca de esta información.
</t>
    </r>
    <r>
      <rPr>
        <b/>
        <sz val="11"/>
        <color theme="1"/>
        <rFont val="Century Gothic"/>
      </rPr>
      <t xml:space="preserve">Acción 2: </t>
    </r>
    <r>
      <rPr>
        <sz val="11"/>
        <color theme="1"/>
        <rFont val="Century Gothic"/>
      </rPr>
      <t xml:space="preserve">Se entiende que no se evidencia la acción realizada por que puede ser confidencial para el area, si es así se pueden presentar como soportes capturas de pantalla con información que se pueda divulgar y que soporten la ejecución de la acción de lo contrario aclarar un poco mas el reporte ya que con el leguaje tecnico no es facil de entender y colocar la evidencia que lo soporte.
</t>
    </r>
    <r>
      <rPr>
        <b/>
        <sz val="11"/>
        <color theme="1"/>
        <rFont val="Century Gothic"/>
      </rPr>
      <t xml:space="preserve">Acción 3. </t>
    </r>
    <r>
      <rPr>
        <sz val="11"/>
        <color theme="1"/>
        <rFont val="Century Gothic"/>
      </rPr>
      <t xml:space="preserve">No se evidencian los soportes del cumplimiento de la acción.
</t>
    </r>
    <r>
      <rPr>
        <b/>
        <sz val="11"/>
        <color theme="1"/>
        <rFont val="Century Gothic"/>
      </rPr>
      <t xml:space="preserve">Control 1: </t>
    </r>
    <r>
      <rPr>
        <sz val="11"/>
        <color theme="1"/>
        <rFont val="Century Gothic"/>
      </rPr>
      <t xml:space="preserve">Si bien es cierto  se colocan como soporte diferentes actividades, se recomienda realizar la actividad relacionada con la medición del conocimiento de los colaboradores frente a seguridad y priavcidad de la información o Test de concoimiento como lo reportan.
</t>
    </r>
    <r>
      <rPr>
        <b/>
        <sz val="11"/>
        <color theme="1"/>
        <rFont val="Century Gothic"/>
      </rPr>
      <t xml:space="preserve">Control 2: </t>
    </r>
    <r>
      <rPr>
        <sz val="11"/>
        <color theme="1"/>
        <rFont val="Century Gothic"/>
      </rPr>
      <t>Se evidencia el cumplimiento del control con la Matriz de roles de infrestructura de agosto de 2024.</t>
    </r>
  </si>
  <si>
    <t>Para validar la ejecución del control 1 se evidenciaron archivos PDF de los meses de junio y julio de correos institucionales donde realizan la divulgación de la actualización del Manual de Políticas de Seguridad de la Información,  de la Política de Tratamiento de Datos Personales y la invitación a participar en el curso de Autenticación  Digital  "Actualización de la política de Gobierno Digital", así mismo se encontraron PDF de CURSO DE ACTUALIZACIÓN DE LA POLÍTICA DE GOBIERNO DIGITAL y soporte de participación en dicho curso de una funcionaria.Sin embargo, estos soportes no obedecen a los establecidos en el control para medir el nivel de conocimiento de los colaboradores.  Esta condición podría impedir que las actividades del control identificadas por parte de la primera línea de defensa, no mitiguen de manera efectiva las causas que generan la probabilidad de que el riesgo se materialice.
En cuanto al control N°2 se evidenció como soporte, archivo PDF denominado "08-2024 Matriz de Roles" del mes de agosto 2024 donde se identifican los usuarios con cada uno de los roles de la infraestructura de TICS. El soporte allegado permite validar la ejecución del control establecido por el proceso. Sin embargo, y teniendo en cuenta la causa raíz del riesgo se recomienda la revisión de la frecuencia de la aplicación del control  así como la periodicidad del soporte de usuarios con altos privilegios (semestral) como fuente de información de la ejecución del control que permita atacar de manera direct ay permanente  el riesgo y así minimizar su probabilidad de ocurrencia.
Por lo anterior se recomienda la revisión, análisis y si es necesario reestructuración o redacción los controles  de cara a las disposiciones contenidas en la GUÍA PARA LA ADMINISTRACIÓN DE LOS RIESGOS DE GESTIÓN, CORRUPCIÓN, ESTRATEGICOS Y DE SEGURIDAD DE LA INFORMACIÓN DEL IDIGER DE-GU-01 Versión: 12, en lo que respecta a la valoración de controles y sus evidencias, así como las demás disposicones emitidas por el DAFP en su Guía para la Administración del Riesgo y el diseño de controles en entidades públicas Versión 6.
ACCIONES 1-2 Y 3: No se evidencian soportes de la ejecución de estas acciones. Se recomienda adelantar las actividades necesarias para cumplir con la acción dentro de los términos establecidos (31/12/2024.)</t>
  </si>
  <si>
    <t>Control 1: Se evidencian soportes del  control que no guardan relación con la evidencia establecida en el control para validar su ejecución.
Control 2: Se evidenican soportes del  control que validan su ejecución.</t>
  </si>
  <si>
    <t xml:space="preserve">ACCION 1:                                                                                                                                                                                                                                                                                                                                                                                                                                                                                 a.  Se hizo la divulgación del manual de políticas de Seguridad de la Información y Seguridad Digital.
ACCION 2                                                                                                                                                                                                                                                                                                                                                                                                                    Realizar un inventario de usuarios de altos privilegios y sus contraseñas en una herramienta de gestión de claves (ej: KeePass)                                                                                                                                                a. Esta herramienta KeePass está en uso por la oficina TIC y hace parte de la gestión de usuarios del área.
ACCION 3                                                                                                                                                                                                                                                                                                                                          Entregar usuarios nombrados a los colaboradores que acceden a a administrar los servicios y la infraestructura de TI.                                                                                                                                                                                                                                                             a.se realiza seguimiento semestral. e investigan y se identifican las acciones para corregir."  Matriz de roles.
</t>
  </si>
  <si>
    <t>CONTROL 1 :                                                                                                                                                                                                                                                                                                                            El Oficial de seguridad debe verificar de acuerdo al plan anual, que se hayan realizado las actividades tendientes a la medición del nivel de conocimiento de los colaboradores en materia de seguridad y privacidad de la información.                                                                                                                                                                                                                                                                                                                                                                                                                                                                                                                                                                                                                                                    Se realizaron actividades de socialización y divulgación. Y el curso de Actualización de la política de Gobierno Digital 2022.  Que está en el plan de anual de capacitación.                                                                                                                                                                                               CONTROL 2 : Reporte informando el número de usuarios detectados. Reporte de usuarios con altos privilegio,   Se investigan y se identifican las acciones para corregir.  SEMESTRAL</t>
  </si>
  <si>
    <r>
      <rPr>
        <sz val="11"/>
        <color theme="1"/>
        <rFont val="Century Gothic"/>
      </rPr>
      <t xml:space="preserve">ACCION : 1    </t>
    </r>
    <r>
      <rPr>
        <u/>
        <sz val="11"/>
        <color rgb="FF1155CC"/>
        <rFont val="Century Gothic"/>
      </rPr>
      <t>https://drive.google.com/drive/folders/1ko_HTZN9EoTcV0GFZkW9HKNZCbfJJ0lw</t>
    </r>
    <r>
      <rPr>
        <sz val="11"/>
        <color theme="1"/>
        <rFont val="Century Gothic"/>
      </rPr>
      <t xml:space="preserve">                                                              ACCION 2 :  </t>
    </r>
    <r>
      <rPr>
        <u/>
        <sz val="11"/>
        <color rgb="FF1155CC"/>
        <rFont val="Century Gothic"/>
      </rPr>
      <t>https://drive.google.com/drive/folders/1-uJ835avkVgisKiqt26XnVDpk71W7JF0</t>
    </r>
    <r>
      <rPr>
        <sz val="11"/>
        <color theme="1"/>
        <rFont val="Century Gothic"/>
      </rPr>
      <t xml:space="preserve">                                                                                                                                                                                       ACCION 3 :     </t>
    </r>
    <r>
      <rPr>
        <u/>
        <sz val="11"/>
        <color rgb="FF1155CC"/>
        <rFont val="Century Gothic"/>
      </rPr>
      <t>https://drive.google.com/drive/folders/1axcshkn6UfergLUzNXGQOLVoLAYchYNS</t>
    </r>
    <r>
      <rPr>
        <sz val="11"/>
        <color theme="1"/>
        <rFont val="Century Gothic"/>
      </rPr>
      <t xml:space="preserve">                                                                                                                                                                              CONTROL 1 :      </t>
    </r>
    <r>
      <rPr>
        <u/>
        <sz val="11"/>
        <color rgb="FF1155CC"/>
        <rFont val="Century Gothic"/>
      </rPr>
      <t>https://drive.google.com/drive/folders/1RrVdxwl2I4w8lag6VVuoWLOOVRfWULVL</t>
    </r>
    <r>
      <rPr>
        <sz val="11"/>
        <color theme="1"/>
        <rFont val="Century Gothic"/>
      </rPr>
      <t xml:space="preserve">            CONTROL 2 : </t>
    </r>
    <r>
      <rPr>
        <u/>
        <sz val="11"/>
        <color rgb="FF1155CC"/>
        <rFont val="Century Gothic"/>
      </rPr>
      <t>https://drive.google.com/drive/folders/1xxgahq0oQE2k4E3iVhfYeNbyKEIfBvtw</t>
    </r>
  </si>
  <si>
    <r>
      <rPr>
        <b/>
        <sz val="11"/>
        <color theme="1"/>
        <rFont val="Century Gothic"/>
      </rPr>
      <t xml:space="preserve">Acción 1: </t>
    </r>
    <r>
      <rPr>
        <sz val="11"/>
        <color theme="1"/>
        <rFont val="Century Gothic"/>
      </rPr>
      <t xml:space="preserve">
Se evidencia soporte de socialización de la política de seguridad IDIGER, actividad que fue realizada en junio del 2024, sin embargo, no aporta más soportes de divulgaciones y/o socializaciones. Esta socialización fue del documento, para dar cumplimiento total de la acción, se recomienda realizar para la próxima vigencia socializaciones más específicas al tema de manejo de usuarios de altos privilegios. 
Es posible evidenciar que dentro del Manual de Políticas de Seguridad de la Información, se establecen los lineamientos para el acceso a los sistemas de información.
</t>
    </r>
    <r>
      <rPr>
        <b/>
        <sz val="11"/>
        <color theme="1"/>
        <rFont val="Century Gothic"/>
      </rPr>
      <t xml:space="preserve">Acción 2: </t>
    </r>
    <r>
      <rPr>
        <sz val="11"/>
        <color theme="1"/>
        <rFont val="Century Gothic"/>
      </rPr>
      <t xml:space="preserve">
Se anexa una imagen sobre la herramienta Keepass y de acuerdo con el reporte realizado está en uso y hace parte de la gestión de usuarios del área, sin embargo, no se evidencia inventario de usuarios de altos privilegios. Estos permisos y roles no presentan cambios en el periodo.
</t>
    </r>
    <r>
      <rPr>
        <b/>
        <sz val="11"/>
        <color theme="1"/>
        <rFont val="Century Gothic"/>
      </rPr>
      <t xml:space="preserve">
Acción 3: </t>
    </r>
    <r>
      <rPr>
        <sz val="11"/>
        <color theme="1"/>
        <rFont val="Century Gothic"/>
      </rPr>
      <t xml:space="preserve">
Se evidencian las matrices de roles infraerstructura para acceso a los diferentes sistemas, esto para los meses de septiembre a diciembre 2024. Este soporte da cuenta de que roles y cuentas de correos están autorizados y tienen permisos de acceso a los diferentes sistemas, desde los roles de usuario estandar hasta el líder de infraestructura.
</t>
    </r>
    <r>
      <rPr>
        <b/>
        <sz val="11"/>
        <color theme="1"/>
        <rFont val="Century Gothic"/>
      </rPr>
      <t xml:space="preserve">Control 1: </t>
    </r>
    <r>
      <rPr>
        <sz val="11"/>
        <color theme="1"/>
        <rFont val="Century Gothic"/>
      </rPr>
      <t xml:space="preserve">
No hay evidencia de la ejecución de pruebas de conocimiento en temas de seguridad de la información por parte de los colaboradores.
</t>
    </r>
    <r>
      <rPr>
        <b/>
        <sz val="11"/>
        <color theme="1"/>
        <rFont val="Century Gothic"/>
      </rPr>
      <t>Control 2:</t>
    </r>
    <r>
      <rPr>
        <sz val="11"/>
        <color theme="1"/>
        <rFont val="Century Gothic"/>
      </rPr>
      <t xml:space="preserve"> 
Se evidencian reportes de VPN para enero y febrero 2024, sin embargo, no se evidencia para periodos posteriores, lo que da cuenta de la ejecución parcial de este control.
</t>
    </r>
  </si>
  <si>
    <t>Control 1: Se evidencia qie dentro del plan de capacitacion de la entidad se tienen programadas actividades de formacion y/o actualizacion relacionades con servicios tecnologicos, sin embargo dicho control hace parte de un riesgo previamente identificado por el proceso.
Control 2: Se evidencia archivo con matriz de roles de usuarios lo cual permite tener un control y registro de los usuarios administradores en la entidad.
Accion 1: Se evidencia soporte de socializacion de la actualizacion de la politica de seguridad de la entidad, proceso que se llevo a cabo en el segundo periodo de seguimiento. (esta accion ya se encuentra definida para un riesgo identificado previamente)
Accion 2: El soporte cargado no permite que un tercero pueda determinar el adecuado cumplimiento de la accion establecida.
Accion 3: Los soportes entregados son los mismos del control 2 por lo tanto se debe replantear la accion u el control para asegurar la mitigacion efectiva del riesgo.
Se recomienda tener presente las disposiciones contenidas en la GUÍA PARA LA ADMINISTRACIÓN DE LOS RIESGOS DE GESTIÓN, CORRUPCIÓN, ESTRATEGICOS Y DE SEGURIDAD DE LA INFORMACIÓN DEL IDIGER DE-GU-01 Versión: 12, en lo que respecta a la valoración de controles y sus evidencias, así como las demás disposiciones emitidas por el DAFP en su Guía para la Administración del Riesgo y el diseño de controles en entidades públicas Versión 6.</t>
  </si>
  <si>
    <t>Las evidencias presentadas por el proceso, permiten soportar el cumplimiento del control y  las acciones  establecidas.</t>
  </si>
  <si>
    <t>Comntrol1: Se ejecutan las actividades que se identifican durante el periodo y de acuerdo con plan de adquisiciones los avances se relacionan en informes de gestión. Control2: Correo electrónico enviado a los colaboradores y partes interesadas a los que pueda afectar el cambio, informando la ventana de mantenimiento. Accion1: cualquier cambio en la infraestructura de TI de una organización que pueda afectar las operaciones de la organización se considera un cambio de TI. Esto incluye el reemplazo de impresoras, proyectores, servidores, entre otros. Manual de Politicas de Seguridad de la Información actualizado. 7.8.4 Gestión de cambios de TI. Actualizado y publicado en la pagina web. Accion2: Los lideres se capacitan continuamente ya sea autonomo o por requerimiento de actividades del dia a dia con proveedores y demas. En los informes de gestion del equipo Tic se documenta. En 2. OTRAS ACTIVIDADES del informe. Accion3: Manual de politicas de seguridad y procedimiento de infraestructura</t>
  </si>
  <si>
    <t>Control1: Informes mensuales Control2: Informe ventanas de mantenimiento. Accion1: Manual de Politicas de Seguridad de la Información Informes de gestion infraestructura Accion2: Informes de gestion infraestructura Accion3: Procedimiento de infraestructura y manual de seguridad.</t>
  </si>
  <si>
    <t>Control1: https://drive.google.com/drive/folders/13ENQYd2-kyHY9nm8QQun_Bshape8GdW- Control2: https://drive.google.com/drive/folders/1el7z70XybKJOamjAS7qYgd9P7r7-guxC Accion1: https://drive.google.com/drive/folders/1F_T5nQFGdkXKWNU4c-tVkYFcqqguZQMO Accion2: https://drive.google.com/drive/folders/10V8jRcKiMUZkweyhd2Ci22sxCYHkqIhy Accion3: https://drive.google.com/drive/folders/1LZfIOxoCB-qErSic6qqK9Z9HUlDs606f</t>
  </si>
  <si>
    <t>Acciones: A pesar de las evidencias suministrada por el proceso, estas no dan cuenta del cumplimiento en dos de las tres acciones definidas al inicio de la vigencia.
A1: Se suministra el manual de políticas complementarias de seguridad de la información de la vigencia 2023, en vez del manual actualizado en el periodo evaluado.
A2: Se suministran informes de gestión del proceso, en vez de soportes (presentaciones, capturas de pantalla o registros de asistencia) que demuestren la capacitación a lideres en gestión del cambio.
A3: Se suministra manual y procedimiento de la vigencia 2023, en vez de procedimiento con el punto de control actualizado en el periodo evaluado.
Con base en lo anterior, se sugiere mantener el avance de cumplimiento de las tres acciones en 0%.
Controles: C1: De acuerdo a los soportes suministrados, se evidencia la correcta ejecución del control.
C2: De acuerdo a los soportes suministrados, se evidencia la correcta ejecución del control.
Recomendaciones: Adelantar las actividades necesarias para dar cumplimiento a las tres acciones definidas al inicio de la presente vigencia.</t>
  </si>
  <si>
    <t>ACCION 1                                                                                                                                                                                                                                                        Actualizar y divulgar el manual de políticas complementarias de seguridad de la información del IDIGER, en relación con las actividades que se realizan para la adecuada gestión de los cambios de TI en la entidad. (30%)
ACCION 2                                                                                                                                                                                                                                                            Capacitar a los lideres de la Oficina TIC en conceptos de gestión de cambios. (30%)
ACCION 3                                                                                                                                                                                                                                                        Documentar el control dentro del procedimiento pertinente asociado al proceso TIC. (40%)</t>
  </si>
  <si>
    <r>
      <rPr>
        <sz val="11"/>
        <color theme="1"/>
        <rFont val="Century Gothic"/>
      </rPr>
      <t xml:space="preserve">                       </t>
    </r>
    <r>
      <rPr>
        <b/>
        <sz val="11"/>
        <color theme="1"/>
        <rFont val="Century Gothic"/>
      </rPr>
      <t xml:space="preserve">CONTROL 1 </t>
    </r>
    <r>
      <rPr>
        <sz val="11"/>
        <color theme="1"/>
        <rFont val="Century Gothic"/>
      </rPr>
      <t xml:space="preserve">                                                                                                                                                                                                                                                                                     El Profesional de infraestructura tecnologica y/o contratistas de la Oficina TICS ejecutan las actividades que se identifican durante el periodo y de acuerdo con plan de adquisiones los avances se relacionan en informes de gestión de los profesionales encargados.                                                                                                                                                                                                                                                                        a. informes mensuales.                                                                                                                                                                                                                                                                                                                                  b. Se investigan y se identifican las acciones para corregir.                                                                                                                                                                                                                                                                                   </t>
    </r>
    <r>
      <rPr>
        <b/>
        <sz val="11"/>
        <color theme="1"/>
        <rFont val="Century Gothic"/>
      </rPr>
      <t xml:space="preserve">CONTROL 2  </t>
    </r>
    <r>
      <rPr>
        <sz val="11"/>
        <color theme="1"/>
        <rFont val="Century Gothic"/>
      </rPr>
      <t xml:space="preserve">                                                                                                                                                                                                                                                                                                                                      El Profesional de infraestructura tecnologica y/o contratistas de la Oficina TICS informan acerca de los cambios relevantes que afecten la disponiblidad de los servicios Generando una ventana de mantenimiento enviando comunicación a los colaboradores y partes interesadas a los que pueda afectar el cambio.                                                                                                                                                                  a. Información enviada a los colaboradores y partes interesadas a los que pueda afectar el cambio. Por Demanda                                                                                                                                                                                                                                                                   b. Se investigan y se identifican las acciones para corregir.</t>
    </r>
  </si>
  <si>
    <r>
      <rPr>
        <sz val="11"/>
        <color theme="1"/>
        <rFont val="Century Gothic"/>
      </rPr>
      <t xml:space="preserve">ACCION 1 :                          </t>
    </r>
    <r>
      <rPr>
        <u/>
        <sz val="11"/>
        <color rgb="FF1155CC"/>
        <rFont val="Century Gothic"/>
      </rPr>
      <t>https://drive.google.com/drive/folders/1diFPpoIheToLuEfDrOhg1B5cnj2iBxH_</t>
    </r>
    <r>
      <rPr>
        <sz val="11"/>
        <color theme="1"/>
        <rFont val="Century Gothic"/>
      </rPr>
      <t xml:space="preserve">                                                                        ACCION 2:                                         </t>
    </r>
    <r>
      <rPr>
        <u/>
        <sz val="11"/>
        <color rgb="FF1155CC"/>
        <rFont val="Century Gothic"/>
      </rPr>
      <t>https://drive.google.com/drive/folders/1B_VKvB4ypzN4vQOv4CJUHQ1ybNo9gd8-</t>
    </r>
    <r>
      <rPr>
        <sz val="11"/>
        <color theme="1"/>
        <rFont val="Century Gothic"/>
      </rPr>
      <t xml:space="preserve">                                                                          ACCION 3:                              </t>
    </r>
    <r>
      <rPr>
        <u/>
        <sz val="11"/>
        <color rgb="FF1155CC"/>
        <rFont val="Century Gothic"/>
      </rPr>
      <t>https://drive.google.com/drive/folders/1HkEoPms2iuN0jaQvmaVn7czOkmW1joWb</t>
    </r>
    <r>
      <rPr>
        <sz val="11"/>
        <color theme="1"/>
        <rFont val="Century Gothic"/>
      </rPr>
      <t xml:space="preserve">                                CONTROL 1: </t>
    </r>
    <r>
      <rPr>
        <u/>
        <sz val="11"/>
        <color rgb="FF1155CC"/>
        <rFont val="Century Gothic"/>
      </rPr>
      <t>https://drive.google.com/drive/folders/1R-n8FJNOXc4F-jmNuG6mgDsgBzqiin1I</t>
    </r>
    <r>
      <rPr>
        <sz val="11"/>
        <color theme="1"/>
        <rFont val="Century Gothic"/>
      </rPr>
      <t xml:space="preserve">                                                          CONTROL 2:  </t>
    </r>
    <r>
      <rPr>
        <u/>
        <sz val="11"/>
        <color rgb="FF1155CC"/>
        <rFont val="Century Gothic"/>
      </rPr>
      <t>https://drive.google.com/drive/folders/1CGBgLoTFCwOvScmz8KRwnfr1A56JehFP</t>
    </r>
  </si>
  <si>
    <r>
      <rPr>
        <b/>
        <sz val="11"/>
        <color theme="1"/>
        <rFont val="Century Gothic"/>
      </rPr>
      <t>Acción 1:</t>
    </r>
    <r>
      <rPr>
        <sz val="11"/>
        <color theme="1"/>
        <rFont val="Century Gothic"/>
      </rPr>
      <t xml:space="preserve"> Se identifica la publicación de manual de políticas complementarias  de la información del IDIGER v3,  del 2023, se recomienda mantener actualizado el documento especificamente  en temas de Gestión de cambios de TI. Esta acción estaria cumplida por la tanto se recomienda revisar si puede ser un control y seguirlo fortaleciendolo con la divulgación peridoca de esta información.
</t>
    </r>
    <r>
      <rPr>
        <b/>
        <sz val="11"/>
        <color theme="1"/>
        <rFont val="Century Gothic"/>
      </rPr>
      <t xml:space="preserve">Acción 2 y Acción 3:  </t>
    </r>
    <r>
      <rPr>
        <sz val="11"/>
        <color theme="1"/>
        <rFont val="Century Gothic"/>
      </rPr>
      <t xml:space="preserve">No se evidencia el soporte de la acción realizada.
</t>
    </r>
    <r>
      <rPr>
        <b/>
        <sz val="11"/>
        <color theme="1"/>
        <rFont val="Century Gothic"/>
      </rPr>
      <t xml:space="preserve">Control 1: </t>
    </r>
    <r>
      <rPr>
        <sz val="11"/>
        <color theme="1"/>
        <rFont val="Century Gothic"/>
      </rPr>
      <t xml:space="preserve">Se evidencia el cumplimiento del control con los informes de Gestión de infrestructura  de los meses de mayo, junio y agosto.
</t>
    </r>
    <r>
      <rPr>
        <b/>
        <sz val="11"/>
        <color theme="1"/>
        <rFont val="Century Gothic"/>
      </rPr>
      <t xml:space="preserve">Control 2: </t>
    </r>
    <r>
      <rPr>
        <sz val="11"/>
        <color theme="1"/>
        <rFont val="Century Gothic"/>
      </rPr>
      <t>Se envian correo peridicos de la ventana de mantenimiento informando a los colaboradadores el servicio a suspender, se deja como soporte uno de los correo enviados.</t>
    </r>
  </si>
  <si>
    <t>Frente a la ejecución del control 1 se evidenciaron archivos PDF de los meses de abril, mayo, junio, julio y agosto de 2024 denominados "INFORMES DE GESTIÓN INFRAESTRUCTURA" realizados por el profesional universitario 222-23, en los cuales se evidencian las graficas, datos numericos y relación de los seguimientos y actividades desarrollados, logros obtenidos, dificultades, seguimiento de contratos, soportes entre otros. Estas evidencias permiten verificar la ejecución del control que apunta a mitigar la probabilidad de ocurrencia del riesgo identificado. Sin embargo, se recomienda que dentro de los proximos seguimientos adelantados se indique puntualmente cuales de las actividades señaladas en estos informes apuntan mitigar la probabilidad de ocurrencia del riesgo identificado, ya que este soporte sustenta la ejecución de varios controles de los distintos riesgos del proceso. 
En cuanto al control 2 se evidencia como soporte archivo PDF denominado "2024-09-06 Correo Aviso de mantenimiento - Carpeta compartida Biblioteca" del mes de septiembre 2024 donde se evidencia envio de correo electrónico masivo a los funcionarios y colaboradores del IDIGER informando la suspensión del servicio de la carpeta NAS por temas de mantenimiento. Sin embargo, dicho soporte no valida la ejecución del control en el periodo evaluado (15 de abril a 15 de agosto 2024). Por lo cual no fue posible validar la ejecución del control en el periodo determinado. Esta condición podría impedir que las actividades del control identificadas por parte de la primera línea de defensa, no mitiguen de manera efectiva las causas que generan la probabilidad de que el riesgo se materialice.
ACCIONES 1-2 Y 3: No se evidencian soportes de la ejecución de estas acciones. Se recomienda adelantar las actividades necesarias para cumplir con la acción dentro de los términos establecidos (31/12/2024.)</t>
  </si>
  <si>
    <t>Control 1: Se evidencian soportes del  control que  guardan relación con la evidencia establecida en el control para validar su ejecución.
Control 2: Se evidenican soportes del  control que no validan su ejecución durante el periodo establecido.</t>
  </si>
  <si>
    <t>ACCION 1                                                                                                                                                                                                                                                                                                                                      Actualizar y divulgar el manual de políticas complementarias de seguridad de la información del IDIGER, en relación con las actividades que se realizan para la adecuada gestión de los cambios de TI en la entidad.  Actividad ya se realizó.
ACCION 2                                                                                                                                                                                                                                                            Capacitar a los lideres de la Oficina TIC en conceptos de gestión de cambios. Anexo documento.
ACCION 3                                                                                                                                                                                                                                                                                                                                        Documentar el control dentro del procedimiento pertinente asociado al proceso TIC.                                                                                                                                                                                                                         a. implementar formato para soporte de los proyectos de la Oficina TIC. b. Propuesta de formatos.</t>
  </si>
  <si>
    <t xml:space="preserve">CONTROL 1:            
Informes mensuales. Se investigan y se identifican las acciones para corregir.      mENSUAL             CONTROL 2:  Correo electrónico enviado a los colaboradores y partes interesadas a los que pueda afectar el cambio, informando la ventana de mantenimiento. Se investigan y se identifican las acciones para corregir. Cuando se requiera
</t>
  </si>
  <si>
    <r>
      <rPr>
        <sz val="11"/>
        <color theme="1"/>
        <rFont val="Century Gothic"/>
      </rPr>
      <t xml:space="preserve"> ACCION 2 :    </t>
    </r>
    <r>
      <rPr>
        <u/>
        <sz val="11"/>
        <color rgb="FF1155CC"/>
        <rFont val="Century Gothic"/>
      </rPr>
      <t>https://drive.google.com/drive/folders/1u2lXoH4UqVxzoaCNLUH-_OsYgMePYtPe</t>
    </r>
    <r>
      <rPr>
        <sz val="11"/>
        <color theme="1"/>
        <rFont val="Century Gothic"/>
      </rPr>
      <t xml:space="preserve">                                                                                                                                                                                                                                ACCION 3 :    </t>
    </r>
    <r>
      <rPr>
        <u/>
        <sz val="11"/>
        <color rgb="FF1155CC"/>
        <rFont val="Century Gothic"/>
      </rPr>
      <t>https://drive.google.com/drive/folders/1uhe2i5WPmgsbFU_lvtOMTySw3AbWUKVU</t>
    </r>
    <r>
      <rPr>
        <sz val="11"/>
        <color theme="1"/>
        <rFont val="Century Gothic"/>
      </rPr>
      <t xml:space="preserve">                                                                                                           CONTROL 1 : </t>
    </r>
    <r>
      <rPr>
        <u/>
        <sz val="11"/>
        <color rgb="FF1155CC"/>
        <rFont val="Century Gothic"/>
      </rPr>
      <t>https://drive.google.com/drive/folders/1rCJekOvFG33NVdt7l59RHc0_dMwY9JGh</t>
    </r>
    <r>
      <rPr>
        <sz val="11"/>
        <color theme="1"/>
        <rFont val="Century Gothic"/>
      </rPr>
      <t xml:space="preserve">                                 CONTROL 2 :  </t>
    </r>
    <r>
      <rPr>
        <u/>
        <sz val="11"/>
        <color rgb="FF1155CC"/>
        <rFont val="Century Gothic"/>
      </rPr>
      <t>https://drive.google.com/drive/folders/1pWYKTLQYOLZFWIQlc393N1rlPlc5d_6E</t>
    </r>
  </si>
  <si>
    <r>
      <rPr>
        <b/>
        <sz val="11"/>
        <color theme="1"/>
        <rFont val="Century Gothic"/>
      </rPr>
      <t>Acción 1:</t>
    </r>
    <r>
      <rPr>
        <sz val="11"/>
        <color theme="1"/>
        <rFont val="Century Gothic"/>
      </rPr>
      <t xml:space="preserve">
No aporta evidencia sobre la ejecución de este acción, sin embargo, teniendo en cuenta que esta misma acción está estipulada para otros riesgos, es posible evidenciar en otros soportes la socialización de la política de seguridad IDIGER, actividad que fue realizada en junio del 2024, pero, no aporta más soportes de divulgaciones y/o socializaciones. Esta socialización fue del documento, para dar cumplimiento total de la acción se recomienda realizar para la próxima vigencia socializaciones más específicas al tema de gestión de cambios.
</t>
    </r>
    <r>
      <rPr>
        <b/>
        <sz val="11"/>
        <color theme="1"/>
        <rFont val="Century Gothic"/>
      </rPr>
      <t xml:space="preserve">Acción 2: </t>
    </r>
    <r>
      <rPr>
        <sz val="11"/>
        <color theme="1"/>
        <rFont val="Century Gothic"/>
      </rPr>
      <t xml:space="preserve">
Aporta documento sobre la gestión de cambios, se evidencia que es un documento con conceptos, sin embargo, no aporta evidencia sobre la acción propuesta de capacitación a los líderes de la oficina TIC´s en conceptos de gestión de cambios.
</t>
    </r>
    <r>
      <rPr>
        <b/>
        <sz val="11"/>
        <color theme="1"/>
        <rFont val="Century Gothic"/>
      </rPr>
      <t xml:space="preserve">Acción 3: </t>
    </r>
    <r>
      <rPr>
        <sz val="11"/>
        <color theme="1"/>
        <rFont val="Century Gothic"/>
      </rPr>
      <t xml:space="preserve">
Se evidencia control No. 2 documentado en el manual de políticas de seguridad de la información publicado en la página web. En el numeral 7.8.4 de este manual trata sobre la gestión de cambios TI, y específica que: Los cambios programados deberán ser comunicados con la debida oportunidad a los funcionarios y colaboradores del IDIGER.
Así mismo, aporta formatos borrador propuestos para la gestión de cambios TIC.
</t>
    </r>
    <r>
      <rPr>
        <b/>
        <sz val="11"/>
        <color theme="1"/>
        <rFont val="Century Gothic"/>
      </rPr>
      <t xml:space="preserve">
Control 1:</t>
    </r>
    <r>
      <rPr>
        <sz val="11"/>
        <color theme="1"/>
        <rFont val="Century Gothic"/>
      </rPr>
      <t xml:space="preserve">
Se observan los informes de gestión de la Oficina TIC's para los meses de septiembre a diciembre 2024, cumpliendo a cabalidad con el control establecido.
</t>
    </r>
    <r>
      <rPr>
        <b/>
        <sz val="11"/>
        <color theme="1"/>
        <rFont val="Century Gothic"/>
      </rPr>
      <t xml:space="preserve">Control 2:
</t>
    </r>
    <r>
      <rPr>
        <sz val="11"/>
        <color theme="1"/>
        <rFont val="Century Gothic"/>
      </rPr>
      <t>En cumplimiento de este control, el proceso aporta evidencia de correos electrónicos remitidos a funcionarios y contratistas sobre algunos cambios realizados y que pueden afectar la continuidad de actividades, estos fueron: correo de aviso sobre mantenimiento a la infraestructura tecnológica y aviso sobre mantenimiento realizado en la NAS en lo concerniente a la carpeta "biblioteca".</t>
    </r>
  </si>
  <si>
    <t>Control 1 y 2: Las evidencias permiten validar la ejecución de las  actividades y seguimientos que apuntan al cumplimiento de los controles establecidos y a subsanar las causas raíz de los riesgos identificados.
Accion 1: No se evidencian archivos soporte, sin embargo esta actividad se cumplio durante el segundo periodo de seguimiento.
Accion 2 y 3: Los soportes cargados no guardan relacion con los entregables definidos para el cumplimiento de las acciones.  
Se recomienda tener presente las disposiciones contenidas en la GUÍA PARA LA ADMINISTRACIÓN DE LOS RIESGOS DE GESTIÓN, CORRUPCIÓN, ESTRATEGICOS Y DE SEGURIDAD DE LA INFORMACIÓN DEL IDIGER DE-GU-01 Versión: 12, en lo que respecta a la valoración de controles y sus evidencias, así como las demás disposiciones emitidas por el DAFP en su Guía para la Administración del Riesgo y el diseño de controles en entidades públicas Versión 6.</t>
  </si>
  <si>
    <t>Control1: Se hace retroalimentación sobre Seguridad de la información. Completamos el Curso Sostenibilidad en Acción: Estrategias para un mejor futuro desde el Cambio Positivo de compensar 40 horas. El profesional de Infraestructura y el profesional de Seguridad de la Información son los responsables de garantizar la correcta operación del sistema de monitoreo del firewall, la cual, permite tener un reporte de la operación de las herramientas de seguridad, lo que permite reaccionar y aplicar las mejoras de forma oportuna. ontrol2: Reporte mensual de las reglas del Firewall. Accion1: Desactivar las cuentas de los contratistas, correos y accesos. Avances: a.Se realizó el parchado mensual de los servidores con sistema operativo Linux Red HAT.
b.Se ajustaron en el Firewall local, las reglas de navegación y acceso a los distintos recursos de la red interna y externa requeridos.
c.Se ajustaron las reglas de acceso en Oracle Cloud Infrastructure - OCI para permitir el acceso desde VPN a los distintos recursos desplegados en Nube tanto para usuarios finales, como administradores o proveedores. d.Tomando en cuenta la especificidad de nuestra entidad y con el objetivo de incorporar una barrera adicional para proteger nuestra infraestructura ante la creciente amenaza de ciberataques a nivel global, restringimos el acceso a nuestros servicios publicados desde los servidores on-premise a los países Colombia y USA (debido a que desde OCI se consumen servicios on premise). e.Se realizó el levantamiento de la información de los servicios expuestos a Internet a partir de la configuración en el Firewall y se avanzó de manera conjunta con los dueños de los mismos en la identificación y depuración. f.Con el fin de fortalecer la seguridad de las aplicaciones en producción en la Nube de Oracle, se activó un WAF (Web Application Firewall). Se solicitó al área de Desarrollo que actualice los enlaces en la página web del IDIGER con las nuevas URLs de las aplicaciones para que esta mejora en seguridad sea efectiva. g.Se realizó el reporte ante Xertica de los correos sospechosos con el fin de poder mitigar el riesgo mediante la incorporación del remitente a la lista negra y eliminando los correos maliciosos de todos los buzones. h.Se realizó el envío de correo masivo para sensibilizar a los usuarios con respecto a la identificación de correos electrónicos maliciosos. i.Se avanzó en la instalación del Antivirus Sentinel One adquirido mediante el contrato IDIGER 225-2023, en los servidores. Se realiza el seguimiento desde la consola, actualmente tenemos 300 dispositivos monitoreados. j. Se gestionaron de manera oportuna 84 Formatos GC-FT-95 Acta de Recibo a satisfacción (contratistas) y 02 Formatos TH-FT-101 Certificado de sin pendientes funcionarios. Febrero k. Marzo. Se gestionaron de manera oportuna 56 Formatos GC-FT-95 Acta de Recibo a satisfacción (contratistas)
Se gestionaron de manera oportuna 2 Formatos TH-FT-101_Certificado sin pendientes "servidores públicos" (Funcionarios)</t>
  </si>
  <si>
    <t>Control1: A. Informe de gestion de infraestructura. B. Informes monitoreo redes. C. Se mantuvo mediante los diferentes canales la socialización y divulgación de tips y piezas gráficas. Estas actividades hacen parte de una campaña de sensibilización junto con comunicaciones para promover y dar a conocer las políticas de seguridad de la información y seguridad digital en el IDIGER. Control2: Reporte mensual de las reglas del Firewall . Reporte de la verificación de la ejecución y disponibilidad de estos servicios. Control3: Reporte mensual de conectividad de los usuarios con VPN. Accion1: A.controles de uso de software. B. Informes de gestion de infraestructura. C: Formatos GC-FT-95 Acta de Recibo a satisfacción (contratistas) y TH-FT-101 Certificado de sin pendientes funcionarios</t>
  </si>
  <si>
    <t>Control1: https://drive.google.com/drive/folders/1Inb5MLoqiCM5DZVg_GsnxR_4nwnnXM6r Control2: https://drive.google.com/drive/folders/1Xmzl9fUA9vQ5As5BIlfyBuJ8NO7gznA8 Control3: https://drive.google.com/drive/folders/1iuGKKX0lWF0YCTRmFCOvPD9zauISNCOH Accion1: https://drive.google.com/drive/folders/1V9C8ZzoidZupCSf73q_6WqVxPMQH2SMO</t>
  </si>
  <si>
    <t>Acciones: El proceso no reportó avances de cumplimiento de las acciones establecidas al inicio de la vigencia, sin embargo, estas se encuentran en terminos, de acuerdo con la fecha maxima de entrega definida en el plan de acción.
Controles: El proceso no reportó avances de ejecución de los controles establecidos para el periodo evaluado.
Recomendaciones: Se recomienda realizar la entrega de las evidencias que demuestren la ejecución de los controles y el cumplimiento de las acciones del primer cuatrimestre 2024, al momento de realizar en el mes de agosto, el reporte de avance correspondiente al segundo cuatrimestre 2024.</t>
  </si>
  <si>
    <t xml:space="preserve">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
</t>
  </si>
  <si>
    <t>No se reportaron evidencias que permitan determinar el cumplimiento de los controles y acciones.</t>
  </si>
  <si>
    <r>
      <rPr>
        <b/>
        <sz val="11"/>
        <color theme="1"/>
        <rFont val="Century Gothic"/>
      </rPr>
      <t xml:space="preserve">ACCION 1: </t>
    </r>
    <r>
      <rPr>
        <sz val="11"/>
        <color theme="1"/>
        <rFont val="Century Gothic"/>
      </rPr>
      <t xml:space="preserve">                                                     Implementar y fortalecer acciones de prevención de fuga de información (USB, CD, Correo, e-mail, one drive).                                                                                                                                                                  1. Informe Ejecutivo Detallado de Análisis de Vulnerabilidades para IDIGER
Fecha: 29 de mayo de 2024
Resumen Ejecutivo
Este informe presenta los resultados del análisis exhaustivo de vulnerabilidades realizado en la infraestructura de IDIGER. Utilizando Nessus™, se evaluaron las direcciones IP internas y el sitio web de la entidad. Se identificaron diversas vulnerabilidades, categorizadas por severidad y naturaleza. Este documento proporciona una evaluación técnica detallada y recomendaciones específicas para mitigar los riesgos.                                                                                     2. Avanzamos en la revisión y organización de los permisos de acceso en las carpetas compartidas en NAS.                                                                                                                                                                                                                            2. A partir de lo evidenciado en el Fortianalyzwer, se realizó el fortalecimiento de la reglas de acceso a los sitios web expuestos, agregando a la cuarentena por 5 días aquellas IPs que intenten iniciar tráfico malicioso contra estos.                                                                                                                                                                                                              3. Se realizó el reporte ante Xertica de los correos sospechosos con el fin de poder mitigar el riesgo mediante la incorporación del remitente a la lista negra y eliminando los correos maliciosos de todos los buzones del dominio idiger.gov.co
</t>
    </r>
  </si>
  <si>
    <t xml:space="preserve">CONTROL 1:                                                                                                   certificaciones, asistencias, divulgaciones, piezas utilizando los diferentes canales de comunicación interna.                                                                                                                                                                 a.  En marco del Plan Institucional de Capacitación, Vigencia 2024, tenemos el gusto de invitarlos (as) a realizar el Curso Virtual: ACTUALIZACIÓN DE LA POLÍTICA DE GOBIERNO DIGITAL – 2024. Este curso permitirá comprender los conceptos claves de Gobierno Digital antes Gobierno en Línea y adquirir mayor conocimiento frente a la política de divulgación de Gobierno Digital del IDIGER
Va dirigido a: Servidores Públicos (Líderes TI). 
Modalidad: Virtual.
Aprendizaje: Autónomo, asincrónico.
Certificación: Emitida por la Dirección de Gobierno Digital - MinTIC. 
Duración: 48 Horas.                          Todos los funcionarios de la Oficina TIC realizamos el curso.                                                                         b. Asistimos a la capacitación sobre el Fortianalyzer. Ver informe de Gestión junio.                                                                                                            c. Capacítate en las herramientas de GOOGLE
                                                                                                                                                        CONTROL 2:                                                                                                                Reporte de las reglas del Firewall.                                                                            El firewall monitorea el tráfico de red (entrante y saliente) y decide si permite o bloquea tráfico específico en función de un conjunto definido de reglas de seguridad.                                                                                                         CONTROL 3:                                                                                                                      Reporte  de conectividad de los usuarios con VPN.                                             El Firewall bloquea las conexiones entrantes a menos se establezca una regla de acceso, asi mismo, administra las conexiones por VPN . Una VPN permite acceder a la red local a través de internet de manera segura.    </t>
  </si>
  <si>
    <r>
      <rPr>
        <sz val="11"/>
        <color theme="1"/>
        <rFont val="Century Gothic"/>
      </rPr>
      <t xml:space="preserve">ACCION 1 :                          </t>
    </r>
    <r>
      <rPr>
        <u/>
        <sz val="11"/>
        <color rgb="FF1155CC"/>
        <rFont val="Century Gothic"/>
      </rPr>
      <t>https://drive.google.com/drive/folders/1XoXTu-O29BxonNMKyQ3M-v5KkYl9k3pM</t>
    </r>
    <r>
      <rPr>
        <sz val="11"/>
        <color theme="1"/>
        <rFont val="Century Gothic"/>
      </rPr>
      <t xml:space="preserve">                                                                              CONTROL 1:                                          </t>
    </r>
    <r>
      <rPr>
        <u/>
        <sz val="11"/>
        <color rgb="FF1155CC"/>
        <rFont val="Century Gothic"/>
      </rPr>
      <t>https://drive.google.com/drive/folders/1GvxSy7hUHDDBKd2FHY1dT3MxS7CZs1z5</t>
    </r>
    <r>
      <rPr>
        <sz val="11"/>
        <color theme="1"/>
        <rFont val="Century Gothic"/>
      </rPr>
      <t xml:space="preserve">                                                                           CONTROL 2:                                </t>
    </r>
    <r>
      <rPr>
        <u/>
        <sz val="11"/>
        <color rgb="FF1155CC"/>
        <rFont val="Century Gothic"/>
      </rPr>
      <t>https://drive.google.com/drive/folders/1AI67geGpPn1eTlu2OJE2K7hpKjAixNXP</t>
    </r>
    <r>
      <rPr>
        <sz val="11"/>
        <color theme="1"/>
        <rFont val="Century Gothic"/>
      </rPr>
      <t xml:space="preserve">                                CONTROL 3: </t>
    </r>
    <r>
      <rPr>
        <u/>
        <sz val="11"/>
        <color rgb="FF1155CC"/>
        <rFont val="Century Gothic"/>
      </rPr>
      <t>https://drive.google.com/drive/folders/1Q8PGIY4YRlvZXEhTkA2szkY4dMDx2QzF</t>
    </r>
  </si>
  <si>
    <r>
      <rPr>
        <b/>
        <sz val="11"/>
        <color theme="1"/>
        <rFont val="Century Gothic"/>
      </rPr>
      <t xml:space="preserve">Acción: </t>
    </r>
    <r>
      <rPr>
        <sz val="11"/>
        <color theme="1"/>
        <rFont val="Century Gothic"/>
      </rPr>
      <t xml:space="preserve">Se evidencia el cumplimiento de la accion con los soportes presentados
</t>
    </r>
    <r>
      <rPr>
        <b/>
        <sz val="11"/>
        <color theme="1"/>
        <rFont val="Century Gothic"/>
      </rPr>
      <t xml:space="preserve">Control 1: </t>
    </r>
    <r>
      <rPr>
        <sz val="11"/>
        <color theme="1"/>
        <rFont val="Century Gothic"/>
      </rPr>
      <t xml:space="preserve">Se presenta como evidencia las certificaciones de la asistencia a la capacitación de Gobierno digital como soporte del cumplimiento del control.
</t>
    </r>
    <r>
      <rPr>
        <b/>
        <sz val="11"/>
        <color theme="1"/>
        <rFont val="Century Gothic"/>
      </rPr>
      <t>Control 2:</t>
    </r>
    <r>
      <rPr>
        <sz val="11"/>
        <color theme="1"/>
        <rFont val="Century Gothic"/>
      </rPr>
      <t xml:space="preserve">Se evidencia el cumplimiento del control con el soporte de Reporte de politicas FW
</t>
    </r>
    <r>
      <rPr>
        <b/>
        <sz val="11"/>
        <color theme="1"/>
        <rFont val="Century Gothic"/>
      </rPr>
      <t>Control 3:</t>
    </r>
    <r>
      <rPr>
        <sz val="11"/>
        <color theme="1"/>
        <rFont val="Century Gothic"/>
      </rPr>
      <t>Se evidencia el cumplimiento del control con el soporte de reporte VPN.</t>
    </r>
  </si>
  <si>
    <t xml:space="preserve">Acción: Se evidencia el desarrollo de la accion establecida para la mitigación del riesgo, el informe presentado presenta el análisis de vulnerabilidades y recomendaciones técnicas a realizar, lo que permite que la oficina TIC realice planeación para fortalecer los sistemas de información y mitigar posibles afectaciones .
Control 1:  El establecimiento y la gestión del control es administrado de manera efectiva por parte de la primera línea de defensa logrando que este control disminuya la probabilidad y/o el impacto del riesgo. 
Control 2. No se evidencia la gestión del control de manera constante como quedó establecido, incumplimiento con lo establecido en el numeral 8.2.2 Valoración de controles establecido en la Guía Para la Administración de los Riesgos de Gestión, Corrupción, Estratégicos y de Seguridad de la Información del IDIGER.
Control 3:  No se evidencia la gestión del control de manera constante como quedó establecido, incumplimiento con lo establecido en el numeral 8.2.2 Valoración de controles establecido en la Guía Para la Administración de los Riesgos de Gestión, Corrupción, Estratégicos y de Seguridad de la Información del IDIGER.
</t>
  </si>
  <si>
    <t xml:space="preserve">Se analizan las evidencias del Control 1 identificando las certificaciones de funcionarios que realizaron capacitación en Gobierno Digital, capacitación que cumple con el objetivo del control.
Control 2. De acuerdo con las evidencias presentadas, se verifica el manejo del riesgo, sin embargo el control quedó establecido para realizarse de manera mensual y unicamente se evidencias dos reportes, dentro del mes de agosto, por lo que aparentemente no se esta realizando de manera constante como quedo establecido.
Control 3. De acuerdo con las evidencias presentadas, se verifica el manejo del riesgo planteado, sin embargo el control quedó establecido para realizarse de manera mensual y unicamente se presenta reporte del mes de julio, por lo que aparentemente no se esta realizando de manera constante como quedo establecido.
</t>
  </si>
  <si>
    <t xml:space="preserve">ACCION 1 :         INFORMES DE GESTION.                                                                                                                                                                                                                         Implementar y fortalecer acciones de prevención de fuga de información (USB, CD, Correo, e-mail, one drive).                                                                                                                                                                                                                                                                                                                                     1. SEPTIEMBRE: Se completó con éxito la actualización de la solución de backup a la última versión 12.2, mejorando significativamente la eficiencia y seguridad en la gestión de nuestras copias de seguridad. Esta actualización garantiza una mayor compatibilidad con las plataformas actuales, optimiza el rendimiento de las operaciones de respaldo y recuperación, y refuerza la protección de los datos críticos de la entidad.
2. oCTUBRE: Se realizó la migración de servidores críticos a un nuevo espacio de almacenamiento, asegurando la continuidad operativa de los sistemas clave mientras se optimiza el almacenamiento en la infraestructura de virtualización.
3. Se llevó a cabo con éxito la migración de la base de datos misional del SIRE a la nube, en un proceso arduo y delicado que requirió la resolución eficiente de problemas surgidos durante la transición. Gracias a este esfuerzo, se logró garantizar la disponibilidad continua del servicio, eliminando las interrupciones que anteriormente afectaban su funcionamiento debido a la infraestructura obsoleta en el entorno on-premise.                                                                                                         4. NOVIEMBRE: Se completó exitosamente la actualización de los sistemas críticos de seguridad y conectividad, incluyendo:
Firewall Fortinet , Switches Fortinet, FortiAnalyzer, Fortinet Single Sign-On.                  Se realizó el reporte ante Xertica de los correos sospechosos con el fin de poder mitigar el riesgo mediante la incorporación del remitente a la lista negra y eliminando los correos maliciosos de todos los buzones del dominio idiger.gov.co.
Se realizó monitoreo constante del Antivirus Sentinel One, actualmente tenemos 299 dispositivos monitoreados
DICIEMBRE :  Se completó exitosamente la actualización del sistema de monitoreo y reportes FortiAnalyzer:
Se ajustaron en el Firewall local, las reglas de navegación y acceso a los distintos recursos de la red interna y externa requeridos.  
Se fortaleció la seguridad a través de la incorporación de bases de datos externas via los conectores del firewall para filtrar tráfico proveniente de sitios maliciosos.
</t>
  </si>
  <si>
    <t>CONTROL 1:  certificaciones, asistencias, divulgaciones, piezas utilizando los diferentes canales de comunicación interna.                                                                                                                                                                                         CONTROL 2:   Reporte mensual de las reglas del Firewall.           
Se identifican y corrigen inmediatamente. MENSUAL
               CONTROL 3:  Reporte  mensual de conectividad de los usuarios con VPN. Se identifica su causa y se corrigen. MENSUAL</t>
  </si>
  <si>
    <r>
      <rPr>
        <sz val="11"/>
        <color theme="1"/>
        <rFont val="Century Gothic"/>
      </rPr>
      <t xml:space="preserve">ACCION 1 :   </t>
    </r>
    <r>
      <rPr>
        <u/>
        <sz val="11"/>
        <color rgb="FF1155CC"/>
        <rFont val="Century Gothic"/>
      </rPr>
      <t>https://drive.google.com/drive/folders/1guAYEP6OmyQ4wlsIi_gdmQkqiMVEdTez</t>
    </r>
    <r>
      <rPr>
        <sz val="11"/>
        <color theme="1"/>
        <rFont val="Century Gothic"/>
      </rPr>
      <t xml:space="preserve">                                                                                                                                 CONTROL 1:    </t>
    </r>
    <r>
      <rPr>
        <u/>
        <sz val="11"/>
        <color rgb="FF1155CC"/>
        <rFont val="Century Gothic"/>
      </rPr>
      <t>https://drive.google.com/drive/folders/1Raw-pxECjpKjaM2uZ8QmuoQqiMY0Kee8</t>
    </r>
    <r>
      <rPr>
        <sz val="11"/>
        <color theme="1"/>
        <rFont val="Century Gothic"/>
      </rPr>
      <t xml:space="preserve">                                                                                               CONTROL 2:               </t>
    </r>
    <r>
      <rPr>
        <u/>
        <sz val="11"/>
        <color rgb="FF1155CC"/>
        <rFont val="Century Gothic"/>
      </rPr>
      <t>https://drive.google.com/drive/folders/1YMxiyL0kyO3k7kcqQwJdSRgtFOKIVaz8</t>
    </r>
    <r>
      <rPr>
        <sz val="11"/>
        <color theme="1"/>
        <rFont val="Century Gothic"/>
      </rPr>
      <t xml:space="preserve">                                                                           CONTROL 3:  </t>
    </r>
    <r>
      <rPr>
        <u/>
        <sz val="11"/>
        <color rgb="FF1155CC"/>
        <rFont val="Century Gothic"/>
      </rPr>
      <t>https://drive.google.com/drive/folders/1j-rdcNGFSx7veB7JVPzCdMxXh6SeeH3F</t>
    </r>
  </si>
  <si>
    <r>
      <rPr>
        <b/>
        <sz val="11"/>
        <color theme="1"/>
        <rFont val="Century Gothic"/>
      </rPr>
      <t>Acción 1:</t>
    </r>
    <r>
      <rPr>
        <sz val="11"/>
        <color theme="1"/>
        <rFont val="Century Gothic"/>
      </rPr>
      <t xml:space="preserve">
El proceso aporta los informes de gestión de la oficina TIC's de septiembre a dicimebre de 2024, en estos reportes se detallan la implementación de acciones para la prevención de la fuga de información. Acciones relacionadas con actualizaciones de soluciones de backup, copias de seguridad, migración de servidores críticos a nuevos espacios de almacenamiento, migración de la base de datos del SIRE a la nube, actualizaciones en sistemas de seguridad y conectividad, reportes de correos sospechosos, ajustes en firewall local, reglas de navegación, entre otros.
</t>
    </r>
    <r>
      <rPr>
        <b/>
        <sz val="11"/>
        <color theme="1"/>
        <rFont val="Century Gothic"/>
      </rPr>
      <t xml:space="preserve">Control 1: </t>
    </r>
    <r>
      <rPr>
        <sz val="11"/>
        <color theme="1"/>
        <rFont val="Century Gothic"/>
      </rPr>
      <t xml:space="preserve">
Se evidencian soportes de participación en el curso de actualización de la política de gobierno digital, por parte de algunos funcionarios, soportes de invitaciones para asistencia a sesiones donde se trataron distintos demas de tecnología con Xertica, correos electrónicos con invitaciones a realizar el proceso de vinculación con el servicio de Carpeta Ciudadana Digital, correos con la socialización de la política de gobierno digital, tips de seguridad y privacidad de la información. 
</t>
    </r>
    <r>
      <rPr>
        <b/>
        <sz val="11"/>
        <color theme="1"/>
        <rFont val="Century Gothic"/>
      </rPr>
      <t xml:space="preserve">Control 2: </t>
    </r>
    <r>
      <rPr>
        <sz val="11"/>
        <color theme="1"/>
        <rFont val="Century Gothic"/>
      </rPr>
      <t xml:space="preserve">
Se evidencian los reportes de las reglas de firewall para el mes de agosto, sin embargo, no se evidencian para los meses de septiembre a diciembre 2024. 
</t>
    </r>
    <r>
      <rPr>
        <b/>
        <sz val="11"/>
        <color theme="1"/>
        <rFont val="Century Gothic"/>
      </rPr>
      <t>Control 3:</t>
    </r>
    <r>
      <rPr>
        <sz val="11"/>
        <color theme="1"/>
        <rFont val="Century Gothic"/>
      </rPr>
      <t xml:space="preserve">
Se evidencian los reportes de conectividad de usuarios a la VPN para los meses de septiembre, octubre y diciembre 2024, no se evidencia para noviembre, sin embargo, el proceso justifica que después de realizar la actualización de fortianalyzer, no se puedo generar el reporte de conexiones.
                                                                                                                                                                                                                                                                                                                                                                                                                                              </t>
    </r>
  </si>
  <si>
    <t xml:space="preserve">Control 1, 2 y 3: Las evidencias presentadas por el proceso como certificados de actualizacion de funcionarios y colaboradores, reportes de regla de FIrewall y reportes VPN, permiten validar la ejecución de las  actividades y seguimientos que apuntan al cumplimiento de los controles establecidos y a subsanar las causas raíz de los riesgos identificados.
Accion: Se evidencian los informes de infraestructura de la oficina TIC´s donde se detallan las acciones realizadas mensualmente referentes al estado y seguimiento de las diferentes herramientas tic de la entidad y las acciones adelantadas para fortalecer la seguridad y prevencion, asi como la identificacion de falencias a trabajar por el proceso.
</t>
  </si>
  <si>
    <t>Las evidencias presentadas por el proceso, permiten soportar el cumplimiento de los controles y la accion establecidos.</t>
  </si>
  <si>
    <t xml:space="preserve">ACCION 1:                                                                                                                                                                                                                                                                                                                                                                                                                                                                                                                                                                                                                                                                                                           Matriz de gestion de usuarios, Directorio Activo, Usuarios de Correo Electrónico.                                                                                                                                                                                                                                                                                                                                    1.1. El informe de Gestión de Infraestructura contiene todas las actividades realizadas.                                                                                                                                                                                                                                                                                                                                          Se realizaron labores de gestión de usuarios:  
a. Activación, asignación de permisos y restablecimiento de contraseñas tanto en el dominio IDIGER como en el de FOPAEDOM (NAS),                                                                                                                                                                                                                                                         b. Se realizó soporte a usuarios conectados a través de la VPN.                                                                         
c. Se realizó gestión de las licencias de correo electrónico activas, suspendidas y archivadas, logrando liberar 24 licencias con el fin de contar con disponibilidad para atender nuevas solicitudes de creación de usuarios.
d.  Se avanzó en la actualización de la matriz de gestión de usuarios para contar con una relación completa de la condición de cada cuenta de usuario existente.
ACCION 2.                                                                                                                                                                                                                                                                                                                                                                                                                                                             Gestion de la solicitud de ajustes a los permisos de las carpetas.                                                                                                                                                                                                                                                                                                                                                                         a.  El informe de Gestión de Infraestructura contiene todas las actividades realizadas. </t>
  </si>
  <si>
    <r>
      <rPr>
        <b/>
        <sz val="11"/>
        <color theme="1"/>
        <rFont val="Century Gothic"/>
      </rPr>
      <t xml:space="preserve">CONTROL 1     </t>
    </r>
    <r>
      <rPr>
        <sz val="11"/>
        <color theme="1"/>
        <rFont val="Century Gothic"/>
      </rPr>
      <t xml:space="preserve">                                                                                                                                                                                                                                                                            El Profesional de infraestructura tecnológica y/o contratistas de la Oficina TICS Realiza la actualización de la matriz de gestión de usuarios de acuerdo con la solicitud emitida a través de los formatos TC-FT-31 Creación de Usuarios, GC_FT_95_ACTA_RECIBO_A_SATIFACCION, TH-FT-101_CERTIFICADO SIN PENDIENTES "SERVIDORES PÚBLICOS". De acuerdo con el tipo de solicitud se realiza la creación, reactivación y desactivación de los usuarios.                                                                                      a. Matriz de gestion de usuarios, Directorio Activo, Usuarios de Correo Electrónico.     b. Aleatoria                                                                                                                                                                                                                                                                                              </t>
    </r>
    <r>
      <rPr>
        <b/>
        <sz val="11"/>
        <color theme="1"/>
        <rFont val="Century Gothic"/>
      </rPr>
      <t xml:space="preserve">CONTROL  2                                                                                                                                                                                                                                                         </t>
    </r>
    <r>
      <rPr>
        <sz val="11"/>
        <color theme="1"/>
        <rFont val="Century Gothic"/>
      </rPr>
      <t xml:space="preserve">El subdirector, Jefe o personal delegado Solicita a través de la mesa de servicio y cuando sea necesario. el reporte de acceso a las carpetas compartidas, para el personal que considere pertinente.                                                                                                                                                                                                                                    a.  Gestion de la solicitud de ajustes a los permisos de las carpetas.                                                                                                                                                                              </t>
    </r>
  </si>
  <si>
    <r>
      <rPr>
        <sz val="11"/>
        <color theme="1"/>
        <rFont val="Century Gothic"/>
      </rPr>
      <t xml:space="preserve">ACCION 1                                                                                                </t>
    </r>
    <r>
      <rPr>
        <u/>
        <sz val="11"/>
        <color rgb="FF1155CC"/>
        <rFont val="Century Gothic"/>
      </rPr>
      <t>https://drive.google.com/drive/folders/1tWJYWZi3rCacyxKUKeFzD9RuUXUAXIot</t>
    </r>
    <r>
      <rPr>
        <sz val="11"/>
        <color theme="1"/>
        <rFont val="Century Gothic"/>
      </rPr>
      <t xml:space="preserve">                                                                                                                                                                                         ACCION 2                                                                                                 </t>
    </r>
    <r>
      <rPr>
        <u/>
        <sz val="11"/>
        <color rgb="FF1155CC"/>
        <rFont val="Century Gothic"/>
      </rPr>
      <t>https://drive.google.com/drive/folders/1dW7u2DhpegZC3b3HrCwkZR76M7EKXxUZ</t>
    </r>
    <r>
      <rPr>
        <sz val="11"/>
        <color theme="1"/>
        <rFont val="Century Gothic"/>
      </rPr>
      <t xml:space="preserve">                                                                                                                                                                                  CONTROL 1                                                                                               </t>
    </r>
    <r>
      <rPr>
        <u/>
        <sz val="11"/>
        <color rgb="FF1155CC"/>
        <rFont val="Century Gothic"/>
      </rPr>
      <t>https://drive.google.com/drive/folders/1lB_nwduoSw_66WhuZMe6Wry1-X7ZEgJR</t>
    </r>
    <r>
      <rPr>
        <sz val="11"/>
        <color theme="1"/>
        <rFont val="Century Gothic"/>
      </rPr>
      <t xml:space="preserve">                                                                                                                                                                                      CONTROL 2                                                                                                                                                                                         </t>
    </r>
    <r>
      <rPr>
        <u/>
        <sz val="11"/>
        <color rgb="FF1155CC"/>
        <rFont val="Century Gothic"/>
      </rPr>
      <t>https://drive.google.com/drive/folders/1eGL1Lu3RbpWGPAq8YbZHRKotf5Vaj00h</t>
    </r>
  </si>
  <si>
    <r>
      <rPr>
        <b/>
        <sz val="11"/>
        <color theme="1"/>
        <rFont val="Century Gothic"/>
      </rPr>
      <t xml:space="preserve">Acción 1: </t>
    </r>
    <r>
      <rPr>
        <sz val="11"/>
        <color theme="1"/>
        <rFont val="Century Gothic"/>
      </rPr>
      <t xml:space="preserve">Se evidencian los informes de infraestructura tecnologica, con los avances en la gestión de usuarios sin embargo tener en cuenta que el control es la matriz de Gestión de Usuarios.
</t>
    </r>
    <r>
      <rPr>
        <b/>
        <sz val="11"/>
        <color theme="1"/>
        <rFont val="Century Gothic"/>
      </rPr>
      <t xml:space="preserve">Acción 2: </t>
    </r>
    <r>
      <rPr>
        <sz val="11"/>
        <color theme="1"/>
        <rFont val="Century Gothic"/>
      </rPr>
      <t xml:space="preserve">Se evidencian los informes de infraestructura tecnologica, con los avances en los permisos sin embargo la acción son los permiso habilitados.
</t>
    </r>
    <r>
      <rPr>
        <b/>
        <sz val="11"/>
        <color theme="1"/>
        <rFont val="Century Gothic"/>
      </rPr>
      <t>Control 1:</t>
    </r>
    <r>
      <rPr>
        <sz val="11"/>
        <color theme="1"/>
        <rFont val="Century Gothic"/>
      </rPr>
      <t>Se evidencia el cumplimiento del control con el soporte de la matriz de usuarios</t>
    </r>
    <r>
      <rPr>
        <b/>
        <sz val="11"/>
        <color theme="1"/>
        <rFont val="Century Gothic"/>
      </rPr>
      <t xml:space="preserve">
Control 2:</t>
    </r>
    <r>
      <rPr>
        <sz val="11"/>
        <color theme="1"/>
        <rFont val="Century Gothic"/>
      </rPr>
      <t xml:space="preserve"> Se evidencia el cumplimiento del control con los soportes de atención de solicitudes de permisos para los meses de julio y agosto
</t>
    </r>
    <r>
      <rPr>
        <b/>
        <sz val="11"/>
        <color theme="1"/>
        <rFont val="Century Gothic"/>
      </rPr>
      <t>Recomendación:</t>
    </r>
    <r>
      <rPr>
        <sz val="11"/>
        <color theme="1"/>
        <rFont val="Century Gothic"/>
      </rPr>
      <t xml:space="preserve"> Las acciones y los controles son lo mismo se recomienda verificar las acciones de tratamiento de tal forma que no se an iguales a los controles pero si sirvan para su fortalecimiento y la creación de un nuevo control si la accón es permanente.</t>
    </r>
  </si>
  <si>
    <t>Para la ejecución del control 1 se evidenciaron archivos PDF denominados "Matriz de Gestión de Usuarios" del mes de agosto 2024, en los cuales se evidencia el listado de usuarios del IDIGER con su fecha de inicio y fin, estado y las observaciones pertinentes. Sin embargo, no se cuenta con las matrices del total del periodo en seguimiento (del 15/04/2024 al 15/08/2024). Los soportes allegados son los establecidos como evidencia del control y permiten validar parcialmente la ejecución del control establecido por el proceso. 
Frente a la ejecución del control 2 se evidenciaron archivos PDF de los meses de  julio, agosto y septiembre de 2024 , en los cuales se evidencian los correos electrónicos donde se solicitan permisos de acceso a carpetas especificas de NAS por parte de los coordinadores de los procesos o areas a diferentes colaboradores en el ejercicio de las funciones. No se evidencian soportes de esta gestión de los meses de abril, mayo y junio que hacen parte del cuatrimestre en seguimiento. Estas evidencias son el insumo que permite verificar la ejecución del control que apunta a mitigar la probabilidad de ocurrencia del riesgo identificado. Por lo anterior se recomienda, el cargue completo de las evidencias del periodo en seguimiento que permitan validar la ejecución del control de manera permamente. 
ACCIÓN 1 Y 2: Se evidencian que las acciones del riesgo presentan la misma ejecución y evidencia que los controles señalados por lo cual se recomienda la revisión, análisis y si es necesario reestructuración o redacción los controles  o acciones de cara a las disposiciones contenidas en la GUÍA PARA LA ADMINISTRACIÓN DE LOS RIESGOS DE GESTIÓN, CORRUPCIÓN, ESTRATEGICOS Y DE SEGURIDAD DE LA INFORMACIÓN DEL IDIGER DE-GU-01 Versión: 12, en lo que respecta a la valoración de controles y sus evidencias, así como las demás disposicones emitidas por el DAFP en su Guía para la Administración del Riesgo y el diseño de controles en entidades públicas Versión 6.</t>
  </si>
  <si>
    <t>Control 1: Se evidencian soportes del  control que  guardan relación con la evidencia establecida en el control para validar su ejecución de manera parcial.
Control 2: Se evidenican soportes del  control que  validan su ejecución de manera parcial durante el periodo establecido.</t>
  </si>
  <si>
    <t xml:space="preserve">ACCION 1:                                                                                                                                                                                                                                                                                                                                                                                                                                                                                                                                                                                                                                                                                                           Matriz de gestion de usuarios, Directorio Activo, Usuarios de Correo Electrónico.                                                                                                                                                                                                                                                                                                                                    1.1. El informe de Gestión de Infraestructura contiene todas las actividades realizadas.                                                                                El Profesional de infraestructura tecnológica y/o contratistas de la Oficina TICS Realiza la actualización de la matriz de gestión de usuarios de acuerdo con la solicitud emitida a través de los formatos TC-FT-31 Creación de Usuarios, GC_FT_95_ACTA_RECIBO_A_SATIFACCION, TH-FT-101_CERTIFICADO SIN PENDIENTES "SERVIDORES PÚBLICOS". De acuerdo con el tipo de solicitud se realiza la creación, reactivación y desactivación de los usuarios.                                                                                   1.2. Se realizaron labores de gestión de usuarios:  
Activación, asignación de permisos y restablecimiento de contraseñas tanto en el dominio IDIGER como en el de FOPAEDOM (NAS). 
Se realizó soporte a usuarios conectados a través de la VPN.
Se realizó gestión de las cuentas de correo electrónico activas, suspendidas y archivadas:, logrando liberar 8 licencias con el fin de contar con disponibilidad para atender nuevas solicitudes de creación de usuarios.
Se archivaron 13 cuentas de correo que estaban suspendidas
Se realizó backup de 9 cuentas de correo electrónico que se encontraban archivadas
Se eliminaron 8 cuentas de correo electrónico archivadas, luego de guardar el backup en el drive destinado para tal fin.
Se avanzó en la actualización de la matriz de gestión de usuarios para contar con una relación completa de la condición de cada cuenta de usuario existente.
Se atendieron 63 Formatos TC-FT-31 Solicitud de usuarios en tecnología, en lo que respecta a la creación o reactivación de usuarios en dominio, nas y correo electrónico
Se gestionaron de manera oportuna 11 Formatos GC-FT-95 Acta de Recibo a satisfacción (contratistas)
Se gestionó de manera oportuna 1 Formato TH-FT-101_Certificado sin pendientes "servidores públicos" (Funcionarios)                                                                                                                                                                                                                                                                                                                                       
ACCION 2.                                                                                                                                                                                                                                                                                                                                                                                                                                                             Gestion de la solicitud de ajustes a los permisos de las carpetas.                                                                                                                                                                                                                                                                                                                                                                         a.  El informe de Gestión de Infraestructura contiene todas las actividades realizadas.                                                                                El subdirector, Jefe o personal delegado Solicita a través de la mesa de servicio y cuando sea necesario. el reporte de acceso a las carpetas compartidas, para el personal que considere pertinente.                                                                                                         2.1. Continuamos con la tarea constante de liberación de espacio en el almacenamiento NAS, a través de la ejecución de las siguientes tareas: 
Migración al Drive carpetas de usuarios que no laboran en la entidad desde hace 3 años o más, así mismo de usuarios eliminados y carpetas de logs.
Actualización de los permisos a solo lectura de las carpetas de contratistas. Se indica que las evidencias para las cuentas de cobro deben ser cargadas al Drive.
Migración de carpetas a un almacenamiento alterno con el objetivo de liberar espacio en NAS HITACHI. OCDI, Biblioteca                                                                                                                                                                                          
                                                                                 </t>
  </si>
  <si>
    <t>CONTROL 1 :      Matriz de gestion de usuarios, Directorio Activo, Usuarios de Correo Electrónico.  Cuando se envian las solicitudes por correos que llegan o llamadas telefonicas se recuerda cual es el procedimiento para realizar la solicitud. Las extensiones se les dejan fecha de vencimiento a la vigencia del contrato o extensión con el fin de deshabilitar la cuenta. ALEATORIA                                                                                                                                  CONTROL 2 :   Gestion de la solicitud de ajustes a los permisos de las carpetas. Se corrigen y se resuelven inmediatamente si se detecta alguna inconsistencia. ALEATORIA</t>
  </si>
  <si>
    <r>
      <rPr>
        <sz val="11"/>
        <color theme="1"/>
        <rFont val="Century Gothic"/>
      </rPr>
      <t xml:space="preserve">ACCION 1 :      </t>
    </r>
    <r>
      <rPr>
        <u/>
        <sz val="11"/>
        <color rgb="FF1155CC"/>
        <rFont val="Century Gothic"/>
      </rPr>
      <t>https://drive.google.com/drive/folders/1DuG8DH22AUdAOfEts5gaeObWW_9EfOhu</t>
    </r>
    <r>
      <rPr>
        <sz val="11"/>
        <color theme="1"/>
        <rFont val="Century Gothic"/>
      </rPr>
      <t xml:space="preserve">                                                                                                                                               ACCION 2 :   </t>
    </r>
    <r>
      <rPr>
        <u/>
        <sz val="11"/>
        <color rgb="FF1155CC"/>
        <rFont val="Century Gothic"/>
      </rPr>
      <t>https://drive.google.com/drive/folders/1Gbs99L1BHoEHirMYiwc7xa78gCDmQNQQ</t>
    </r>
    <r>
      <rPr>
        <sz val="11"/>
        <color theme="1"/>
        <rFont val="Century Gothic"/>
      </rPr>
      <t xml:space="preserve">                                                                                                                                                     CON TROL 1:      </t>
    </r>
    <r>
      <rPr>
        <u/>
        <sz val="11"/>
        <color rgb="FF1155CC"/>
        <rFont val="Century Gothic"/>
      </rPr>
      <t>https://drive.google.com/drive/folders/1LXfrEvrvaifBY6-8oQ-9ki_zcM2c0ErL</t>
    </r>
    <r>
      <rPr>
        <sz val="11"/>
        <color theme="1"/>
        <rFont val="Century Gothic"/>
      </rPr>
      <t xml:space="preserve">                                                                                                                CONTROL 2 :  </t>
    </r>
    <r>
      <rPr>
        <u/>
        <sz val="11"/>
        <color rgb="FF1155CC"/>
        <rFont val="Century Gothic"/>
      </rPr>
      <t>https://drive.google.com/drive/folders/1I9JurmTMkydWhQxqcYdAapZAAIkW1y_8</t>
    </r>
  </si>
  <si>
    <r>
      <rPr>
        <b/>
        <sz val="11"/>
        <color theme="1"/>
        <rFont val="Century Gothic"/>
      </rPr>
      <t>Acción 1:</t>
    </r>
    <r>
      <rPr>
        <sz val="11"/>
        <color theme="1"/>
        <rFont val="Century Gothic"/>
      </rPr>
      <t xml:space="preserve">
Se observan informes de gestión de la oficina TIC´s para los meses de spetimbre a diciembre de 2024, con acciones que dan cuenta de la ejecución de esta acción, asociadas a la gestión de usuarios: asignación de permisos y reestablecimiento de contraseñas de dominio, soporte de usuarios conectados a través de la VPN, gestión en cuentas de correo electrónico activas, suspendidas y archivadas, actualización de la matriz de gestión de usuarios, solicitudes de usuarios en tecnología.
Se evidencian las matrices de gestión de usuarios para cada uno de los meses en la carpeta del control No. 1.
</t>
    </r>
    <r>
      <rPr>
        <b/>
        <sz val="11"/>
        <color theme="1"/>
        <rFont val="Century Gothic"/>
      </rPr>
      <t xml:space="preserve">Acción 2: </t>
    </r>
    <r>
      <rPr>
        <sz val="11"/>
        <color theme="1"/>
        <rFont val="Century Gothic"/>
      </rPr>
      <t xml:space="preserve">
en los informes de gestión del área de septiembre a dicimebre 2024, se evidencian las acciones realizadas mes a mes para laliberación de espacio de almacenamiento en la NAS: migración al drive de carpetas de usuarios que ya no laboran en la entidad desde hace 3 años o más, actualización de solo lectura para usuarios contratistas, migración de carpetas a un almacenamiento alternativo.
Se evidencias las solicitudes sobre gestión de accesos a carpetas realizadas al área TIC´s por medio de correo electrónico.
</t>
    </r>
    <r>
      <rPr>
        <b/>
        <sz val="11"/>
        <color theme="1"/>
        <rFont val="Century Gothic"/>
      </rPr>
      <t xml:space="preserve">
Control 1: </t>
    </r>
    <r>
      <rPr>
        <sz val="11"/>
        <color theme="1"/>
        <rFont val="Century Gothic"/>
      </rPr>
      <t xml:space="preserve">
El proceso aporta las matrices de gestión de usuario para los meses de septiembre a diciembre de 2024, sin embargo, no hay evidencia sobre solicitudes, reactivación y desactivación de usuarios, realizadas en el periodo.
</t>
    </r>
    <r>
      <rPr>
        <b/>
        <sz val="11"/>
        <color theme="1"/>
        <rFont val="Century Gothic"/>
      </rPr>
      <t xml:space="preserve">Control 2: </t>
    </r>
    <r>
      <rPr>
        <sz val="11"/>
        <color theme="1"/>
        <rFont val="Century Gothic"/>
      </rPr>
      <t xml:space="preserve">
A pesar de que la evidencia del control sea las solicitudes realizadas sobre la gestión de accesos a carpetas de la NAS por medio de la mesa de servicio, el proceso aporta soportes de estas solicitudes realizadas a través de correo electrónico.</t>
    </r>
  </si>
  <si>
    <t xml:space="preserve">Control 1: Se evidencias archvos de matriz de usuarios las cuales corresponden al periodo de seguimiento, sin embargo no se evidencias los formatos mediante los cuales se solicitan las creaciones, modificaciones y demas servicios, soporte establecido dentro del control.
Control 2: Las evidencias permiten validar la ejecución de las  actividades y seguimientos que apuntan al cumplimiento de los controles establecidos y a subsanar las causas raíz de los riesgos identificados.
Acciones 1 y 2: Se evidencian los informes de infraestructura correspondientes a los meses de seguimiento, sin embargo dichas evidencias por si solas no permiten que un tercero pueda determinar el efectivo cumplimiento de las acciones. </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</si>
  <si>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</si>
  <si>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</si>
  <si>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</si>
  <si>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</si>
  <si>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</si>
  <si>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</si>
  <si>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</si>
  <si>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</si>
  <si>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</si>
  <si>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</si>
  <si>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</si>
  <si>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</si>
  <si>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</si>
  <si>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</si>
  <si>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</si>
  <si>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</si>
  <si>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</si>
  <si>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</si>
  <si>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</si>
  <si>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</si>
  <si>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</si>
  <si>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</si>
  <si>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</si>
  <si>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</si>
  <si>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</si>
  <si>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</si>
  <si>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</si>
  <si>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</si>
  <si>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</si>
  <si>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</si>
  <si>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</si>
  <si>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</si>
  <si>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</si>
  <si>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</si>
  <si>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</si>
  <si>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</si>
  <si>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</si>
  <si>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</si>
  <si>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</si>
  <si>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</si>
  <si>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</si>
  <si>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r>
      <rPr>
        <b/>
        <sz val="10"/>
        <color theme="1"/>
        <rFont val="Century Gothic"/>
      </rPr>
      <t>Casi seguro:</t>
    </r>
    <r>
      <rPr>
        <sz val="10"/>
        <color theme="1"/>
        <rFont val="Century Gothic"/>
      </rPr>
      <t xml:space="preserve"> Mas de una vez al año.</t>
    </r>
  </si>
  <si>
    <t>Diligencie la columna anterior.</t>
  </si>
  <si>
    <r>
      <rPr>
        <b/>
        <sz val="10"/>
        <color theme="1"/>
        <rFont val="Century Gothic"/>
      </rPr>
      <t>Fuerte =</t>
    </r>
    <r>
      <rPr>
        <sz val="10"/>
        <color theme="1"/>
        <rFont val="Century Gothic"/>
      </rPr>
      <t xml:space="preserve"> El control se ejecuta de manera consistente por parte del responsable.</t>
    </r>
  </si>
  <si>
    <t>Evitar</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</si>
  <si>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</si>
  <si>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</si>
  <si>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</si>
  <si>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</si>
  <si>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</si>
  <si>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</si>
  <si>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</si>
  <si>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</si>
  <si>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</si>
  <si>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</si>
  <si>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</si>
  <si>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</si>
  <si>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</si>
  <si>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</si>
  <si>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</si>
  <si>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</si>
  <si>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</si>
  <si>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</si>
  <si>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</si>
  <si>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</si>
  <si>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</si>
  <si>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</si>
  <si>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</si>
  <si>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</si>
  <si>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</si>
  <si>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El control ayuda a disminuir directamente la probabilidad y el impacto no disminuye.</t>
  </si>
  <si>
    <t>Compartir</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</si>
  <si>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</si>
  <si>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</si>
  <si>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</si>
  <si>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</si>
  <si>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</si>
  <si>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</si>
  <si>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</si>
  <si>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</si>
  <si>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</si>
  <si>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</si>
  <si>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</si>
  <si>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</si>
  <si>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</si>
  <si>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t>Fraude Interno</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</si>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</sst>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b/>
      <sz val="11"/>
      <color theme="1"/>
      <name val="Century Gothic"/>
    </font>
    <font>
      <sz val="8"/>
      <color theme="1"/>
      <name val="Century Gothic"/>
    </font>
    <font>
      <b/>
      <sz val="10"/>
      <color theme="1"/>
      <name val="Century Gothic"/>
    </font>
    <font>
      <b/>
      <sz val="14"/>
      <color theme="1"/>
      <name val="Century Gothic"/>
    </font>
    <font>
      <b/>
      <sz val="13"/>
      <color theme="1"/>
      <name val="Century Gothic"/>
    </font>
    <font>
      <b/>
      <sz val="10"/>
      <color theme="0"/>
      <name val="Century Gothic"/>
    </font>
    <font>
      <b/>
      <sz val="22"/>
      <color theme="1"/>
      <name val="Century Gothic"/>
    </font>
    <font>
      <b/>
      <sz val="9"/>
      <color theme="0"/>
      <name val="Century Gothic"/>
    </font>
    <font>
      <b/>
      <sz val="11"/>
      <color theme="0"/>
      <name val="Century Gothic"/>
    </font>
    <font>
      <u/>
      <sz val="11"/>
      <color theme="1"/>
      <name val="Century Gothic"/>
    </font>
    <font>
      <sz val="12"/>
      <color theme="1"/>
      <name val="Century Gothic"/>
    </font>
    <font>
      <u/>
      <sz val="11"/>
      <color theme="1"/>
      <name val="Century Gothic"/>
    </font>
    <font>
      <u/>
      <sz val="11"/>
      <color rgb="FF0000FF"/>
      <name val="Century Gothic"/>
    </font>
    <font>
      <sz val="9"/>
      <color theme="1"/>
      <name val="Century Gothic"/>
    </font>
    <font>
      <b/>
      <sz val="16"/>
      <color theme="1"/>
      <name val="Century Gothic"/>
    </font>
    <font>
      <b/>
      <sz val="9"/>
      <color theme="1"/>
      <name val="Century Gothic"/>
    </font>
    <font>
      <sz val="7"/>
      <color theme="1"/>
      <name val="Century Gothic"/>
    </font>
    <font>
      <sz val="10"/>
      <color rgb="FFFF0000"/>
      <name val="Century Gothic"/>
    </font>
    <font>
      <u/>
      <sz val="11"/>
      <color rgb="FF1155CC"/>
      <name val="Century Gothic"/>
    </font>
    <font>
      <u/>
      <sz val="11"/>
      <color rgb="FF0563C1"/>
      <name val="Century Gothic"/>
    </font>
    <font>
      <sz val="11"/>
      <name val="Century Gothic"/>
    </font>
  </fonts>
  <fills count="11">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FFFFFF"/>
        <bgColor rgb="FFFFFFFF"/>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54">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10" fillId="0" borderId="0" xfId="0" applyFont="1" applyAlignment="1">
      <alignment horizontal="center"/>
    </xf>
    <xf numFmtId="0" fontId="9" fillId="0" borderId="0" xfId="0" applyFont="1" applyAlignment="1">
      <alignment horizontal="center" vertical="center" wrapText="1"/>
    </xf>
    <xf numFmtId="0" fontId="5" fillId="0" borderId="19" xfId="0" applyFont="1" applyBorder="1" applyAlignment="1">
      <alignment horizontal="center" vertical="center" wrapText="1"/>
    </xf>
    <xf numFmtId="0" fontId="5"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5" xfId="0" applyFont="1" applyFill="1" applyBorder="1" applyAlignment="1">
      <alignment vertical="center"/>
    </xf>
    <xf numFmtId="0" fontId="5" fillId="0" borderId="19" xfId="0" applyFont="1" applyBorder="1" applyAlignment="1">
      <alignment horizontal="left" vertical="center" wrapText="1"/>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5" fillId="6" borderId="4" xfId="0" applyFont="1" applyFill="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13" fillId="5" borderId="27"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xf>
    <xf numFmtId="0" fontId="18" fillId="0" borderId="4" xfId="0" applyFont="1" applyBorder="1" applyAlignment="1">
      <alignment horizontal="center" vertical="center" wrapText="1"/>
    </xf>
    <xf numFmtId="0" fontId="8" fillId="5" borderId="28" xfId="0" applyFont="1" applyFill="1" applyBorder="1" applyAlignment="1">
      <alignment horizontal="center" vertical="center" wrapText="1"/>
    </xf>
    <xf numFmtId="0" fontId="19" fillId="2" borderId="5" xfId="0" applyFont="1" applyFill="1" applyBorder="1"/>
    <xf numFmtId="0" fontId="17" fillId="7"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9" fillId="0" borderId="0" xfId="0" applyFont="1" applyAlignment="1">
      <alignment horizontal="left" vertical="center"/>
    </xf>
    <xf numFmtId="9" fontId="12" fillId="10" borderId="31" xfId="0" applyNumberFormat="1" applyFont="1" applyFill="1" applyBorder="1" applyAlignment="1">
      <alignment horizontal="center" vertical="center"/>
    </xf>
    <xf numFmtId="9" fontId="9" fillId="5" borderId="4" xfId="0" applyNumberFormat="1" applyFont="1" applyFill="1" applyBorder="1" applyAlignment="1">
      <alignment horizontal="center" vertical="center"/>
    </xf>
    <xf numFmtId="10" fontId="9" fillId="5" borderId="4" xfId="0" applyNumberFormat="1"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4" fillId="5" borderId="4" xfId="0" applyFont="1" applyFill="1" applyBorder="1" applyAlignment="1">
      <alignment horizontal="center" vertical="center" wrapText="1"/>
    </xf>
    <xf numFmtId="0" fontId="24" fillId="5" borderId="4" xfId="0" applyFont="1" applyFill="1" applyBorder="1" applyAlignment="1">
      <alignment horizontal="center" vertical="center"/>
    </xf>
    <xf numFmtId="0" fontId="25" fillId="0" borderId="0" xfId="0" applyFont="1"/>
    <xf numFmtId="0" fontId="25" fillId="5" borderId="4" xfId="0" applyFont="1" applyFill="1" applyBorder="1" applyAlignment="1">
      <alignment horizontal="left" vertical="center" wrapText="1"/>
    </xf>
    <xf numFmtId="0" fontId="25" fillId="0" borderId="4" xfId="0" applyFont="1" applyBorder="1" applyAlignment="1">
      <alignment horizontal="left" vertical="center" wrapText="1"/>
    </xf>
    <xf numFmtId="0" fontId="25" fillId="0" borderId="0" xfId="0" applyFont="1" applyAlignment="1">
      <alignment horizontal="left"/>
    </xf>
    <xf numFmtId="0" fontId="25" fillId="0" borderId="4" xfId="0" applyFont="1" applyBorder="1" applyAlignment="1">
      <alignment horizontal="left" vertical="center"/>
    </xf>
    <xf numFmtId="0" fontId="25" fillId="0" borderId="0" xfId="0" applyFont="1" applyAlignment="1">
      <alignment wrapText="1"/>
    </xf>
    <xf numFmtId="0" fontId="5" fillId="0" borderId="13" xfId="0" applyFont="1" applyBorder="1" applyAlignment="1">
      <alignment horizontal="left" vertical="center" wrapText="1"/>
    </xf>
    <xf numFmtId="0" fontId="2" fillId="0" borderId="14" xfId="0" applyFont="1" applyBorder="1"/>
    <xf numFmtId="0" fontId="2" fillId="0" borderId="15" xfId="0" applyFont="1" applyBorder="1"/>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9"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9"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14" fillId="3" borderId="21"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10" fillId="0" borderId="1" xfId="0" applyFont="1" applyBorder="1" applyAlignment="1">
      <alignment horizontal="center"/>
    </xf>
    <xf numFmtId="0" fontId="11" fillId="0" borderId="1" xfId="0" applyFont="1" applyBorder="1" applyAlignment="1">
      <alignment horizontal="center" vertical="center" wrapText="1"/>
    </xf>
    <xf numFmtId="0" fontId="12" fillId="4" borderId="19" xfId="0" applyFont="1" applyFill="1" applyBorder="1" applyAlignment="1">
      <alignment horizontal="center" vertical="center" textRotation="90"/>
    </xf>
    <xf numFmtId="0" fontId="9"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9" fillId="4" borderId="19" xfId="0" applyFont="1" applyFill="1" applyBorder="1" applyAlignment="1">
      <alignment horizontal="center" vertical="center" wrapText="1"/>
    </xf>
    <xf numFmtId="0" fontId="15" fillId="0" borderId="1" xfId="0" applyFont="1" applyBorder="1" applyAlignment="1">
      <alignment horizontal="center" vertical="center"/>
    </xf>
    <xf numFmtId="0" fontId="5" fillId="0" borderId="19" xfId="0" applyFont="1" applyBorder="1" applyAlignment="1">
      <alignment horizontal="left" vertical="center" wrapText="1"/>
    </xf>
    <xf numFmtId="0" fontId="5" fillId="6" borderId="19"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1" fillId="0" borderId="1" xfId="0" applyFont="1" applyBorder="1" applyAlignment="1">
      <alignment horizontal="center" vertical="center"/>
    </xf>
    <xf numFmtId="0" fontId="13" fillId="5" borderId="13" xfId="0" applyFont="1" applyFill="1" applyBorder="1" applyAlignment="1">
      <alignment horizontal="center" vertical="center"/>
    </xf>
    <xf numFmtId="0" fontId="9" fillId="5" borderId="13" xfId="0" applyFont="1" applyFill="1" applyBorder="1" applyAlignment="1">
      <alignment horizontal="center" vertical="center" wrapText="1"/>
    </xf>
    <xf numFmtId="0" fontId="2" fillId="0" borderId="26" xfId="0" applyFont="1" applyBorder="1"/>
    <xf numFmtId="0" fontId="9" fillId="5" borderId="21"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2" fillId="5" borderId="19" xfId="0" applyFont="1" applyFill="1" applyBorder="1" applyAlignment="1">
      <alignment horizontal="center" vertical="center" textRotation="90"/>
    </xf>
    <xf numFmtId="0" fontId="9" fillId="5" borderId="19" xfId="0" applyFont="1" applyFill="1" applyBorder="1" applyAlignment="1">
      <alignment horizontal="center" vertical="center"/>
    </xf>
    <xf numFmtId="0" fontId="4" fillId="0" borderId="19" xfId="0" applyFont="1" applyBorder="1" applyAlignment="1">
      <alignment horizontal="center" vertical="center" wrapText="1"/>
    </xf>
    <xf numFmtId="165" fontId="5" fillId="0" borderId="19"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0" fontId="14" fillId="0" borderId="1" xfId="0" applyFont="1" applyBorder="1" applyAlignment="1">
      <alignment horizontal="center" vertical="center"/>
    </xf>
    <xf numFmtId="0" fontId="13" fillId="5" borderId="13" xfId="0" applyFont="1" applyFill="1" applyBorder="1" applyAlignment="1">
      <alignment horizontal="center" vertical="center" wrapText="1"/>
    </xf>
    <xf numFmtId="9" fontId="5" fillId="0" borderId="20" xfId="0" applyNumberFormat="1" applyFont="1" applyBorder="1" applyAlignment="1">
      <alignment horizontal="center" vertical="center" wrapText="1"/>
    </xf>
    <xf numFmtId="0" fontId="22" fillId="0" borderId="20" xfId="0" applyFont="1" applyBorder="1" applyAlignment="1">
      <alignment horizontal="left" vertical="center" wrapText="1"/>
    </xf>
    <xf numFmtId="14" fontId="22" fillId="0" borderId="20" xfId="0" applyNumberFormat="1" applyFont="1" applyBorder="1" applyAlignment="1">
      <alignment horizontal="left" vertical="center" wrapText="1"/>
    </xf>
    <xf numFmtId="0" fontId="5" fillId="0" borderId="20" xfId="0" applyFont="1" applyBorder="1" applyAlignment="1">
      <alignment horizontal="left" vertical="center" wrapText="1"/>
    </xf>
    <xf numFmtId="14" fontId="5" fillId="0" borderId="20" xfId="0" applyNumberFormat="1" applyFont="1" applyBorder="1" applyAlignment="1">
      <alignment horizontal="left" vertical="center" wrapText="1"/>
    </xf>
    <xf numFmtId="0" fontId="5" fillId="9" borderId="20" xfId="0" applyFont="1" applyFill="1" applyBorder="1" applyAlignment="1">
      <alignment horizontal="left" vertical="center" wrapText="1"/>
    </xf>
    <xf numFmtId="0" fontId="20" fillId="0" borderId="20" xfId="0" applyFont="1" applyBorder="1" applyAlignment="1">
      <alignment horizontal="left" vertical="center" wrapText="1"/>
    </xf>
    <xf numFmtId="0" fontId="5" fillId="0" borderId="20" xfId="0" applyFont="1" applyBorder="1" applyAlignment="1">
      <alignment horizontal="center" vertical="center" wrapText="1"/>
    </xf>
    <xf numFmtId="0" fontId="21" fillId="0" borderId="20" xfId="0" applyFont="1" applyBorder="1" applyAlignment="1">
      <alignment horizontal="left" vertical="center" wrapText="1"/>
    </xf>
    <xf numFmtId="0" fontId="8" fillId="5" borderId="19"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9"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0" fontId="23" fillId="0" borderId="1" xfId="0" applyFont="1" applyBorder="1" applyAlignment="1">
      <alignment horizontal="center" vertical="center"/>
    </xf>
    <xf numFmtId="0" fontId="9" fillId="4"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9" fillId="4" borderId="19" xfId="0" applyFont="1" applyFill="1" applyBorder="1" applyAlignment="1">
      <alignment horizontal="center" vertical="center" textRotation="90"/>
    </xf>
    <xf numFmtId="0" fontId="9" fillId="4" borderId="29" xfId="0" applyFont="1" applyFill="1" applyBorder="1" applyAlignment="1">
      <alignment horizontal="center" vertical="center"/>
    </xf>
  </cellXfs>
  <cellStyles count="1">
    <cellStyle name="Normal" xfId="0" builtinId="0"/>
  </cellStyles>
  <dxfs count="290">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0.33</c:v>
                </c:pt>
                <c:pt idx="4">
                  <c:v>0.33</c:v>
                </c:pt>
                <c:pt idx="7">
                  <c:v>0.33</c:v>
                </c:pt>
                <c:pt idx="10">
                  <c:v>0.33</c:v>
                </c:pt>
                <c:pt idx="13">
                  <c:v>0.33</c:v>
                </c:pt>
                <c:pt idx="16">
                  <c:v>0.33</c:v>
                </c:pt>
                <c:pt idx="19">
                  <c:v>0.33</c:v>
                </c:pt>
                <c:pt idx="22">
                  <c:v>0.3</c:v>
                </c:pt>
                <c:pt idx="25">
                  <c:v>0.33</c:v>
                </c:pt>
                <c:pt idx="28">
                  <c:v>0.33</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315-41B9-A750-7AEE32B42E09}"/>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0.33</c:v>
                </c:pt>
                <c:pt idx="4">
                  <c:v>0.33</c:v>
                </c:pt>
                <c:pt idx="7">
                  <c:v>0.33</c:v>
                </c:pt>
                <c:pt idx="10">
                  <c:v>0.33</c:v>
                </c:pt>
                <c:pt idx="13">
                  <c:v>0.33</c:v>
                </c:pt>
                <c:pt idx="16">
                  <c:v>0.33</c:v>
                </c:pt>
                <c:pt idx="19">
                  <c:v>0.33</c:v>
                </c:pt>
                <c:pt idx="22">
                  <c:v>0.33</c:v>
                </c:pt>
                <c:pt idx="25">
                  <c:v>0.33</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315-41B9-A750-7AEE32B42E09}"/>
            </c:ext>
          </c:extLst>
        </c:ser>
        <c:dLbls>
          <c:showLegendKey val="0"/>
          <c:showVal val="0"/>
          <c:showCatName val="0"/>
          <c:showSerName val="0"/>
          <c:showPercent val="0"/>
          <c:showBubbleSize val="0"/>
        </c:dLbls>
        <c:gapWidth val="150"/>
        <c:overlap val="100"/>
        <c:axId val="1607673582"/>
        <c:axId val="1188914159"/>
      </c:barChart>
      <c:catAx>
        <c:axId val="160767358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188914159"/>
        <c:crosses val="autoZero"/>
        <c:auto val="1"/>
        <c:lblAlgn val="ctr"/>
        <c:lblOffset val="100"/>
        <c:noMultiLvlLbl val="1"/>
      </c:catAx>
      <c:valAx>
        <c:axId val="118891415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60767358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0.66</c:v>
                </c:pt>
                <c:pt idx="4">
                  <c:v>0.66</c:v>
                </c:pt>
                <c:pt idx="7">
                  <c:v>0.66</c:v>
                </c:pt>
                <c:pt idx="10">
                  <c:v>0.66</c:v>
                </c:pt>
                <c:pt idx="13">
                  <c:v>0.66</c:v>
                </c:pt>
                <c:pt idx="16">
                  <c:v>0.66</c:v>
                </c:pt>
                <c:pt idx="19">
                  <c:v>0.33</c:v>
                </c:pt>
                <c:pt idx="22">
                  <c:v>0.66</c:v>
                </c:pt>
                <c:pt idx="25">
                  <c:v>0.33</c:v>
                </c:pt>
                <c:pt idx="28">
                  <c:v>0.33</c:v>
                </c:pt>
                <c:pt idx="31">
                  <c:v>0.33</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267-415E-9A89-0C8E6F966BA3}"/>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0.33</c:v>
                </c:pt>
                <c:pt idx="4">
                  <c:v>0.15</c:v>
                </c:pt>
                <c:pt idx="7">
                  <c:v>0.33</c:v>
                </c:pt>
                <c:pt idx="10">
                  <c:v>0.2</c:v>
                </c:pt>
                <c:pt idx="13">
                  <c:v>0.33</c:v>
                </c:pt>
                <c:pt idx="16">
                  <c:v>0.33</c:v>
                </c:pt>
                <c:pt idx="19">
                  <c:v>0.15</c:v>
                </c:pt>
                <c:pt idx="22">
                  <c:v>0.15</c:v>
                </c:pt>
                <c:pt idx="25">
                  <c:v>0.15</c:v>
                </c:pt>
                <c:pt idx="28">
                  <c:v>0</c:v>
                </c:pt>
                <c:pt idx="31">
                  <c:v>0.15</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267-415E-9A89-0C8E6F966BA3}"/>
            </c:ext>
          </c:extLst>
        </c:ser>
        <c:dLbls>
          <c:showLegendKey val="0"/>
          <c:showVal val="0"/>
          <c:showCatName val="0"/>
          <c:showSerName val="0"/>
          <c:showPercent val="0"/>
          <c:showBubbleSize val="0"/>
        </c:dLbls>
        <c:gapWidth val="150"/>
        <c:overlap val="100"/>
        <c:axId val="471390014"/>
        <c:axId val="161582794"/>
      </c:barChart>
      <c:catAx>
        <c:axId val="47139001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61582794"/>
        <c:crosses val="autoZero"/>
        <c:auto val="1"/>
        <c:lblAlgn val="ctr"/>
        <c:lblOffset val="100"/>
        <c:noMultiLvlLbl val="1"/>
      </c:catAx>
      <c:valAx>
        <c:axId val="16158279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47139001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Consolidado'!$K$8:$K$68</c:f>
              <c:numCache>
                <c:formatCode>0%</c:formatCode>
                <c:ptCount val="61"/>
                <c:pt idx="1">
                  <c:v>1</c:v>
                </c:pt>
                <c:pt idx="4">
                  <c:v>1</c:v>
                </c:pt>
                <c:pt idx="7">
                  <c:v>1</c:v>
                </c:pt>
                <c:pt idx="10">
                  <c:v>1</c:v>
                </c:pt>
                <c:pt idx="13">
                  <c:v>1</c:v>
                </c:pt>
                <c:pt idx="16">
                  <c:v>1</c:v>
                </c:pt>
                <c:pt idx="19">
                  <c:v>1</c:v>
                </c:pt>
                <c:pt idx="22">
                  <c:v>1</c:v>
                </c:pt>
                <c:pt idx="25">
                  <c:v>1</c:v>
                </c:pt>
                <c:pt idx="28">
                  <c:v>1</c:v>
                </c:pt>
                <c:pt idx="31">
                  <c:v>1</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FA-4299-B153-58A0941DAB4C}"/>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Consolidado'!$M$8:$M$68</c:f>
              <c:numCache>
                <c:formatCode>0%</c:formatCode>
                <c:ptCount val="61"/>
                <c:pt idx="1">
                  <c:v>0.33</c:v>
                </c:pt>
                <c:pt idx="4">
                  <c:v>0.33</c:v>
                </c:pt>
                <c:pt idx="7">
                  <c:v>0.17</c:v>
                </c:pt>
                <c:pt idx="10">
                  <c:v>0.17</c:v>
                </c:pt>
                <c:pt idx="13">
                  <c:v>0.33</c:v>
                </c:pt>
                <c:pt idx="16">
                  <c:v>0.33</c:v>
                </c:pt>
                <c:pt idx="19">
                  <c:v>33</c:v>
                </c:pt>
                <c:pt idx="22">
                  <c:v>0.17</c:v>
                </c:pt>
                <c:pt idx="25">
                  <c:v>0.17</c:v>
                </c:pt>
                <c:pt idx="28">
                  <c:v>0.33</c:v>
                </c:pt>
                <c:pt idx="31">
                  <c:v>0.33</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1FA-4299-B153-58A0941DAB4C}"/>
            </c:ext>
          </c:extLst>
        </c:ser>
        <c:dLbls>
          <c:showLegendKey val="0"/>
          <c:showVal val="0"/>
          <c:showCatName val="0"/>
          <c:showSerName val="0"/>
          <c:showPercent val="0"/>
          <c:showBubbleSize val="0"/>
        </c:dLbls>
        <c:gapWidth val="150"/>
        <c:overlap val="100"/>
        <c:axId val="37118905"/>
        <c:axId val="2122516092"/>
      </c:barChart>
      <c:catAx>
        <c:axId val="3711890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122516092"/>
        <c:crosses val="autoZero"/>
        <c:auto val="1"/>
        <c:lblAlgn val="ctr"/>
        <c:lblOffset val="100"/>
        <c:noMultiLvlLbl val="1"/>
      </c:catAx>
      <c:valAx>
        <c:axId val="21225160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37118905"/>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171450</xdr:colOff>
      <xdr:row>0</xdr:row>
      <xdr:rowOff>47625</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1028941309" name="Chart 1">
          <a:extLst>
            <a:ext uri="{FF2B5EF4-FFF2-40B4-BE49-F238E27FC236}">
              <a16:creationId xmlns:a16="http://schemas.microsoft.com/office/drawing/2014/main" id="{00000000-0008-0000-0800-0000FD6554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2600325"/>
    <xdr:graphicFrame macro="">
      <xdr:nvGraphicFramePr>
        <xdr:cNvPr id="878760550" name="Chart 2">
          <a:extLst>
            <a:ext uri="{FF2B5EF4-FFF2-40B4-BE49-F238E27FC236}">
              <a16:creationId xmlns:a16="http://schemas.microsoft.com/office/drawing/2014/main" id="{00000000-0008-0000-0800-000066D260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34</xdr:row>
      <xdr:rowOff>76200</xdr:rowOff>
    </xdr:from>
    <xdr:ext cx="5724525" cy="2600325"/>
    <xdr:graphicFrame macro="">
      <xdr:nvGraphicFramePr>
        <xdr:cNvPr id="1910087942" name="Chart 3">
          <a:extLst>
            <a:ext uri="{FF2B5EF4-FFF2-40B4-BE49-F238E27FC236}">
              <a16:creationId xmlns:a16="http://schemas.microsoft.com/office/drawing/2014/main" id="{00000000-0008-0000-0800-000006A1D9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drive/folders/1J3uY-qCdK727o7EXopj2B4tPg-G3X1mW" TargetMode="External"/><Relationship Id="rId13" Type="http://schemas.openxmlformats.org/officeDocument/2006/relationships/drawing" Target="../drawings/drawing8.xml"/><Relationship Id="rId3" Type="http://schemas.openxmlformats.org/officeDocument/2006/relationships/hyperlink" Target="https://drive.google.com/drive/folders/1I3jEPvWW96AgF20yBYYMcSC8HUckTQkR" TargetMode="External"/><Relationship Id="rId7" Type="http://schemas.openxmlformats.org/officeDocument/2006/relationships/hyperlink" Target="https://drive.google.com/drive/folders/1oaX1B5xzrOf8qa1D7fFUSkNm-AzSM1Mx" TargetMode="External"/><Relationship Id="rId12" Type="http://schemas.openxmlformats.org/officeDocument/2006/relationships/hyperlink" Target="https://drive.google.com/drive/folders/1DuG8DH22AUdAOfEts5gaeObWW_9EfOhu" TargetMode="External"/><Relationship Id="rId2" Type="http://schemas.openxmlformats.org/officeDocument/2006/relationships/hyperlink" Target="https://drive.google.com/drive/folders/1ou03YzvBBEhkKxHkVjO9Ep0MgHfuoVER" TargetMode="External"/><Relationship Id="rId1" Type="http://schemas.openxmlformats.org/officeDocument/2006/relationships/hyperlink" Target="https://drive.google.com/drive/folders/175axp5nnTMQ817lwEl1wRNGztELuqNj_" TargetMode="External"/><Relationship Id="rId6" Type="http://schemas.openxmlformats.org/officeDocument/2006/relationships/hyperlink" Target="https://drive.google.com/drive/folders/1tiPnLpA3BRa8x4o8tVpeCqFt0XB_7Tcw" TargetMode="External"/><Relationship Id="rId11" Type="http://schemas.openxmlformats.org/officeDocument/2006/relationships/hyperlink" Target="https://drive.google.com/drive/folders/1guAYEP6OmyQ4wlsIi_gdmQkqiMVEdTez" TargetMode="External"/><Relationship Id="rId5" Type="http://schemas.openxmlformats.org/officeDocument/2006/relationships/hyperlink" Target="https://drive.google.com/drive/folders/1p_dUSOu5SOw5WG2B3Q9u2hm-yAnaODkK" TargetMode="External"/><Relationship Id="rId15" Type="http://schemas.openxmlformats.org/officeDocument/2006/relationships/comments" Target="../comments4.xml"/><Relationship Id="rId10" Type="http://schemas.openxmlformats.org/officeDocument/2006/relationships/hyperlink" Target="https://drive.google.com/drive/folders/1u2lXoH4UqVxzoaCNLUH-_OsYgMePYtPe" TargetMode="External"/><Relationship Id="rId4" Type="http://schemas.openxmlformats.org/officeDocument/2006/relationships/hyperlink" Target="https://drive.google.com/drive/folders/11uzSoffbJl7R1qchEcN3GbmN2A-802wi" TargetMode="External"/><Relationship Id="rId9" Type="http://schemas.openxmlformats.org/officeDocument/2006/relationships/hyperlink" Target="https://drive.google.com/drive/folders/1ko_HTZN9EoTcV0GFZkW9HKNZCbfJJ0lw" TargetMode="External"/><Relationship Id="rId1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x14ac:dyDescent="0.3">
      <c r="A1" s="67"/>
      <c r="B1" s="68"/>
      <c r="C1" s="73" t="s">
        <v>0</v>
      </c>
      <c r="D1" s="74"/>
      <c r="E1" s="74"/>
      <c r="F1" s="74"/>
      <c r="G1" s="74"/>
      <c r="H1" s="74"/>
      <c r="I1" s="74"/>
      <c r="J1" s="74"/>
      <c r="K1" s="68"/>
      <c r="L1" s="1" t="s">
        <v>1</v>
      </c>
      <c r="M1" s="2"/>
      <c r="N1" s="3"/>
      <c r="O1" s="2"/>
      <c r="P1" s="2"/>
      <c r="Q1" s="2"/>
      <c r="R1" s="2"/>
      <c r="S1" s="2"/>
      <c r="T1" s="2"/>
      <c r="U1" s="2"/>
      <c r="V1" s="2"/>
      <c r="W1" s="2"/>
      <c r="X1" s="2"/>
      <c r="Y1" s="2"/>
      <c r="Z1" s="2"/>
    </row>
    <row r="2" spans="1:26" ht="21.75" customHeight="1" x14ac:dyDescent="0.3">
      <c r="A2" s="69"/>
      <c r="B2" s="70"/>
      <c r="C2" s="69"/>
      <c r="D2" s="75"/>
      <c r="E2" s="75"/>
      <c r="F2" s="75"/>
      <c r="G2" s="75"/>
      <c r="H2" s="75"/>
      <c r="I2" s="75"/>
      <c r="J2" s="75"/>
      <c r="K2" s="70"/>
      <c r="L2" s="1" t="s">
        <v>2</v>
      </c>
      <c r="M2" s="2"/>
      <c r="N2" s="3"/>
      <c r="O2" s="2"/>
      <c r="P2" s="2"/>
      <c r="Q2" s="2"/>
      <c r="R2" s="2"/>
      <c r="S2" s="2"/>
      <c r="T2" s="2"/>
      <c r="U2" s="2"/>
      <c r="V2" s="2"/>
      <c r="W2" s="2"/>
      <c r="X2" s="2"/>
      <c r="Y2" s="2"/>
      <c r="Z2" s="2"/>
    </row>
    <row r="3" spans="1:26" ht="21.75" customHeight="1" x14ac:dyDescent="0.3">
      <c r="A3" s="69"/>
      <c r="B3" s="70"/>
      <c r="C3" s="69"/>
      <c r="D3" s="75"/>
      <c r="E3" s="75"/>
      <c r="F3" s="75"/>
      <c r="G3" s="75"/>
      <c r="H3" s="75"/>
      <c r="I3" s="75"/>
      <c r="J3" s="75"/>
      <c r="K3" s="70"/>
      <c r="L3" s="4" t="s">
        <v>3</v>
      </c>
      <c r="M3" s="2"/>
      <c r="N3" s="2"/>
      <c r="O3" s="2"/>
      <c r="P3" s="2"/>
      <c r="Q3" s="2"/>
      <c r="R3" s="2"/>
      <c r="S3" s="2"/>
      <c r="T3" s="2"/>
      <c r="U3" s="2"/>
      <c r="V3" s="2"/>
      <c r="W3" s="2"/>
      <c r="X3" s="2"/>
      <c r="Y3" s="2"/>
      <c r="Z3" s="2"/>
    </row>
    <row r="4" spans="1:26" ht="21.75" customHeight="1" x14ac:dyDescent="0.3">
      <c r="A4" s="71"/>
      <c r="B4" s="72"/>
      <c r="C4" s="71"/>
      <c r="D4" s="76"/>
      <c r="E4" s="76"/>
      <c r="F4" s="76"/>
      <c r="G4" s="76"/>
      <c r="H4" s="76"/>
      <c r="I4" s="76"/>
      <c r="J4" s="76"/>
      <c r="K4" s="72"/>
      <c r="L4" s="5" t="s">
        <v>4</v>
      </c>
      <c r="M4" s="2"/>
      <c r="N4" s="2"/>
      <c r="O4" s="2"/>
      <c r="P4" s="2"/>
      <c r="Q4" s="2"/>
      <c r="R4" s="2"/>
      <c r="S4" s="2"/>
      <c r="T4" s="2"/>
      <c r="U4" s="2"/>
      <c r="V4" s="2"/>
      <c r="W4" s="2"/>
      <c r="X4" s="2"/>
      <c r="Y4" s="2"/>
      <c r="Z4" s="2"/>
    </row>
    <row r="5" spans="1:26" ht="13.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77" t="s">
        <v>5</v>
      </c>
      <c r="B6" s="68"/>
      <c r="C6" s="78" t="s">
        <v>6</v>
      </c>
      <c r="D6" s="74"/>
      <c r="E6" s="74"/>
      <c r="F6" s="74"/>
      <c r="G6" s="74"/>
      <c r="H6" s="68"/>
      <c r="I6" s="79" t="s">
        <v>7</v>
      </c>
      <c r="J6" s="74"/>
      <c r="K6" s="74"/>
      <c r="L6" s="68"/>
      <c r="M6" s="2"/>
      <c r="N6" s="2"/>
      <c r="O6" s="2"/>
      <c r="P6" s="2"/>
      <c r="Q6" s="2"/>
      <c r="R6" s="2"/>
      <c r="S6" s="2"/>
      <c r="T6" s="2"/>
      <c r="U6" s="2"/>
      <c r="V6" s="2"/>
      <c r="W6" s="2"/>
      <c r="X6" s="2"/>
      <c r="Y6" s="2"/>
      <c r="Z6" s="2"/>
    </row>
    <row r="7" spans="1:26" ht="12.75" customHeight="1" x14ac:dyDescent="0.3">
      <c r="A7" s="71"/>
      <c r="B7" s="72"/>
      <c r="C7" s="71"/>
      <c r="D7" s="76"/>
      <c r="E7" s="76"/>
      <c r="F7" s="76"/>
      <c r="G7" s="76"/>
      <c r="H7" s="72"/>
      <c r="I7" s="71"/>
      <c r="J7" s="76"/>
      <c r="K7" s="76"/>
      <c r="L7" s="72"/>
      <c r="M7" s="2"/>
      <c r="N7" s="2"/>
      <c r="O7" s="2"/>
      <c r="P7" s="2"/>
      <c r="Q7" s="2"/>
      <c r="R7" s="2"/>
      <c r="S7" s="2"/>
      <c r="T7" s="2"/>
      <c r="U7" s="2"/>
      <c r="V7" s="2"/>
      <c r="W7" s="2"/>
      <c r="X7" s="2"/>
      <c r="Y7" s="2"/>
      <c r="Z7" s="2"/>
    </row>
    <row r="8" spans="1:26" ht="48" customHeight="1" x14ac:dyDescent="0.3">
      <c r="A8" s="82" t="s">
        <v>8</v>
      </c>
      <c r="B8" s="68"/>
      <c r="C8" s="80" t="str">
        <f>IFERROR(VLOOKUP(C6,'Datos Hoja 1'!$A$1:$D$17,2,FALSE),"")</f>
        <v>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
      <c r="D8" s="74"/>
      <c r="E8" s="74"/>
      <c r="F8" s="74"/>
      <c r="G8" s="74"/>
      <c r="H8" s="68"/>
      <c r="I8" s="81" t="str">
        <f>IFERROR(VLOOKUP(C6,'Datos Hoja 1'!$A$1:$D$17,3,FALSE),"")</f>
        <v>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v>
      </c>
      <c r="J8" s="74"/>
      <c r="K8" s="74"/>
      <c r="L8" s="68"/>
      <c r="M8" s="2"/>
      <c r="N8" s="2"/>
      <c r="O8" s="2"/>
      <c r="P8" s="2"/>
      <c r="Q8" s="2"/>
      <c r="R8" s="2"/>
      <c r="S8" s="2"/>
      <c r="T8" s="2"/>
      <c r="U8" s="2"/>
      <c r="V8" s="2"/>
      <c r="W8" s="2"/>
      <c r="X8" s="2"/>
      <c r="Y8" s="2"/>
      <c r="Z8" s="2"/>
    </row>
    <row r="9" spans="1:26" ht="48" customHeight="1" x14ac:dyDescent="0.3">
      <c r="A9" s="71"/>
      <c r="B9" s="72"/>
      <c r="C9" s="71"/>
      <c r="D9" s="76"/>
      <c r="E9" s="76"/>
      <c r="F9" s="76"/>
      <c r="G9" s="76"/>
      <c r="H9" s="72"/>
      <c r="I9" s="69"/>
      <c r="J9" s="75"/>
      <c r="K9" s="75"/>
      <c r="L9" s="70"/>
      <c r="M9" s="2"/>
      <c r="N9" s="2"/>
      <c r="O9" s="2"/>
      <c r="P9" s="2"/>
      <c r="Q9" s="2"/>
      <c r="R9" s="2"/>
      <c r="S9" s="2"/>
      <c r="T9" s="2"/>
      <c r="U9" s="2"/>
      <c r="V9" s="2"/>
      <c r="W9" s="2"/>
      <c r="X9" s="2"/>
      <c r="Y9" s="2"/>
      <c r="Z9" s="2"/>
    </row>
    <row r="10" spans="1:26" ht="36" customHeight="1" x14ac:dyDescent="0.3">
      <c r="A10" s="82" t="s">
        <v>9</v>
      </c>
      <c r="B10" s="68"/>
      <c r="C10" s="80" t="str">
        <f>IFERROR(VLOOKUP(C6,'Datos Hoja 1'!$A$1:$D$17,4,FALSE),"")</f>
        <v>No. 2. Implementación de acciones de fortalecimiento institucional para mejorar el desempeño del IDIGER en el Distrito Capital Bogotá D.C.</v>
      </c>
      <c r="D10" s="74"/>
      <c r="E10" s="74"/>
      <c r="F10" s="74"/>
      <c r="G10" s="74"/>
      <c r="H10" s="68"/>
      <c r="I10" s="69"/>
      <c r="J10" s="75"/>
      <c r="K10" s="75"/>
      <c r="L10" s="70"/>
      <c r="M10" s="2"/>
      <c r="N10" s="2"/>
      <c r="O10" s="2"/>
      <c r="P10" s="2"/>
      <c r="Q10" s="2"/>
      <c r="R10" s="2"/>
      <c r="S10" s="2"/>
      <c r="T10" s="2"/>
      <c r="U10" s="2"/>
      <c r="V10" s="2"/>
      <c r="W10" s="2"/>
      <c r="X10" s="2"/>
      <c r="Y10" s="2"/>
      <c r="Z10" s="2"/>
    </row>
    <row r="11" spans="1:26" ht="36" customHeight="1" x14ac:dyDescent="0.3">
      <c r="A11" s="83"/>
      <c r="B11" s="84"/>
      <c r="C11" s="71"/>
      <c r="D11" s="76"/>
      <c r="E11" s="76"/>
      <c r="F11" s="76"/>
      <c r="G11" s="76"/>
      <c r="H11" s="72"/>
      <c r="I11" s="71"/>
      <c r="J11" s="76"/>
      <c r="K11" s="76"/>
      <c r="L11" s="72"/>
      <c r="M11" s="2"/>
      <c r="N11" s="2"/>
      <c r="O11" s="2"/>
      <c r="P11" s="2"/>
      <c r="Q11" s="2"/>
      <c r="R11" s="2"/>
      <c r="S11" s="2"/>
      <c r="T11" s="2"/>
      <c r="U11" s="2"/>
      <c r="V11" s="2"/>
      <c r="W11" s="2"/>
      <c r="X11" s="2"/>
      <c r="Y11" s="2"/>
      <c r="Z11" s="2"/>
    </row>
    <row r="12" spans="1:26" ht="21" customHeight="1" x14ac:dyDescent="0.3">
      <c r="A12" s="61" t="s">
        <v>10</v>
      </c>
      <c r="B12" s="59"/>
      <c r="C12" s="59"/>
      <c r="D12" s="59"/>
      <c r="E12" s="59"/>
      <c r="F12" s="59"/>
      <c r="G12" s="59"/>
      <c r="H12" s="59"/>
      <c r="I12" s="59"/>
      <c r="J12" s="59"/>
      <c r="K12" s="59"/>
      <c r="L12" s="60"/>
      <c r="M12" s="2"/>
      <c r="N12" s="2"/>
      <c r="O12" s="2"/>
      <c r="P12" s="2"/>
      <c r="Q12" s="2"/>
      <c r="R12" s="2"/>
      <c r="S12" s="2"/>
      <c r="T12" s="2"/>
      <c r="U12" s="2"/>
      <c r="V12" s="2"/>
      <c r="W12" s="2"/>
      <c r="X12" s="2"/>
      <c r="Y12" s="2"/>
      <c r="Z12" s="2"/>
    </row>
    <row r="13" spans="1:26" ht="19.5" customHeight="1" x14ac:dyDescent="0.3">
      <c r="A13" s="8" t="s">
        <v>11</v>
      </c>
      <c r="B13" s="65" t="s">
        <v>12</v>
      </c>
      <c r="C13" s="60"/>
      <c r="D13" s="9" t="s">
        <v>11</v>
      </c>
      <c r="E13" s="65" t="s">
        <v>13</v>
      </c>
      <c r="F13" s="60"/>
      <c r="G13" s="8"/>
      <c r="H13" s="65" t="s">
        <v>14</v>
      </c>
      <c r="I13" s="60"/>
      <c r="J13" s="9" t="s">
        <v>11</v>
      </c>
      <c r="K13" s="65" t="s">
        <v>15</v>
      </c>
      <c r="L13" s="60"/>
      <c r="M13" s="2"/>
      <c r="N13" s="2"/>
      <c r="O13" s="2"/>
      <c r="P13" s="2"/>
      <c r="Q13" s="2"/>
      <c r="R13" s="2"/>
      <c r="S13" s="2"/>
      <c r="T13" s="2"/>
      <c r="U13" s="2"/>
      <c r="V13" s="2"/>
      <c r="W13" s="2"/>
      <c r="X13" s="2"/>
      <c r="Y13" s="2"/>
      <c r="Z13" s="2"/>
    </row>
    <row r="14" spans="1:26" ht="19.5" customHeight="1" x14ac:dyDescent="0.3">
      <c r="A14" s="8" t="s">
        <v>11</v>
      </c>
      <c r="B14" s="65" t="s">
        <v>16</v>
      </c>
      <c r="C14" s="60"/>
      <c r="D14" s="9"/>
      <c r="E14" s="65" t="s">
        <v>17</v>
      </c>
      <c r="F14" s="60"/>
      <c r="G14" s="8" t="s">
        <v>11</v>
      </c>
      <c r="H14" s="65" t="s">
        <v>18</v>
      </c>
      <c r="I14" s="60"/>
      <c r="J14" s="9" t="s">
        <v>11</v>
      </c>
      <c r="K14" s="65" t="s">
        <v>19</v>
      </c>
      <c r="L14" s="60"/>
      <c r="M14" s="2"/>
      <c r="N14" s="2"/>
      <c r="O14" s="2"/>
      <c r="P14" s="2"/>
      <c r="Q14" s="2"/>
      <c r="R14" s="2"/>
      <c r="S14" s="2"/>
      <c r="T14" s="2"/>
      <c r="U14" s="2"/>
      <c r="V14" s="2"/>
      <c r="W14" s="2"/>
      <c r="X14" s="2"/>
      <c r="Y14" s="2"/>
      <c r="Z14" s="2"/>
    </row>
    <row r="15" spans="1:26" ht="30" customHeight="1" x14ac:dyDescent="0.3">
      <c r="A15" s="8" t="s">
        <v>11</v>
      </c>
      <c r="B15" s="65" t="s">
        <v>20</v>
      </c>
      <c r="C15" s="60"/>
      <c r="D15" s="9"/>
      <c r="E15" s="66" t="s">
        <v>21</v>
      </c>
      <c r="F15" s="60"/>
      <c r="G15" s="8"/>
      <c r="H15" s="65" t="s">
        <v>22</v>
      </c>
      <c r="I15" s="60"/>
      <c r="J15" s="9" t="s">
        <v>11</v>
      </c>
      <c r="K15" s="66" t="s">
        <v>23</v>
      </c>
      <c r="L15" s="60"/>
      <c r="M15" s="2"/>
      <c r="N15" s="2"/>
      <c r="O15" s="2"/>
      <c r="P15" s="2"/>
      <c r="Q15" s="2"/>
      <c r="R15" s="2"/>
      <c r="S15" s="2"/>
      <c r="T15" s="2"/>
      <c r="U15" s="2"/>
      <c r="V15" s="2"/>
      <c r="W15" s="2"/>
      <c r="X15" s="2"/>
      <c r="Y15" s="2"/>
      <c r="Z15" s="2"/>
    </row>
    <row r="16" spans="1:26" ht="19.5" customHeight="1" x14ac:dyDescent="0.3">
      <c r="A16" s="8"/>
      <c r="B16" s="65" t="s">
        <v>24</v>
      </c>
      <c r="C16" s="60"/>
      <c r="D16" s="9"/>
      <c r="E16" s="65" t="s">
        <v>25</v>
      </c>
      <c r="F16" s="60"/>
      <c r="G16" s="8"/>
      <c r="H16" s="65" t="s">
        <v>26</v>
      </c>
      <c r="I16" s="60"/>
      <c r="J16" s="9" t="s">
        <v>11</v>
      </c>
      <c r="K16" s="65" t="s">
        <v>27</v>
      </c>
      <c r="L16" s="60"/>
      <c r="M16" s="2"/>
      <c r="N16" s="2"/>
      <c r="O16" s="2"/>
      <c r="P16" s="2"/>
      <c r="Q16" s="2"/>
      <c r="R16" s="2"/>
      <c r="S16" s="2"/>
      <c r="T16" s="2"/>
      <c r="U16" s="2"/>
      <c r="V16" s="2"/>
      <c r="W16" s="2"/>
      <c r="X16" s="2"/>
      <c r="Y16" s="2"/>
      <c r="Z16" s="2"/>
    </row>
    <row r="17" spans="1:26" ht="19.5" customHeight="1" x14ac:dyDescent="0.3">
      <c r="A17" s="8"/>
      <c r="B17" s="65" t="s">
        <v>28</v>
      </c>
      <c r="C17" s="60"/>
      <c r="D17" s="9" t="s">
        <v>11</v>
      </c>
      <c r="E17" s="65" t="s">
        <v>29</v>
      </c>
      <c r="F17" s="60"/>
      <c r="G17" s="8"/>
      <c r="H17" s="65" t="s">
        <v>30</v>
      </c>
      <c r="I17" s="60"/>
      <c r="J17" s="9"/>
      <c r="K17" s="65" t="s">
        <v>31</v>
      </c>
      <c r="L17" s="60"/>
      <c r="M17" s="2"/>
      <c r="N17" s="2"/>
      <c r="O17" s="2"/>
      <c r="P17" s="2"/>
      <c r="Q17" s="2"/>
      <c r="R17" s="2"/>
      <c r="S17" s="2"/>
      <c r="T17" s="2"/>
      <c r="U17" s="2"/>
      <c r="V17" s="2"/>
      <c r="W17" s="2"/>
      <c r="X17" s="2"/>
      <c r="Y17" s="2"/>
      <c r="Z17" s="2"/>
    </row>
    <row r="18" spans="1:26" ht="30" customHeight="1" x14ac:dyDescent="0.3">
      <c r="A18" s="8" t="s">
        <v>11</v>
      </c>
      <c r="B18" s="65" t="s">
        <v>32</v>
      </c>
      <c r="C18" s="60"/>
      <c r="D18" s="9" t="s">
        <v>11</v>
      </c>
      <c r="E18" s="66" t="s">
        <v>33</v>
      </c>
      <c r="F18" s="60"/>
      <c r="G18" s="8"/>
      <c r="H18" s="66" t="s">
        <v>34</v>
      </c>
      <c r="I18" s="60"/>
      <c r="J18" s="9"/>
      <c r="K18" s="65" t="s">
        <v>35</v>
      </c>
      <c r="L18" s="60"/>
      <c r="M18" s="2"/>
      <c r="N18" s="2"/>
      <c r="O18" s="2"/>
      <c r="P18" s="2"/>
      <c r="Q18" s="2"/>
      <c r="R18" s="2"/>
      <c r="S18" s="2"/>
      <c r="T18" s="2"/>
      <c r="U18" s="2"/>
      <c r="V18" s="2"/>
      <c r="W18" s="2"/>
      <c r="X18" s="2"/>
      <c r="Y18" s="2"/>
      <c r="Z18" s="2"/>
    </row>
    <row r="19" spans="1:26" ht="30" customHeight="1" x14ac:dyDescent="0.3">
      <c r="A19" s="8"/>
      <c r="B19" s="65" t="s">
        <v>36</v>
      </c>
      <c r="C19" s="60"/>
      <c r="D19" s="9" t="s">
        <v>11</v>
      </c>
      <c r="E19" s="66" t="s">
        <v>37</v>
      </c>
      <c r="F19" s="60"/>
      <c r="G19" s="8"/>
      <c r="H19" s="66" t="s">
        <v>38</v>
      </c>
      <c r="I19" s="60"/>
      <c r="J19" s="9"/>
      <c r="K19" s="58" t="s">
        <v>39</v>
      </c>
      <c r="L19" s="60"/>
      <c r="M19" s="2"/>
      <c r="N19" s="2"/>
      <c r="O19" s="2"/>
      <c r="P19" s="2"/>
      <c r="Q19" s="2"/>
      <c r="R19" s="2"/>
      <c r="S19" s="2"/>
      <c r="T19" s="2"/>
      <c r="U19" s="2"/>
      <c r="V19" s="2"/>
      <c r="W19" s="2"/>
      <c r="X19" s="2"/>
      <c r="Y19" s="2"/>
      <c r="Z19" s="2"/>
    </row>
    <row r="20" spans="1:26" ht="42.75" customHeight="1" x14ac:dyDescent="0.3">
      <c r="A20" s="8" t="s">
        <v>11</v>
      </c>
      <c r="B20" s="58" t="s">
        <v>40</v>
      </c>
      <c r="C20" s="60"/>
      <c r="D20" s="9"/>
      <c r="E20" s="58" t="s">
        <v>39</v>
      </c>
      <c r="F20" s="60"/>
      <c r="G20" s="8"/>
      <c r="H20" s="58" t="s">
        <v>39</v>
      </c>
      <c r="I20" s="60"/>
      <c r="J20" s="9"/>
      <c r="K20" s="58" t="s">
        <v>41</v>
      </c>
      <c r="L20" s="60"/>
      <c r="M20" s="2"/>
      <c r="N20" s="2"/>
      <c r="O20" s="2"/>
      <c r="P20" s="2"/>
      <c r="Q20" s="2"/>
      <c r="R20" s="2"/>
      <c r="S20" s="2"/>
      <c r="T20" s="2"/>
      <c r="U20" s="2"/>
      <c r="V20" s="2"/>
      <c r="W20" s="2"/>
      <c r="X20" s="2"/>
      <c r="Y20" s="2"/>
      <c r="Z20" s="2"/>
    </row>
    <row r="21" spans="1:26" ht="24" customHeight="1" x14ac:dyDescent="0.3">
      <c r="A21" s="61" t="s">
        <v>42</v>
      </c>
      <c r="B21" s="59"/>
      <c r="C21" s="59"/>
      <c r="D21" s="59"/>
      <c r="E21" s="59"/>
      <c r="F21" s="59"/>
      <c r="G21" s="59"/>
      <c r="H21" s="59"/>
      <c r="I21" s="59"/>
      <c r="J21" s="59"/>
      <c r="K21" s="59"/>
      <c r="L21" s="60"/>
      <c r="M21" s="6"/>
      <c r="N21" s="6"/>
      <c r="O21" s="6"/>
      <c r="P21" s="6"/>
      <c r="Q21" s="6"/>
      <c r="R21" s="6"/>
      <c r="S21" s="6"/>
      <c r="T21" s="6"/>
      <c r="U21" s="6"/>
      <c r="V21" s="6"/>
      <c r="W21" s="6"/>
      <c r="X21" s="6"/>
      <c r="Y21" s="6"/>
      <c r="Z21" s="6"/>
    </row>
    <row r="22" spans="1:26" ht="24" customHeight="1" x14ac:dyDescent="0.3">
      <c r="A22" s="62" t="s">
        <v>43</v>
      </c>
      <c r="B22" s="63"/>
      <c r="C22" s="63"/>
      <c r="D22" s="63"/>
      <c r="E22" s="63"/>
      <c r="F22" s="64"/>
      <c r="G22" s="61" t="s">
        <v>44</v>
      </c>
      <c r="H22" s="59"/>
      <c r="I22" s="59"/>
      <c r="J22" s="59"/>
      <c r="K22" s="59"/>
      <c r="L22" s="60"/>
      <c r="M22" s="6"/>
      <c r="N22" s="6"/>
      <c r="O22" s="6"/>
      <c r="P22" s="6"/>
      <c r="Q22" s="6"/>
      <c r="R22" s="6"/>
      <c r="S22" s="6"/>
      <c r="T22" s="6"/>
      <c r="U22" s="6"/>
      <c r="V22" s="6"/>
      <c r="W22" s="6"/>
      <c r="X22" s="6"/>
      <c r="Y22" s="6"/>
      <c r="Z22" s="6"/>
    </row>
    <row r="23" spans="1:26" ht="30" customHeight="1" x14ac:dyDescent="0.3">
      <c r="A23" s="10">
        <v>1</v>
      </c>
      <c r="B23" s="58" t="s">
        <v>45</v>
      </c>
      <c r="C23" s="59"/>
      <c r="D23" s="59"/>
      <c r="E23" s="59"/>
      <c r="F23" s="60"/>
      <c r="G23" s="10">
        <v>1</v>
      </c>
      <c r="H23" s="58" t="s">
        <v>46</v>
      </c>
      <c r="I23" s="59"/>
      <c r="J23" s="59"/>
      <c r="K23" s="59"/>
      <c r="L23" s="60"/>
      <c r="M23" s="2"/>
      <c r="N23" s="2"/>
      <c r="O23" s="2"/>
      <c r="P23" s="2"/>
      <c r="Q23" s="2"/>
      <c r="R23" s="2"/>
      <c r="S23" s="2"/>
      <c r="T23" s="2"/>
      <c r="U23" s="2"/>
      <c r="V23" s="2"/>
      <c r="W23" s="2"/>
      <c r="X23" s="2"/>
      <c r="Y23" s="2"/>
      <c r="Z23" s="2"/>
    </row>
    <row r="24" spans="1:26" ht="105" customHeight="1" x14ac:dyDescent="0.3">
      <c r="A24" s="10">
        <v>2</v>
      </c>
      <c r="B24" s="58" t="s">
        <v>47</v>
      </c>
      <c r="C24" s="59"/>
      <c r="D24" s="59"/>
      <c r="E24" s="59"/>
      <c r="F24" s="60"/>
      <c r="G24" s="10">
        <v>2</v>
      </c>
      <c r="H24" s="58" t="s">
        <v>48</v>
      </c>
      <c r="I24" s="59"/>
      <c r="J24" s="59"/>
      <c r="K24" s="59"/>
      <c r="L24" s="60"/>
      <c r="M24" s="2"/>
      <c r="N24" s="2"/>
      <c r="O24" s="2"/>
      <c r="P24" s="2"/>
      <c r="Q24" s="2"/>
      <c r="R24" s="2"/>
      <c r="S24" s="2"/>
      <c r="T24" s="2"/>
      <c r="U24" s="2"/>
      <c r="V24" s="2"/>
      <c r="W24" s="2"/>
      <c r="X24" s="2"/>
      <c r="Y24" s="2"/>
      <c r="Z24" s="2"/>
    </row>
    <row r="25" spans="1:26" ht="76.5" customHeight="1" x14ac:dyDescent="0.3">
      <c r="A25" s="10">
        <v>3</v>
      </c>
      <c r="B25" s="58" t="s">
        <v>49</v>
      </c>
      <c r="C25" s="59"/>
      <c r="D25" s="59"/>
      <c r="E25" s="59"/>
      <c r="F25" s="60"/>
      <c r="G25" s="10">
        <v>3</v>
      </c>
      <c r="H25" s="58" t="s">
        <v>50</v>
      </c>
      <c r="I25" s="59"/>
      <c r="J25" s="59"/>
      <c r="K25" s="59"/>
      <c r="L25" s="60"/>
      <c r="M25" s="2"/>
      <c r="N25" s="2"/>
      <c r="O25" s="2"/>
      <c r="P25" s="2"/>
      <c r="Q25" s="2"/>
      <c r="R25" s="2"/>
      <c r="S25" s="2"/>
      <c r="T25" s="2"/>
      <c r="U25" s="2"/>
      <c r="V25" s="2"/>
      <c r="W25" s="2"/>
      <c r="X25" s="2"/>
      <c r="Y25" s="2"/>
      <c r="Z25" s="2"/>
    </row>
    <row r="26" spans="1:26" ht="61.5" customHeight="1" x14ac:dyDescent="0.3">
      <c r="A26" s="10">
        <v>4</v>
      </c>
      <c r="B26" s="58" t="s">
        <v>51</v>
      </c>
      <c r="C26" s="59"/>
      <c r="D26" s="59"/>
      <c r="E26" s="59"/>
      <c r="F26" s="60"/>
      <c r="G26" s="10">
        <v>4</v>
      </c>
      <c r="H26" s="58" t="s">
        <v>52</v>
      </c>
      <c r="I26" s="59"/>
      <c r="J26" s="59"/>
      <c r="K26" s="59"/>
      <c r="L26" s="60"/>
      <c r="M26" s="2"/>
      <c r="N26" s="2"/>
      <c r="O26" s="2"/>
      <c r="P26" s="2"/>
      <c r="Q26" s="2"/>
      <c r="R26" s="2"/>
      <c r="S26" s="2"/>
      <c r="T26" s="2"/>
      <c r="U26" s="2"/>
      <c r="V26" s="2"/>
      <c r="W26" s="2"/>
      <c r="X26" s="2"/>
      <c r="Y26" s="2"/>
      <c r="Z26" s="2"/>
    </row>
    <row r="27" spans="1:26" ht="36" customHeight="1" x14ac:dyDescent="0.3">
      <c r="A27" s="10">
        <v>5</v>
      </c>
      <c r="B27" s="58" t="s">
        <v>53</v>
      </c>
      <c r="C27" s="59"/>
      <c r="D27" s="59"/>
      <c r="E27" s="59"/>
      <c r="F27" s="60"/>
      <c r="G27" s="10">
        <v>5</v>
      </c>
      <c r="H27" s="58" t="s">
        <v>54</v>
      </c>
      <c r="I27" s="59"/>
      <c r="J27" s="59"/>
      <c r="K27" s="59"/>
      <c r="L27" s="60"/>
      <c r="M27" s="2"/>
      <c r="N27" s="2"/>
      <c r="O27" s="2"/>
      <c r="P27" s="2"/>
      <c r="Q27" s="2"/>
      <c r="R27" s="2"/>
      <c r="S27" s="2"/>
      <c r="T27" s="2"/>
      <c r="U27" s="2"/>
      <c r="V27" s="2"/>
      <c r="W27" s="2"/>
      <c r="X27" s="2"/>
      <c r="Y27" s="2"/>
      <c r="Z27" s="2"/>
    </row>
    <row r="28" spans="1:26" ht="45" customHeight="1" x14ac:dyDescent="0.3">
      <c r="A28" s="10">
        <v>6</v>
      </c>
      <c r="B28" s="58" t="s">
        <v>55</v>
      </c>
      <c r="C28" s="59"/>
      <c r="D28" s="59"/>
      <c r="E28" s="59"/>
      <c r="F28" s="60"/>
      <c r="G28" s="10">
        <v>6</v>
      </c>
      <c r="H28" s="58" t="s">
        <v>56</v>
      </c>
      <c r="I28" s="59"/>
      <c r="J28" s="59"/>
      <c r="K28" s="59"/>
      <c r="L28" s="60"/>
      <c r="M28" s="2"/>
      <c r="N28" s="2"/>
      <c r="O28" s="2"/>
      <c r="P28" s="2"/>
      <c r="Q28" s="2"/>
      <c r="R28" s="2"/>
      <c r="S28" s="2"/>
      <c r="T28" s="2"/>
      <c r="U28" s="2"/>
      <c r="V28" s="2"/>
      <c r="W28" s="2"/>
      <c r="X28" s="2"/>
      <c r="Y28" s="2"/>
      <c r="Z28" s="2"/>
    </row>
    <row r="29" spans="1:26" ht="35.25" customHeight="1" x14ac:dyDescent="0.3">
      <c r="A29" s="10">
        <v>7</v>
      </c>
      <c r="B29" s="58" t="s">
        <v>57</v>
      </c>
      <c r="C29" s="59"/>
      <c r="D29" s="59"/>
      <c r="E29" s="59"/>
      <c r="F29" s="60"/>
      <c r="G29" s="10">
        <v>7</v>
      </c>
      <c r="H29" s="58" t="s">
        <v>58</v>
      </c>
      <c r="I29" s="59"/>
      <c r="J29" s="59"/>
      <c r="K29" s="59"/>
      <c r="L29" s="60"/>
      <c r="M29" s="2"/>
      <c r="N29" s="2"/>
      <c r="O29" s="2"/>
      <c r="P29" s="2"/>
      <c r="Q29" s="2"/>
      <c r="R29" s="2"/>
      <c r="S29" s="2"/>
      <c r="T29" s="2"/>
      <c r="U29" s="2"/>
      <c r="V29" s="2"/>
      <c r="W29" s="2"/>
      <c r="X29" s="2"/>
      <c r="Y29" s="2"/>
      <c r="Z29" s="2"/>
    </row>
    <row r="30" spans="1:26" ht="54.75" customHeight="1" x14ac:dyDescent="0.3">
      <c r="A30" s="10">
        <v>8</v>
      </c>
      <c r="B30" s="58" t="s">
        <v>59</v>
      </c>
      <c r="C30" s="59"/>
      <c r="D30" s="59"/>
      <c r="E30" s="59"/>
      <c r="F30" s="60"/>
      <c r="G30" s="10">
        <v>8</v>
      </c>
      <c r="H30" s="58" t="s">
        <v>60</v>
      </c>
      <c r="I30" s="59"/>
      <c r="J30" s="59"/>
      <c r="K30" s="59"/>
      <c r="L30" s="60"/>
      <c r="M30" s="2"/>
      <c r="N30" s="2"/>
      <c r="O30" s="2"/>
      <c r="P30" s="2"/>
      <c r="Q30" s="2"/>
      <c r="R30" s="2"/>
      <c r="S30" s="2"/>
      <c r="T30" s="2"/>
      <c r="U30" s="2"/>
      <c r="V30" s="2"/>
      <c r="W30" s="2"/>
      <c r="X30" s="2"/>
      <c r="Y30" s="2"/>
      <c r="Z30" s="2"/>
    </row>
    <row r="31" spans="1:26" ht="35.25" customHeight="1" x14ac:dyDescent="0.3">
      <c r="A31" s="10">
        <v>9</v>
      </c>
      <c r="B31" s="58"/>
      <c r="C31" s="59"/>
      <c r="D31" s="59"/>
      <c r="E31" s="59"/>
      <c r="F31" s="60"/>
      <c r="G31" s="10">
        <v>9</v>
      </c>
      <c r="H31" s="58" t="s">
        <v>61</v>
      </c>
      <c r="I31" s="59"/>
      <c r="J31" s="59"/>
      <c r="K31" s="59"/>
      <c r="L31" s="60"/>
      <c r="M31" s="2"/>
      <c r="N31" s="2"/>
      <c r="O31" s="2"/>
      <c r="P31" s="2"/>
      <c r="Q31" s="2"/>
      <c r="R31" s="2"/>
      <c r="S31" s="2"/>
      <c r="T31" s="2"/>
      <c r="U31" s="2"/>
      <c r="V31" s="2"/>
      <c r="W31" s="2"/>
      <c r="X31" s="2"/>
      <c r="Y31" s="2"/>
      <c r="Z31" s="2"/>
    </row>
    <row r="32" spans="1:26" ht="18" customHeight="1" x14ac:dyDescent="0.3">
      <c r="A32" s="10">
        <v>10</v>
      </c>
      <c r="B32" s="58"/>
      <c r="C32" s="59"/>
      <c r="D32" s="59"/>
      <c r="E32" s="59"/>
      <c r="F32" s="60"/>
      <c r="G32" s="10">
        <v>10</v>
      </c>
      <c r="H32" s="58"/>
      <c r="I32" s="59"/>
      <c r="J32" s="59"/>
      <c r="K32" s="59"/>
      <c r="L32" s="60"/>
      <c r="M32" s="2"/>
      <c r="N32" s="2"/>
      <c r="O32" s="2"/>
      <c r="P32" s="2"/>
      <c r="Q32" s="2"/>
      <c r="R32" s="2"/>
      <c r="S32" s="2"/>
      <c r="T32" s="2"/>
      <c r="U32" s="2"/>
      <c r="V32" s="2"/>
      <c r="W32" s="2"/>
      <c r="X32" s="2"/>
      <c r="Y32" s="2"/>
      <c r="Z32" s="2"/>
    </row>
    <row r="33" spans="1:26" ht="18" customHeight="1" x14ac:dyDescent="0.3">
      <c r="A33" s="10">
        <v>11</v>
      </c>
      <c r="B33" s="58"/>
      <c r="C33" s="59"/>
      <c r="D33" s="59"/>
      <c r="E33" s="59"/>
      <c r="F33" s="60"/>
      <c r="G33" s="10">
        <v>11</v>
      </c>
      <c r="H33" s="58"/>
      <c r="I33" s="59"/>
      <c r="J33" s="59"/>
      <c r="K33" s="59"/>
      <c r="L33" s="60"/>
      <c r="M33" s="2"/>
      <c r="N33" s="2"/>
      <c r="O33" s="2"/>
      <c r="P33" s="2"/>
      <c r="Q33" s="2"/>
      <c r="R33" s="2"/>
      <c r="S33" s="2"/>
      <c r="T33" s="2"/>
      <c r="U33" s="2"/>
      <c r="V33" s="2"/>
      <c r="W33" s="2"/>
      <c r="X33" s="2"/>
      <c r="Y33" s="2"/>
      <c r="Z33" s="2"/>
    </row>
    <row r="34" spans="1:26" ht="18" customHeight="1" x14ac:dyDescent="0.3">
      <c r="A34" s="10">
        <v>12</v>
      </c>
      <c r="B34" s="58"/>
      <c r="C34" s="59"/>
      <c r="D34" s="59"/>
      <c r="E34" s="59"/>
      <c r="F34" s="60"/>
      <c r="G34" s="10">
        <v>12</v>
      </c>
      <c r="H34" s="58"/>
      <c r="I34" s="59"/>
      <c r="J34" s="59"/>
      <c r="K34" s="59"/>
      <c r="L34" s="60"/>
      <c r="M34" s="2"/>
      <c r="N34" s="2"/>
      <c r="O34" s="2"/>
      <c r="P34" s="2"/>
      <c r="Q34" s="2"/>
      <c r="R34" s="2"/>
      <c r="S34" s="2"/>
      <c r="T34" s="2"/>
      <c r="U34" s="2"/>
      <c r="V34" s="2"/>
      <c r="W34" s="2"/>
      <c r="X34" s="2"/>
      <c r="Y34" s="2"/>
      <c r="Z34" s="2"/>
    </row>
    <row r="35" spans="1:26" ht="18" customHeight="1" x14ac:dyDescent="0.3">
      <c r="A35" s="10">
        <v>13</v>
      </c>
      <c r="B35" s="58"/>
      <c r="C35" s="59"/>
      <c r="D35" s="59"/>
      <c r="E35" s="59"/>
      <c r="F35" s="60"/>
      <c r="G35" s="10">
        <v>13</v>
      </c>
      <c r="H35" s="58"/>
      <c r="I35" s="59"/>
      <c r="J35" s="59"/>
      <c r="K35" s="59"/>
      <c r="L35" s="60"/>
      <c r="M35" s="2"/>
      <c r="N35" s="2"/>
      <c r="O35" s="2"/>
      <c r="P35" s="2"/>
      <c r="Q35" s="2"/>
      <c r="R35" s="2"/>
      <c r="S35" s="2"/>
      <c r="T35" s="2"/>
      <c r="U35" s="2"/>
      <c r="V35" s="2"/>
      <c r="W35" s="2"/>
      <c r="X35" s="2"/>
      <c r="Y35" s="2"/>
      <c r="Z35" s="2"/>
    </row>
    <row r="36" spans="1:26" ht="18" customHeight="1" x14ac:dyDescent="0.3">
      <c r="A36" s="10">
        <v>14</v>
      </c>
      <c r="B36" s="58"/>
      <c r="C36" s="59"/>
      <c r="D36" s="59"/>
      <c r="E36" s="59"/>
      <c r="F36" s="60"/>
      <c r="G36" s="10">
        <v>14</v>
      </c>
      <c r="H36" s="58"/>
      <c r="I36" s="59"/>
      <c r="J36" s="59"/>
      <c r="K36" s="59"/>
      <c r="L36" s="60"/>
      <c r="M36" s="2"/>
      <c r="N36" s="2"/>
      <c r="O36" s="2"/>
      <c r="P36" s="2"/>
      <c r="Q36" s="2"/>
      <c r="R36" s="2"/>
      <c r="S36" s="2"/>
      <c r="T36" s="2"/>
      <c r="U36" s="2"/>
      <c r="V36" s="2"/>
      <c r="W36" s="2"/>
      <c r="X36" s="2"/>
      <c r="Y36" s="2"/>
      <c r="Z36" s="2"/>
    </row>
    <row r="37" spans="1:26" ht="18" customHeight="1" x14ac:dyDescent="0.3">
      <c r="A37" s="10">
        <v>15</v>
      </c>
      <c r="B37" s="58"/>
      <c r="C37" s="59"/>
      <c r="D37" s="59"/>
      <c r="E37" s="59"/>
      <c r="F37" s="60"/>
      <c r="G37" s="10">
        <v>15</v>
      </c>
      <c r="H37" s="58"/>
      <c r="I37" s="59"/>
      <c r="J37" s="59"/>
      <c r="K37" s="59"/>
      <c r="L37" s="60"/>
      <c r="M37" s="2"/>
      <c r="N37" s="2"/>
      <c r="O37" s="2"/>
      <c r="P37" s="2"/>
      <c r="Q37" s="2"/>
      <c r="R37" s="2"/>
      <c r="S37" s="2"/>
      <c r="T37" s="2"/>
      <c r="U37" s="2"/>
      <c r="V37" s="2"/>
      <c r="W37" s="2"/>
      <c r="X37" s="2"/>
      <c r="Y37" s="2"/>
      <c r="Z37" s="2"/>
    </row>
    <row r="38" spans="1:26" ht="24" customHeight="1" x14ac:dyDescent="0.3">
      <c r="A38" s="61" t="s">
        <v>62</v>
      </c>
      <c r="B38" s="59"/>
      <c r="C38" s="59"/>
      <c r="D38" s="59"/>
      <c r="E38" s="59"/>
      <c r="F38" s="59"/>
      <c r="G38" s="59"/>
      <c r="H38" s="59"/>
      <c r="I38" s="59"/>
      <c r="J38" s="59"/>
      <c r="K38" s="59"/>
      <c r="L38" s="60"/>
      <c r="M38" s="2"/>
      <c r="N38" s="2"/>
      <c r="O38" s="2"/>
      <c r="P38" s="2"/>
      <c r="Q38" s="2"/>
      <c r="R38" s="2"/>
      <c r="S38" s="2"/>
      <c r="T38" s="2"/>
      <c r="U38" s="2"/>
      <c r="V38" s="2"/>
      <c r="W38" s="2"/>
      <c r="X38" s="2"/>
      <c r="Y38" s="2"/>
      <c r="Z38" s="2"/>
    </row>
    <row r="39" spans="1:26" ht="24" customHeight="1" x14ac:dyDescent="0.3">
      <c r="A39" s="62" t="s">
        <v>63</v>
      </c>
      <c r="B39" s="63"/>
      <c r="C39" s="63"/>
      <c r="D39" s="63"/>
      <c r="E39" s="63"/>
      <c r="F39" s="64"/>
      <c r="G39" s="61" t="s">
        <v>64</v>
      </c>
      <c r="H39" s="59"/>
      <c r="I39" s="59"/>
      <c r="J39" s="59"/>
      <c r="K39" s="59"/>
      <c r="L39" s="60"/>
      <c r="M39" s="2"/>
      <c r="N39" s="2"/>
      <c r="O39" s="2"/>
      <c r="P39" s="2"/>
      <c r="Q39" s="2"/>
      <c r="R39" s="2"/>
      <c r="S39" s="2"/>
      <c r="T39" s="2"/>
      <c r="U39" s="2"/>
      <c r="V39" s="2"/>
      <c r="W39" s="2"/>
      <c r="X39" s="2"/>
      <c r="Y39" s="2"/>
      <c r="Z39" s="2"/>
    </row>
    <row r="40" spans="1:26" ht="33" customHeight="1" x14ac:dyDescent="0.3">
      <c r="A40" s="10">
        <v>1</v>
      </c>
      <c r="B40" s="58" t="s">
        <v>65</v>
      </c>
      <c r="C40" s="59"/>
      <c r="D40" s="59"/>
      <c r="E40" s="59"/>
      <c r="F40" s="60"/>
      <c r="G40" s="10">
        <v>1</v>
      </c>
      <c r="H40" s="58" t="s">
        <v>66</v>
      </c>
      <c r="I40" s="59"/>
      <c r="J40" s="59"/>
      <c r="K40" s="59"/>
      <c r="L40" s="60"/>
      <c r="M40" s="2"/>
      <c r="N40" s="2"/>
      <c r="O40" s="2"/>
      <c r="P40" s="2"/>
      <c r="Q40" s="2"/>
      <c r="R40" s="2"/>
      <c r="S40" s="2"/>
      <c r="T40" s="2"/>
      <c r="U40" s="2"/>
      <c r="V40" s="2"/>
      <c r="W40" s="2"/>
      <c r="X40" s="2"/>
      <c r="Y40" s="2"/>
      <c r="Z40" s="2"/>
    </row>
    <row r="41" spans="1:26" ht="18" customHeight="1" x14ac:dyDescent="0.3">
      <c r="A41" s="10">
        <v>2</v>
      </c>
      <c r="B41" s="58" t="s">
        <v>67</v>
      </c>
      <c r="C41" s="59"/>
      <c r="D41" s="59"/>
      <c r="E41" s="59"/>
      <c r="F41" s="60"/>
      <c r="G41" s="10">
        <v>2</v>
      </c>
      <c r="H41" s="58" t="s">
        <v>68</v>
      </c>
      <c r="I41" s="59"/>
      <c r="J41" s="59"/>
      <c r="K41" s="59"/>
      <c r="L41" s="60"/>
      <c r="M41" s="2"/>
      <c r="N41" s="2"/>
      <c r="O41" s="2"/>
      <c r="P41" s="2"/>
      <c r="Q41" s="2"/>
      <c r="R41" s="2"/>
      <c r="S41" s="2"/>
      <c r="T41" s="2"/>
      <c r="U41" s="2"/>
      <c r="V41" s="2"/>
      <c r="W41" s="2"/>
      <c r="X41" s="2"/>
      <c r="Y41" s="2"/>
      <c r="Z41" s="2"/>
    </row>
    <row r="42" spans="1:26" ht="35.25" customHeight="1" x14ac:dyDescent="0.3">
      <c r="A42" s="10">
        <v>3</v>
      </c>
      <c r="B42" s="58" t="s">
        <v>69</v>
      </c>
      <c r="C42" s="59"/>
      <c r="D42" s="59"/>
      <c r="E42" s="59"/>
      <c r="F42" s="60"/>
      <c r="G42" s="10">
        <v>3</v>
      </c>
      <c r="H42" s="58" t="s">
        <v>70</v>
      </c>
      <c r="I42" s="59"/>
      <c r="J42" s="59"/>
      <c r="K42" s="59"/>
      <c r="L42" s="60"/>
      <c r="M42" s="2"/>
      <c r="N42" s="2"/>
      <c r="O42" s="2"/>
      <c r="P42" s="2"/>
      <c r="Q42" s="2"/>
      <c r="R42" s="2"/>
      <c r="S42" s="2"/>
      <c r="T42" s="2"/>
      <c r="U42" s="2"/>
      <c r="V42" s="2"/>
      <c r="W42" s="2"/>
      <c r="X42" s="2"/>
      <c r="Y42" s="2"/>
      <c r="Z42" s="2"/>
    </row>
    <row r="43" spans="1:26" ht="48" customHeight="1" x14ac:dyDescent="0.3">
      <c r="A43" s="10">
        <v>4</v>
      </c>
      <c r="B43" s="58" t="s">
        <v>71</v>
      </c>
      <c r="C43" s="59"/>
      <c r="D43" s="59"/>
      <c r="E43" s="59"/>
      <c r="F43" s="60"/>
      <c r="G43" s="10">
        <v>4</v>
      </c>
      <c r="H43" s="58" t="s">
        <v>72</v>
      </c>
      <c r="I43" s="59"/>
      <c r="J43" s="59"/>
      <c r="K43" s="59"/>
      <c r="L43" s="60"/>
      <c r="M43" s="2"/>
      <c r="N43" s="2"/>
      <c r="O43" s="2"/>
      <c r="P43" s="2"/>
      <c r="Q43" s="2"/>
      <c r="R43" s="2"/>
      <c r="S43" s="2"/>
      <c r="T43" s="2"/>
      <c r="U43" s="2"/>
      <c r="V43" s="2"/>
      <c r="W43" s="2"/>
      <c r="X43" s="2"/>
      <c r="Y43" s="2"/>
      <c r="Z43" s="2"/>
    </row>
    <row r="44" spans="1:26" ht="37.5" customHeight="1" x14ac:dyDescent="0.3">
      <c r="A44" s="10">
        <v>5</v>
      </c>
      <c r="B44" s="58" t="s">
        <v>73</v>
      </c>
      <c r="C44" s="59"/>
      <c r="D44" s="59"/>
      <c r="E44" s="59"/>
      <c r="F44" s="60"/>
      <c r="G44" s="10">
        <v>5</v>
      </c>
      <c r="H44" s="58" t="s">
        <v>74</v>
      </c>
      <c r="I44" s="59"/>
      <c r="J44" s="59"/>
      <c r="K44" s="59"/>
      <c r="L44" s="60"/>
      <c r="M44" s="2"/>
      <c r="N44" s="2"/>
      <c r="O44" s="2"/>
      <c r="P44" s="2"/>
      <c r="Q44" s="2"/>
      <c r="R44" s="2"/>
      <c r="S44" s="2"/>
      <c r="T44" s="2"/>
      <c r="U44" s="2"/>
      <c r="V44" s="2"/>
      <c r="W44" s="2"/>
      <c r="X44" s="2"/>
      <c r="Y44" s="2"/>
      <c r="Z44" s="2"/>
    </row>
    <row r="45" spans="1:26" ht="19.5" customHeight="1" x14ac:dyDescent="0.3">
      <c r="A45" s="10">
        <v>6</v>
      </c>
      <c r="B45" s="58" t="s">
        <v>75</v>
      </c>
      <c r="C45" s="59"/>
      <c r="D45" s="59"/>
      <c r="E45" s="59"/>
      <c r="F45" s="60"/>
      <c r="G45" s="10">
        <v>6</v>
      </c>
      <c r="H45" s="58" t="s">
        <v>76</v>
      </c>
      <c r="I45" s="59"/>
      <c r="J45" s="59"/>
      <c r="K45" s="59"/>
      <c r="L45" s="60"/>
      <c r="M45" s="2"/>
      <c r="N45" s="2"/>
      <c r="O45" s="2"/>
      <c r="P45" s="2"/>
      <c r="Q45" s="2"/>
      <c r="R45" s="2"/>
      <c r="S45" s="2"/>
      <c r="T45" s="2"/>
      <c r="U45" s="2"/>
      <c r="V45" s="2"/>
      <c r="W45" s="2"/>
      <c r="X45" s="2"/>
      <c r="Y45" s="2"/>
      <c r="Z45" s="2"/>
    </row>
    <row r="46" spans="1:26" ht="18" customHeight="1" x14ac:dyDescent="0.3">
      <c r="A46" s="10">
        <v>7</v>
      </c>
      <c r="B46" s="58" t="s">
        <v>77</v>
      </c>
      <c r="C46" s="59"/>
      <c r="D46" s="59"/>
      <c r="E46" s="59"/>
      <c r="F46" s="60"/>
      <c r="G46" s="10">
        <v>7</v>
      </c>
      <c r="H46" s="58" t="s">
        <v>78</v>
      </c>
      <c r="I46" s="59"/>
      <c r="J46" s="59"/>
      <c r="K46" s="59"/>
      <c r="L46" s="60"/>
      <c r="M46" s="2"/>
      <c r="N46" s="2"/>
      <c r="O46" s="2"/>
      <c r="P46" s="2"/>
      <c r="Q46" s="2"/>
      <c r="R46" s="2"/>
      <c r="S46" s="2"/>
      <c r="T46" s="2"/>
      <c r="U46" s="2"/>
      <c r="V46" s="2"/>
      <c r="W46" s="2"/>
      <c r="X46" s="2"/>
      <c r="Y46" s="2"/>
      <c r="Z46" s="2"/>
    </row>
    <row r="47" spans="1:26" ht="32.25" customHeight="1" x14ac:dyDescent="0.3">
      <c r="A47" s="10">
        <v>8</v>
      </c>
      <c r="B47" s="58" t="s">
        <v>79</v>
      </c>
      <c r="C47" s="59"/>
      <c r="D47" s="59"/>
      <c r="E47" s="59"/>
      <c r="F47" s="60"/>
      <c r="G47" s="10">
        <v>8</v>
      </c>
      <c r="H47" s="58" t="s">
        <v>80</v>
      </c>
      <c r="I47" s="59"/>
      <c r="J47" s="59"/>
      <c r="K47" s="59"/>
      <c r="L47" s="60"/>
      <c r="M47" s="2"/>
      <c r="N47" s="2"/>
      <c r="O47" s="2"/>
      <c r="P47" s="2"/>
      <c r="Q47" s="2"/>
      <c r="R47" s="2"/>
      <c r="S47" s="2"/>
      <c r="T47" s="2"/>
      <c r="U47" s="2"/>
      <c r="V47" s="2"/>
      <c r="W47" s="2"/>
      <c r="X47" s="2"/>
      <c r="Y47" s="2"/>
      <c r="Z47" s="2"/>
    </row>
    <row r="48" spans="1:26" ht="57" customHeight="1" x14ac:dyDescent="0.3">
      <c r="A48" s="10">
        <v>9</v>
      </c>
      <c r="B48" s="58" t="s">
        <v>81</v>
      </c>
      <c r="C48" s="59"/>
      <c r="D48" s="59"/>
      <c r="E48" s="59"/>
      <c r="F48" s="60"/>
      <c r="G48" s="10">
        <v>9</v>
      </c>
      <c r="H48" s="58" t="s">
        <v>82</v>
      </c>
      <c r="I48" s="59"/>
      <c r="J48" s="59"/>
      <c r="K48" s="59"/>
      <c r="L48" s="60"/>
      <c r="M48" s="2"/>
      <c r="N48" s="2"/>
      <c r="O48" s="2"/>
      <c r="P48" s="2"/>
      <c r="Q48" s="2"/>
      <c r="R48" s="2"/>
      <c r="S48" s="2"/>
      <c r="T48" s="2"/>
      <c r="U48" s="2"/>
      <c r="V48" s="2"/>
      <c r="W48" s="2"/>
      <c r="X48" s="2"/>
      <c r="Y48" s="2"/>
      <c r="Z48" s="2"/>
    </row>
    <row r="49" spans="1:26" ht="40.5" customHeight="1" x14ac:dyDescent="0.3">
      <c r="A49" s="10">
        <v>10</v>
      </c>
      <c r="B49" s="58" t="s">
        <v>83</v>
      </c>
      <c r="C49" s="59"/>
      <c r="D49" s="59"/>
      <c r="E49" s="59"/>
      <c r="F49" s="60"/>
      <c r="G49" s="10">
        <v>10</v>
      </c>
      <c r="H49" s="58" t="s">
        <v>84</v>
      </c>
      <c r="I49" s="59"/>
      <c r="J49" s="59"/>
      <c r="K49" s="59"/>
      <c r="L49" s="60"/>
      <c r="M49" s="2"/>
      <c r="N49" s="2"/>
      <c r="O49" s="2"/>
      <c r="P49" s="2"/>
      <c r="Q49" s="2"/>
      <c r="R49" s="2"/>
      <c r="S49" s="2"/>
      <c r="T49" s="2"/>
      <c r="U49" s="2"/>
      <c r="V49" s="2"/>
      <c r="W49" s="2"/>
      <c r="X49" s="2"/>
      <c r="Y49" s="2"/>
      <c r="Z49" s="2"/>
    </row>
    <row r="50" spans="1:26" ht="34.5" customHeight="1" x14ac:dyDescent="0.3">
      <c r="A50" s="10">
        <v>11</v>
      </c>
      <c r="B50" s="58" t="s">
        <v>85</v>
      </c>
      <c r="C50" s="59"/>
      <c r="D50" s="59"/>
      <c r="E50" s="59"/>
      <c r="F50" s="60"/>
      <c r="G50" s="10">
        <v>11</v>
      </c>
      <c r="H50" s="58"/>
      <c r="I50" s="59"/>
      <c r="J50" s="59"/>
      <c r="K50" s="59"/>
      <c r="L50" s="60"/>
      <c r="M50" s="2"/>
      <c r="N50" s="2"/>
      <c r="O50" s="2"/>
      <c r="P50" s="2"/>
      <c r="Q50" s="2"/>
      <c r="R50" s="2"/>
      <c r="S50" s="2"/>
      <c r="T50" s="2"/>
      <c r="U50" s="2"/>
      <c r="V50" s="2"/>
      <c r="W50" s="2"/>
      <c r="X50" s="2"/>
      <c r="Y50" s="2"/>
      <c r="Z50" s="2"/>
    </row>
    <row r="51" spans="1:26" ht="18" customHeight="1" x14ac:dyDescent="0.3">
      <c r="A51" s="10">
        <v>12</v>
      </c>
      <c r="B51" s="58"/>
      <c r="C51" s="59"/>
      <c r="D51" s="59"/>
      <c r="E51" s="59"/>
      <c r="F51" s="60"/>
      <c r="G51" s="10">
        <v>12</v>
      </c>
      <c r="H51" s="58"/>
      <c r="I51" s="59"/>
      <c r="J51" s="59"/>
      <c r="K51" s="59"/>
      <c r="L51" s="60"/>
      <c r="M51" s="2"/>
      <c r="N51" s="2"/>
      <c r="O51" s="2"/>
      <c r="P51" s="2"/>
      <c r="Q51" s="2"/>
      <c r="R51" s="2"/>
      <c r="S51" s="2"/>
      <c r="T51" s="2"/>
      <c r="U51" s="2"/>
      <c r="V51" s="2"/>
      <c r="W51" s="2"/>
      <c r="X51" s="2"/>
      <c r="Y51" s="2"/>
      <c r="Z51" s="2"/>
    </row>
    <row r="52" spans="1:26" ht="18" customHeight="1" x14ac:dyDescent="0.3">
      <c r="A52" s="10">
        <v>13</v>
      </c>
      <c r="B52" s="58"/>
      <c r="C52" s="59"/>
      <c r="D52" s="59"/>
      <c r="E52" s="59"/>
      <c r="F52" s="60"/>
      <c r="G52" s="10">
        <v>13</v>
      </c>
      <c r="H52" s="58"/>
      <c r="I52" s="59"/>
      <c r="J52" s="59"/>
      <c r="K52" s="59"/>
      <c r="L52" s="60"/>
      <c r="M52" s="2"/>
      <c r="N52" s="2"/>
      <c r="O52" s="2"/>
      <c r="P52" s="2"/>
      <c r="Q52" s="2"/>
      <c r="R52" s="2"/>
      <c r="S52" s="2"/>
      <c r="T52" s="2"/>
      <c r="U52" s="2"/>
      <c r="V52" s="2"/>
      <c r="W52" s="2"/>
      <c r="X52" s="2"/>
      <c r="Y52" s="2"/>
      <c r="Z52" s="2"/>
    </row>
    <row r="53" spans="1:26" ht="18" customHeight="1" x14ac:dyDescent="0.3">
      <c r="A53" s="10">
        <v>14</v>
      </c>
      <c r="B53" s="58"/>
      <c r="C53" s="59"/>
      <c r="D53" s="59"/>
      <c r="E53" s="59"/>
      <c r="F53" s="60"/>
      <c r="G53" s="10">
        <v>14</v>
      </c>
      <c r="H53" s="58"/>
      <c r="I53" s="59"/>
      <c r="J53" s="59"/>
      <c r="K53" s="59"/>
      <c r="L53" s="60"/>
      <c r="M53" s="2"/>
      <c r="N53" s="2"/>
      <c r="O53" s="2"/>
      <c r="P53" s="2"/>
      <c r="Q53" s="2"/>
      <c r="R53" s="2"/>
      <c r="S53" s="2"/>
      <c r="T53" s="2"/>
      <c r="U53" s="2"/>
      <c r="V53" s="2"/>
      <c r="W53" s="2"/>
      <c r="X53" s="2"/>
      <c r="Y53" s="2"/>
      <c r="Z53" s="2"/>
    </row>
    <row r="54" spans="1:26" ht="18" customHeight="1" x14ac:dyDescent="0.3">
      <c r="A54" s="10">
        <v>15</v>
      </c>
      <c r="B54" s="58"/>
      <c r="C54" s="59"/>
      <c r="D54" s="59"/>
      <c r="E54" s="59"/>
      <c r="F54" s="60"/>
      <c r="G54" s="10">
        <v>15</v>
      </c>
      <c r="H54" s="58"/>
      <c r="I54" s="59"/>
      <c r="J54" s="59"/>
      <c r="K54" s="59"/>
      <c r="L54" s="60"/>
      <c r="M54" s="2"/>
      <c r="N54" s="2"/>
      <c r="O54" s="2"/>
      <c r="P54" s="2"/>
      <c r="Q54" s="2"/>
      <c r="R54" s="2"/>
      <c r="S54" s="2"/>
      <c r="T54" s="2"/>
      <c r="U54" s="2"/>
      <c r="V54" s="2"/>
      <c r="W54" s="2"/>
      <c r="X54" s="2"/>
      <c r="Y54" s="2"/>
      <c r="Z54" s="2"/>
    </row>
    <row r="55" spans="1:26" ht="13.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6xLLNwJMpWLbdarwqaoT/Cp0mP/QBuXNh50uyrWk8XFS2dAsZGKXbaZ2/83z5su6aUC7Zpx4/rlRRsdmHxhLOQ==" saltValue="rdkdXgetthZVuQmcA7wTVQ==" spinCount="100000" sheet="1" objects="1" scenarios="1" selectLockedCells="1" selectUnlockedCell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8" topLeftCell="A33" activePane="bottomLeft" state="frozen"/>
      <selection pane="bottomLeft" activeCell="D36" sqref="D36:D38"/>
    </sheetView>
  </sheetViews>
  <sheetFormatPr baseColWidth="10" defaultColWidth="14.44140625" defaultRowHeight="15" customHeight="1" x14ac:dyDescent="0.3"/>
  <cols>
    <col min="1" max="1" width="4" customWidth="1"/>
    <col min="2" max="2" width="24.44140625" customWidth="1"/>
    <col min="3" max="3" width="23.5546875" customWidth="1"/>
    <col min="4" max="4" width="26.44140625" customWidth="1"/>
    <col min="5" max="5" width="35.6640625" customWidth="1"/>
    <col min="6" max="6" width="27.88671875" customWidth="1"/>
    <col min="7" max="7" width="43.332031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52.44140625" customWidth="1"/>
    <col min="23" max="26" width="10.6640625" customWidth="1"/>
  </cols>
  <sheetData>
    <row r="1" spans="1:26" ht="17.25" customHeight="1" x14ac:dyDescent="0.3">
      <c r="A1" s="96"/>
      <c r="B1" s="68"/>
      <c r="C1" s="97" t="s">
        <v>0</v>
      </c>
      <c r="D1" s="74"/>
      <c r="E1" s="74"/>
      <c r="F1" s="74"/>
      <c r="G1" s="74"/>
      <c r="H1" s="74"/>
      <c r="I1" s="74"/>
      <c r="J1" s="74"/>
      <c r="K1" s="74"/>
      <c r="L1" s="74"/>
      <c r="M1" s="74"/>
      <c r="N1" s="74"/>
      <c r="O1" s="74"/>
      <c r="P1" s="74"/>
      <c r="Q1" s="74"/>
      <c r="R1" s="74"/>
      <c r="S1" s="74"/>
      <c r="T1" s="74"/>
      <c r="U1" s="68"/>
      <c r="V1" s="11" t="s">
        <v>86</v>
      </c>
      <c r="W1" s="2"/>
      <c r="X1" s="2"/>
      <c r="Y1" s="2"/>
      <c r="Z1" s="2"/>
    </row>
    <row r="2" spans="1:26" ht="17.25" customHeight="1" x14ac:dyDescent="0.3">
      <c r="A2" s="69"/>
      <c r="B2" s="70"/>
      <c r="C2" s="69"/>
      <c r="D2" s="75"/>
      <c r="E2" s="75"/>
      <c r="F2" s="75"/>
      <c r="G2" s="75"/>
      <c r="H2" s="75"/>
      <c r="I2" s="75"/>
      <c r="J2" s="75"/>
      <c r="K2" s="75"/>
      <c r="L2" s="75"/>
      <c r="M2" s="75"/>
      <c r="N2" s="75"/>
      <c r="O2" s="75"/>
      <c r="P2" s="75"/>
      <c r="Q2" s="75"/>
      <c r="R2" s="75"/>
      <c r="S2" s="75"/>
      <c r="T2" s="75"/>
      <c r="U2" s="70"/>
      <c r="V2" s="11" t="s">
        <v>87</v>
      </c>
      <c r="W2" s="2"/>
      <c r="X2" s="2"/>
      <c r="Y2" s="2"/>
      <c r="Z2" s="2"/>
    </row>
    <row r="3" spans="1:26" ht="17.25" customHeight="1" x14ac:dyDescent="0.3">
      <c r="A3" s="69"/>
      <c r="B3" s="70"/>
      <c r="C3" s="69"/>
      <c r="D3" s="75"/>
      <c r="E3" s="75"/>
      <c r="F3" s="75"/>
      <c r="G3" s="75"/>
      <c r="H3" s="75"/>
      <c r="I3" s="75"/>
      <c r="J3" s="75"/>
      <c r="K3" s="75"/>
      <c r="L3" s="75"/>
      <c r="M3" s="75"/>
      <c r="N3" s="75"/>
      <c r="O3" s="75"/>
      <c r="P3" s="75"/>
      <c r="Q3" s="75"/>
      <c r="R3" s="75"/>
      <c r="S3" s="75"/>
      <c r="T3" s="75"/>
      <c r="U3" s="70"/>
      <c r="V3" s="11" t="s">
        <v>88</v>
      </c>
      <c r="W3" s="2"/>
      <c r="X3" s="2"/>
      <c r="Y3" s="2"/>
      <c r="Z3" s="2"/>
    </row>
    <row r="4" spans="1:26" ht="17.25" customHeight="1" x14ac:dyDescent="0.3">
      <c r="A4" s="71"/>
      <c r="B4" s="72"/>
      <c r="C4" s="71"/>
      <c r="D4" s="76"/>
      <c r="E4" s="76"/>
      <c r="F4" s="76"/>
      <c r="G4" s="76"/>
      <c r="H4" s="76"/>
      <c r="I4" s="76"/>
      <c r="J4" s="76"/>
      <c r="K4" s="76"/>
      <c r="L4" s="76"/>
      <c r="M4" s="76"/>
      <c r="N4" s="76"/>
      <c r="O4" s="76"/>
      <c r="P4" s="76"/>
      <c r="Q4" s="76"/>
      <c r="R4" s="76"/>
      <c r="S4" s="76"/>
      <c r="T4" s="76"/>
      <c r="U4" s="72"/>
      <c r="V4" s="11" t="s">
        <v>89</v>
      </c>
      <c r="W4" s="2"/>
      <c r="X4" s="2"/>
      <c r="Y4" s="2"/>
      <c r="Z4" s="2"/>
    </row>
    <row r="5" spans="1:26" ht="6.75" customHeight="1" x14ac:dyDescent="0.3">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3">
      <c r="A6" s="98" t="s">
        <v>90</v>
      </c>
      <c r="B6" s="99" t="s">
        <v>91</v>
      </c>
      <c r="C6" s="100" t="s">
        <v>92</v>
      </c>
      <c r="D6" s="59"/>
      <c r="E6" s="59"/>
      <c r="F6" s="59"/>
      <c r="G6" s="59"/>
      <c r="H6" s="59"/>
      <c r="I6" s="59"/>
      <c r="J6" s="60"/>
      <c r="K6" s="100" t="s">
        <v>93</v>
      </c>
      <c r="L6" s="59"/>
      <c r="M6" s="59"/>
      <c r="N6" s="59"/>
      <c r="O6" s="59"/>
      <c r="P6" s="60"/>
      <c r="Q6" s="100" t="s">
        <v>94</v>
      </c>
      <c r="R6" s="59"/>
      <c r="S6" s="59"/>
      <c r="T6" s="59"/>
      <c r="U6" s="59"/>
      <c r="V6" s="60"/>
      <c r="W6" s="2"/>
      <c r="X6" s="2"/>
      <c r="Y6" s="2"/>
      <c r="Z6" s="2"/>
    </row>
    <row r="7" spans="1:26" ht="18" customHeight="1" x14ac:dyDescent="0.3">
      <c r="A7" s="86"/>
      <c r="B7" s="86"/>
      <c r="C7" s="93" t="s">
        <v>95</v>
      </c>
      <c r="D7" s="93" t="s">
        <v>96</v>
      </c>
      <c r="E7" s="93" t="s">
        <v>97</v>
      </c>
      <c r="F7" s="93" t="s">
        <v>98</v>
      </c>
      <c r="G7" s="101" t="s">
        <v>99</v>
      </c>
      <c r="H7" s="93" t="s">
        <v>100</v>
      </c>
      <c r="I7" s="93" t="s">
        <v>101</v>
      </c>
      <c r="J7" s="93" t="s">
        <v>102</v>
      </c>
      <c r="K7" s="95" t="s">
        <v>103</v>
      </c>
      <c r="L7" s="94" t="s">
        <v>104</v>
      </c>
      <c r="M7" s="95" t="s">
        <v>105</v>
      </c>
      <c r="N7" s="95" t="s">
        <v>106</v>
      </c>
      <c r="O7" s="94" t="s">
        <v>104</v>
      </c>
      <c r="P7" s="95" t="s">
        <v>107</v>
      </c>
      <c r="Q7" s="93" t="s">
        <v>108</v>
      </c>
      <c r="R7" s="93" t="s">
        <v>109</v>
      </c>
      <c r="S7" s="93" t="s">
        <v>110</v>
      </c>
      <c r="T7" s="93" t="s">
        <v>111</v>
      </c>
      <c r="U7" s="95" t="s">
        <v>112</v>
      </c>
      <c r="V7" s="93" t="s">
        <v>113</v>
      </c>
      <c r="W7" s="2"/>
      <c r="X7" s="2"/>
      <c r="Y7" s="2"/>
      <c r="Z7" s="2"/>
    </row>
    <row r="8" spans="1:26" ht="34.5" customHeight="1" x14ac:dyDescent="0.3">
      <c r="A8" s="87"/>
      <c r="B8" s="87"/>
      <c r="C8" s="87"/>
      <c r="D8" s="87"/>
      <c r="E8" s="87"/>
      <c r="F8" s="87"/>
      <c r="G8" s="87"/>
      <c r="H8" s="87"/>
      <c r="I8" s="87"/>
      <c r="J8" s="87"/>
      <c r="K8" s="87"/>
      <c r="L8" s="87"/>
      <c r="M8" s="87"/>
      <c r="N8" s="87"/>
      <c r="O8" s="87"/>
      <c r="P8" s="87"/>
      <c r="Q8" s="87"/>
      <c r="R8" s="87"/>
      <c r="S8" s="87"/>
      <c r="T8" s="87"/>
      <c r="U8" s="87"/>
      <c r="V8" s="87"/>
      <c r="W8" s="2"/>
      <c r="X8" s="2"/>
      <c r="Y8" s="2"/>
      <c r="Z8" s="2"/>
    </row>
    <row r="9" spans="1:26" ht="33.75" customHeight="1" x14ac:dyDescent="0.3">
      <c r="A9" s="92">
        <v>1</v>
      </c>
      <c r="B9" s="88" t="str">
        <f>IF(C9="","",
IF('1. Punto de Partida'!$C$6="","",'1. Punto de Partida'!$C$6))</f>
        <v>Tecnologías de la Información y las Comunicaciones</v>
      </c>
      <c r="C9" s="88" t="s">
        <v>114</v>
      </c>
      <c r="D9" s="88" t="s">
        <v>115</v>
      </c>
      <c r="E9" s="88" t="s">
        <v>116</v>
      </c>
      <c r="F9" s="88" t="s">
        <v>117</v>
      </c>
      <c r="G9" s="88" t="s">
        <v>118</v>
      </c>
      <c r="H9" s="88" t="s">
        <v>119</v>
      </c>
      <c r="I9" s="88" t="s">
        <v>120</v>
      </c>
      <c r="J9" s="88" t="s">
        <v>121</v>
      </c>
      <c r="K9" s="89" t="str">
        <f>IFERROR(MID(J9,1,SEARCH(":",J9,1)-1),"")</f>
        <v>Baja</v>
      </c>
      <c r="L9" s="90">
        <f>IF(OR(K9="Rara vez",K9="Muy Baja"),0.2,
IF(OR(K9="Improbable",K9="Baja"),0.4,
IF(OR(K9="Posible",K9="Media"),0.6,
IF(OR(K9="Probable",K9="Alta"),0.8,
IF(OR(K9="Casi seguro",K9="Muy Alta"),1,"")))))</f>
        <v>0.4</v>
      </c>
      <c r="M9" s="90" t="s">
        <v>122</v>
      </c>
      <c r="N9" s="89"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90">
        <f>IF(N9="Leve",0.2,
IF(N9="Menor",0.4,
IF(N9="Moderado",0.6,
IF(N9="Mayor",0.8,
IF(N9="Catastrófico",1,"")))))</f>
        <v>0.6</v>
      </c>
      <c r="P9" s="85"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91" t="s">
        <v>123</v>
      </c>
      <c r="R9" s="91" t="s">
        <v>124</v>
      </c>
      <c r="S9" s="91" t="s">
        <v>125</v>
      </c>
      <c r="T9" s="91" t="s">
        <v>126</v>
      </c>
      <c r="U9" s="88" t="str">
        <f>IF(S9="","","Cuatrimestral")</f>
        <v>Cuatrimestral</v>
      </c>
      <c r="V9" s="88" t="s">
        <v>127</v>
      </c>
      <c r="W9" s="2"/>
      <c r="X9" s="2"/>
      <c r="Y9" s="2"/>
      <c r="Z9" s="2"/>
    </row>
    <row r="10" spans="1:26" ht="33.75" customHeight="1" x14ac:dyDescent="0.3">
      <c r="A10" s="86"/>
      <c r="B10" s="86"/>
      <c r="C10" s="86"/>
      <c r="D10" s="86"/>
      <c r="E10" s="86"/>
      <c r="F10" s="86"/>
      <c r="G10" s="86"/>
      <c r="H10" s="86"/>
      <c r="I10" s="86"/>
      <c r="J10" s="86"/>
      <c r="K10" s="86"/>
      <c r="L10" s="86"/>
      <c r="M10" s="86"/>
      <c r="N10" s="86"/>
      <c r="O10" s="86"/>
      <c r="P10" s="86"/>
      <c r="Q10" s="86"/>
      <c r="R10" s="86"/>
      <c r="S10" s="86"/>
      <c r="T10" s="86"/>
      <c r="U10" s="86"/>
      <c r="V10" s="86"/>
      <c r="W10" s="2"/>
      <c r="X10" s="2"/>
      <c r="Y10" s="2"/>
      <c r="Z10" s="2"/>
    </row>
    <row r="11" spans="1:26" ht="33.75" customHeight="1" x14ac:dyDescent="0.3">
      <c r="A11" s="87"/>
      <c r="B11" s="87"/>
      <c r="C11" s="87"/>
      <c r="D11" s="87"/>
      <c r="E11" s="87"/>
      <c r="F11" s="87"/>
      <c r="G11" s="87"/>
      <c r="H11" s="87"/>
      <c r="I11" s="87"/>
      <c r="J11" s="87"/>
      <c r="K11" s="87"/>
      <c r="L11" s="87"/>
      <c r="M11" s="87"/>
      <c r="N11" s="87"/>
      <c r="O11" s="87"/>
      <c r="P11" s="87"/>
      <c r="Q11" s="87"/>
      <c r="R11" s="87"/>
      <c r="S11" s="87"/>
      <c r="T11" s="87"/>
      <c r="U11" s="87"/>
      <c r="V11" s="87"/>
      <c r="W11" s="2"/>
      <c r="X11" s="2"/>
      <c r="Y11" s="2"/>
      <c r="Z11" s="2"/>
    </row>
    <row r="12" spans="1:26" ht="34.5" customHeight="1" x14ac:dyDescent="0.3">
      <c r="A12" s="92">
        <v>2</v>
      </c>
      <c r="B12" s="88" t="str">
        <f>IF(C12="","",
IF('1. Punto de Partida'!$C$6="","",'1. Punto de Partida'!$C$6))</f>
        <v>Tecnologías de la Información y las Comunicaciones</v>
      </c>
      <c r="C12" s="88" t="s">
        <v>128</v>
      </c>
      <c r="D12" s="88" t="s">
        <v>129</v>
      </c>
      <c r="E12" s="88" t="s">
        <v>130</v>
      </c>
      <c r="F12" s="88" t="s">
        <v>131</v>
      </c>
      <c r="G12" s="88" t="s">
        <v>132</v>
      </c>
      <c r="H12" s="88" t="s">
        <v>119</v>
      </c>
      <c r="I12" s="88" t="s">
        <v>133</v>
      </c>
      <c r="J12" s="88" t="s">
        <v>121</v>
      </c>
      <c r="K12" s="89" t="str">
        <f>IFERROR(MID(J12,1,SEARCH(":",J12,1)-1),"")</f>
        <v>Baja</v>
      </c>
      <c r="L12" s="90">
        <f>IF(OR(K12="Rara vez",K12="Muy Baja"),0.2,
IF(OR(K12="Improbable",K12="Baja"),0.4,
IF(OR(K12="Posible",K12="Media"),0.6,
IF(OR(K12="Probable",K12="Alta"),0.8,
IF(OR(K12="Casi seguro",K12="Muy Alta"),1,"")))))</f>
        <v>0.4</v>
      </c>
      <c r="M12" s="90" t="s">
        <v>122</v>
      </c>
      <c r="N12" s="89"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90">
        <f>IF(N12="Leve",0.2,
IF(N12="Menor",0.4,
IF(N12="Moderado",0.6,
IF(N12="Mayor",0.8,
IF(N12="Catastrófico",1,"")))))</f>
        <v>0.6</v>
      </c>
      <c r="P12" s="85"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91" t="s">
        <v>134</v>
      </c>
      <c r="R12" s="91" t="s">
        <v>135</v>
      </c>
      <c r="S12" s="91" t="s">
        <v>125</v>
      </c>
      <c r="T12" s="91" t="s">
        <v>136</v>
      </c>
      <c r="U12" s="88" t="str">
        <f>IF(S12="","","Cuatrimestral")</f>
        <v>Cuatrimestral</v>
      </c>
      <c r="V12" s="88" t="s">
        <v>137</v>
      </c>
      <c r="W12" s="2"/>
      <c r="X12" s="2"/>
      <c r="Y12" s="2"/>
      <c r="Z12" s="2"/>
    </row>
    <row r="13" spans="1:26" ht="34.5" customHeight="1" x14ac:dyDescent="0.3">
      <c r="A13" s="86"/>
      <c r="B13" s="86"/>
      <c r="C13" s="86"/>
      <c r="D13" s="86"/>
      <c r="E13" s="86"/>
      <c r="F13" s="86"/>
      <c r="G13" s="86"/>
      <c r="H13" s="86"/>
      <c r="I13" s="86"/>
      <c r="J13" s="86"/>
      <c r="K13" s="86"/>
      <c r="L13" s="86"/>
      <c r="M13" s="86"/>
      <c r="N13" s="86"/>
      <c r="O13" s="86"/>
      <c r="P13" s="86"/>
      <c r="Q13" s="86"/>
      <c r="R13" s="86"/>
      <c r="S13" s="86"/>
      <c r="T13" s="86"/>
      <c r="U13" s="86"/>
      <c r="V13" s="86"/>
      <c r="W13" s="2"/>
      <c r="X13" s="2"/>
      <c r="Y13" s="2"/>
      <c r="Z13" s="2"/>
    </row>
    <row r="14" spans="1:26" ht="34.5" customHeight="1" x14ac:dyDescent="0.3">
      <c r="A14" s="87"/>
      <c r="B14" s="87"/>
      <c r="C14" s="87"/>
      <c r="D14" s="87"/>
      <c r="E14" s="87"/>
      <c r="F14" s="87"/>
      <c r="G14" s="87"/>
      <c r="H14" s="87"/>
      <c r="I14" s="87"/>
      <c r="J14" s="87"/>
      <c r="K14" s="87"/>
      <c r="L14" s="87"/>
      <c r="M14" s="87"/>
      <c r="N14" s="87"/>
      <c r="O14" s="87"/>
      <c r="P14" s="87"/>
      <c r="Q14" s="87"/>
      <c r="R14" s="87"/>
      <c r="S14" s="87"/>
      <c r="T14" s="87"/>
      <c r="U14" s="87"/>
      <c r="V14" s="87"/>
      <c r="W14" s="2"/>
      <c r="X14" s="2"/>
      <c r="Y14" s="2"/>
      <c r="Z14" s="2"/>
    </row>
    <row r="15" spans="1:26" ht="56.25" customHeight="1" x14ac:dyDescent="0.3">
      <c r="A15" s="92">
        <v>3</v>
      </c>
      <c r="B15" s="88" t="str">
        <f>IF(C15="","",
IF('1. Punto de Partida'!$C$6="","",'1. Punto de Partida'!$C$6))</f>
        <v>Tecnologías de la Información y las Comunicaciones</v>
      </c>
      <c r="C15" s="88" t="s">
        <v>138</v>
      </c>
      <c r="D15" s="88" t="s">
        <v>129</v>
      </c>
      <c r="E15" s="88" t="s">
        <v>139</v>
      </c>
      <c r="F15" s="88" t="s">
        <v>140</v>
      </c>
      <c r="G15" s="88" t="s">
        <v>141</v>
      </c>
      <c r="H15" s="88" t="s">
        <v>119</v>
      </c>
      <c r="I15" s="88" t="s">
        <v>120</v>
      </c>
      <c r="J15" s="88" t="s">
        <v>121</v>
      </c>
      <c r="K15" s="89" t="str">
        <f>IFERROR(MID(J15,1,SEARCH(":",J15,1)-1),"")</f>
        <v>Baja</v>
      </c>
      <c r="L15" s="90">
        <f>IF(OR(K15="Rara vez",K15="Muy Baja"),0.2,
IF(OR(K15="Improbable",K15="Baja"),0.4,
IF(OR(K15="Posible",K15="Media"),0.6,
IF(OR(K15="Probable",K15="Alta"),0.8,
IF(OR(K15="Casi seguro",K15="Muy Alta"),1,"")))))</f>
        <v>0.4</v>
      </c>
      <c r="M15" s="90" t="s">
        <v>122</v>
      </c>
      <c r="N15" s="89"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90">
        <f>IF(N15="Leve",0.2,
IF(N15="Menor",0.4,
IF(N15="Moderado",0.6,
IF(N15="Mayor",0.8,
IF(N15="Catastrófico",1,"")))))</f>
        <v>0.6</v>
      </c>
      <c r="P15" s="85"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91" t="s">
        <v>134</v>
      </c>
      <c r="R15" s="91" t="s">
        <v>135</v>
      </c>
      <c r="S15" s="91" t="s">
        <v>125</v>
      </c>
      <c r="T15" s="91" t="s">
        <v>142</v>
      </c>
      <c r="U15" s="88" t="str">
        <f>IF(S15="","","Cuatrimestral")</f>
        <v>Cuatrimestral</v>
      </c>
      <c r="V15" s="88" t="s">
        <v>143</v>
      </c>
      <c r="W15" s="2"/>
      <c r="X15" s="2"/>
      <c r="Y15" s="2"/>
      <c r="Z15" s="2"/>
    </row>
    <row r="16" spans="1:26" ht="56.25" customHeight="1" x14ac:dyDescent="0.3">
      <c r="A16" s="86"/>
      <c r="B16" s="86"/>
      <c r="C16" s="86"/>
      <c r="D16" s="86"/>
      <c r="E16" s="86"/>
      <c r="F16" s="86"/>
      <c r="G16" s="86"/>
      <c r="H16" s="86"/>
      <c r="I16" s="86"/>
      <c r="J16" s="86"/>
      <c r="K16" s="86"/>
      <c r="L16" s="86"/>
      <c r="M16" s="86"/>
      <c r="N16" s="86"/>
      <c r="O16" s="86"/>
      <c r="P16" s="86"/>
      <c r="Q16" s="86"/>
      <c r="R16" s="86"/>
      <c r="S16" s="86"/>
      <c r="T16" s="86"/>
      <c r="U16" s="86"/>
      <c r="V16" s="86"/>
      <c r="W16" s="2"/>
      <c r="X16" s="2"/>
      <c r="Y16" s="2"/>
      <c r="Z16" s="2"/>
    </row>
    <row r="17" spans="1:26" ht="56.25" customHeight="1" x14ac:dyDescent="0.3">
      <c r="A17" s="87"/>
      <c r="B17" s="87"/>
      <c r="C17" s="87"/>
      <c r="D17" s="87"/>
      <c r="E17" s="87"/>
      <c r="F17" s="87"/>
      <c r="G17" s="87"/>
      <c r="H17" s="87"/>
      <c r="I17" s="87"/>
      <c r="J17" s="87"/>
      <c r="K17" s="87"/>
      <c r="L17" s="87"/>
      <c r="M17" s="87"/>
      <c r="N17" s="87"/>
      <c r="O17" s="87"/>
      <c r="P17" s="87"/>
      <c r="Q17" s="87"/>
      <c r="R17" s="87"/>
      <c r="S17" s="87"/>
      <c r="T17" s="87"/>
      <c r="U17" s="87"/>
      <c r="V17" s="87"/>
      <c r="W17" s="2"/>
      <c r="X17" s="2"/>
      <c r="Y17" s="2"/>
      <c r="Z17" s="2"/>
    </row>
    <row r="18" spans="1:26" ht="99" customHeight="1" x14ac:dyDescent="0.3">
      <c r="A18" s="92">
        <v>4</v>
      </c>
      <c r="B18" s="88" t="str">
        <f>IF(C18="","",
IF('1. Punto de Partida'!$C$6="","",'1. Punto de Partida'!$C$6))</f>
        <v>Tecnologías de la Información y las Comunicaciones</v>
      </c>
      <c r="C18" s="88" t="s">
        <v>144</v>
      </c>
      <c r="D18" s="88" t="s">
        <v>129</v>
      </c>
      <c r="E18" s="88" t="s">
        <v>145</v>
      </c>
      <c r="F18" s="88" t="s">
        <v>146</v>
      </c>
      <c r="G18" s="88" t="s">
        <v>147</v>
      </c>
      <c r="H18" s="88" t="s">
        <v>119</v>
      </c>
      <c r="I18" s="88" t="s">
        <v>120</v>
      </c>
      <c r="J18" s="88" t="s">
        <v>121</v>
      </c>
      <c r="K18" s="89" t="str">
        <f>IFERROR(MID(J18,1,SEARCH(":",J18,1)-1),"")</f>
        <v>Baja</v>
      </c>
      <c r="L18" s="90">
        <f>IF(OR(K18="Rara vez",K18="Muy Baja"),0.2,
IF(OR(K18="Improbable",K18="Baja"),0.4,
IF(OR(K18="Posible",K18="Media"),0.6,
IF(OR(K18="Probable",K18="Alta"),0.8,
IF(OR(K18="Casi seguro",K18="Muy Alta"),1,"")))))</f>
        <v>0.4</v>
      </c>
      <c r="M18" s="90" t="s">
        <v>122</v>
      </c>
      <c r="N18" s="89"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Moderado</v>
      </c>
      <c r="O18" s="90">
        <f>IF(N18="Leve",0.2,
IF(N18="Menor",0.4,
IF(N18="Moderado",0.6,
IF(N18="Mayor",0.8,
IF(N18="Catastrófico",1,"")))))</f>
        <v>0.6</v>
      </c>
      <c r="P18" s="85"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91" t="s">
        <v>148</v>
      </c>
      <c r="R18" s="91" t="s">
        <v>149</v>
      </c>
      <c r="S18" s="91" t="s">
        <v>150</v>
      </c>
      <c r="T18" s="91" t="s">
        <v>151</v>
      </c>
      <c r="U18" s="88" t="str">
        <f>IF(S18="","","Cuatrimestral")</f>
        <v>Cuatrimestral</v>
      </c>
      <c r="V18" s="88" t="s">
        <v>152</v>
      </c>
      <c r="W18" s="2"/>
      <c r="X18" s="2"/>
      <c r="Y18" s="2"/>
      <c r="Z18" s="2"/>
    </row>
    <row r="19" spans="1:26" ht="99" customHeight="1" x14ac:dyDescent="0.3">
      <c r="A19" s="86"/>
      <c r="B19" s="86"/>
      <c r="C19" s="86"/>
      <c r="D19" s="86"/>
      <c r="E19" s="86"/>
      <c r="F19" s="86"/>
      <c r="G19" s="86"/>
      <c r="H19" s="86"/>
      <c r="I19" s="86"/>
      <c r="J19" s="86"/>
      <c r="K19" s="86"/>
      <c r="L19" s="86"/>
      <c r="M19" s="86"/>
      <c r="N19" s="86"/>
      <c r="O19" s="86"/>
      <c r="P19" s="86"/>
      <c r="Q19" s="86"/>
      <c r="R19" s="86"/>
      <c r="S19" s="86"/>
      <c r="T19" s="86"/>
      <c r="U19" s="86"/>
      <c r="V19" s="86"/>
      <c r="W19" s="2"/>
      <c r="X19" s="2"/>
      <c r="Y19" s="2"/>
      <c r="Z19" s="2"/>
    </row>
    <row r="20" spans="1:26" ht="99" customHeight="1" x14ac:dyDescent="0.3">
      <c r="A20" s="87"/>
      <c r="B20" s="87"/>
      <c r="C20" s="87"/>
      <c r="D20" s="87"/>
      <c r="E20" s="87"/>
      <c r="F20" s="87"/>
      <c r="G20" s="87"/>
      <c r="H20" s="87"/>
      <c r="I20" s="87"/>
      <c r="J20" s="87"/>
      <c r="K20" s="87"/>
      <c r="L20" s="87"/>
      <c r="M20" s="87"/>
      <c r="N20" s="87"/>
      <c r="O20" s="87"/>
      <c r="P20" s="87"/>
      <c r="Q20" s="87"/>
      <c r="R20" s="87"/>
      <c r="S20" s="87"/>
      <c r="T20" s="87"/>
      <c r="U20" s="87"/>
      <c r="V20" s="87"/>
      <c r="W20" s="2"/>
      <c r="X20" s="2"/>
      <c r="Y20" s="2"/>
      <c r="Z20" s="2"/>
    </row>
    <row r="21" spans="1:26" ht="44.25" customHeight="1" x14ac:dyDescent="0.3">
      <c r="A21" s="92">
        <v>5</v>
      </c>
      <c r="B21" s="88" t="str">
        <f>IF(C21="","",
IF('1. Punto de Partida'!$C$6="","",'1. Punto de Partida'!$C$6))</f>
        <v>Tecnologías de la Información y las Comunicaciones</v>
      </c>
      <c r="C21" s="88" t="s">
        <v>153</v>
      </c>
      <c r="D21" s="88" t="s">
        <v>129</v>
      </c>
      <c r="E21" s="88" t="s">
        <v>154</v>
      </c>
      <c r="F21" s="88" t="s">
        <v>155</v>
      </c>
      <c r="G21" s="88" t="s">
        <v>156</v>
      </c>
      <c r="H21" s="88" t="s">
        <v>119</v>
      </c>
      <c r="I21" s="88" t="s">
        <v>120</v>
      </c>
      <c r="J21" s="88" t="s">
        <v>121</v>
      </c>
      <c r="K21" s="89" t="str">
        <f>IFERROR(MID(J21,1,SEARCH(":",J21,1)-1),"")</f>
        <v>Baja</v>
      </c>
      <c r="L21" s="90">
        <f>IF(OR(K21="Rara vez",K21="Muy Baja"),0.2,
IF(OR(K21="Improbable",K21="Baja"),0.4,
IF(OR(K21="Posible",K21="Media"),0.6,
IF(OR(K21="Probable",K21="Alta"),0.8,
IF(OR(K21="Casi seguro",K21="Muy Alta"),1,"")))))</f>
        <v>0.4</v>
      </c>
      <c r="M21" s="90" t="s">
        <v>122</v>
      </c>
      <c r="N21" s="89"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Moderado</v>
      </c>
      <c r="O21" s="90">
        <f>IF(N21="Leve",0.2,
IF(N21="Menor",0.4,
IF(N21="Moderado",0.6,
IF(N21="Mayor",0.8,
IF(N21="Catastrófico",1,"")))))</f>
        <v>0.6</v>
      </c>
      <c r="P21" s="85"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91" t="s">
        <v>157</v>
      </c>
      <c r="R21" s="91" t="s">
        <v>158</v>
      </c>
      <c r="S21" s="91" t="s">
        <v>159</v>
      </c>
      <c r="T21" s="91" t="s">
        <v>160</v>
      </c>
      <c r="U21" s="88" t="str">
        <f>IF(S21="","","Cuatrimestral")</f>
        <v>Cuatrimestral</v>
      </c>
      <c r="V21" s="88" t="s">
        <v>152</v>
      </c>
      <c r="W21" s="2"/>
      <c r="X21" s="2"/>
      <c r="Y21" s="2"/>
      <c r="Z21" s="2"/>
    </row>
    <row r="22" spans="1:26" ht="44.25" customHeight="1" x14ac:dyDescent="0.3">
      <c r="A22" s="86"/>
      <c r="B22" s="86"/>
      <c r="C22" s="86"/>
      <c r="D22" s="86"/>
      <c r="E22" s="86"/>
      <c r="F22" s="86"/>
      <c r="G22" s="86"/>
      <c r="H22" s="86"/>
      <c r="I22" s="86"/>
      <c r="J22" s="86"/>
      <c r="K22" s="86"/>
      <c r="L22" s="86"/>
      <c r="M22" s="86"/>
      <c r="N22" s="86"/>
      <c r="O22" s="86"/>
      <c r="P22" s="86"/>
      <c r="Q22" s="86"/>
      <c r="R22" s="86"/>
      <c r="S22" s="86"/>
      <c r="T22" s="86"/>
      <c r="U22" s="86"/>
      <c r="V22" s="86"/>
      <c r="W22" s="2"/>
      <c r="X22" s="2"/>
      <c r="Y22" s="2"/>
      <c r="Z22" s="2"/>
    </row>
    <row r="23" spans="1:26" ht="44.25" customHeight="1" x14ac:dyDescent="0.3">
      <c r="A23" s="87"/>
      <c r="B23" s="87"/>
      <c r="C23" s="87"/>
      <c r="D23" s="87"/>
      <c r="E23" s="87"/>
      <c r="F23" s="87"/>
      <c r="G23" s="87"/>
      <c r="H23" s="87"/>
      <c r="I23" s="87"/>
      <c r="J23" s="87"/>
      <c r="K23" s="87"/>
      <c r="L23" s="87"/>
      <c r="M23" s="87"/>
      <c r="N23" s="87"/>
      <c r="O23" s="87"/>
      <c r="P23" s="87"/>
      <c r="Q23" s="87"/>
      <c r="R23" s="87"/>
      <c r="S23" s="87"/>
      <c r="T23" s="87"/>
      <c r="U23" s="87"/>
      <c r="V23" s="87"/>
      <c r="W23" s="2"/>
      <c r="X23" s="2"/>
      <c r="Y23" s="2"/>
      <c r="Z23" s="2"/>
    </row>
    <row r="24" spans="1:26" ht="39" customHeight="1" x14ac:dyDescent="0.3">
      <c r="A24" s="92">
        <v>6</v>
      </c>
      <c r="B24" s="88" t="str">
        <f>IF(C24="","",
IF('1. Punto de Partida'!$C$6="","",'1. Punto de Partida'!$C$6))</f>
        <v>Tecnologías de la Información y las Comunicaciones</v>
      </c>
      <c r="C24" s="88" t="s">
        <v>161</v>
      </c>
      <c r="D24" s="88" t="s">
        <v>115</v>
      </c>
      <c r="E24" s="88" t="s">
        <v>162</v>
      </c>
      <c r="F24" s="88" t="s">
        <v>163</v>
      </c>
      <c r="G24" s="88" t="s">
        <v>164</v>
      </c>
      <c r="H24" s="88" t="s">
        <v>165</v>
      </c>
      <c r="I24" s="88" t="s">
        <v>166</v>
      </c>
      <c r="J24" s="88" t="s">
        <v>167</v>
      </c>
      <c r="K24" s="89" t="str">
        <f>IFERROR(MID(J24,1,SEARCH(":",J24,1)-1),"")</f>
        <v>Muy Alta</v>
      </c>
      <c r="L24" s="90">
        <f>IF(OR(K24="Rara vez",K24="Muy Baja"),0.2,
IF(OR(K24="Improbable",K24="Baja"),0.4,
IF(OR(K24="Posible",K24="Media"),0.6,
IF(OR(K24="Probable",K24="Alta"),0.8,
IF(OR(K24="Casi seguro",K24="Muy Alta"),1,"")))))</f>
        <v>1</v>
      </c>
      <c r="M24" s="90" t="s">
        <v>168</v>
      </c>
      <c r="N24" s="89"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90">
        <f>IF(N24="Leve",0.2,
IF(N24="Menor",0.4,
IF(N24="Moderado",0.6,
IF(N24="Mayor",0.8,
IF(N24="Catastrófico",1,"")))))</f>
        <v>0.8</v>
      </c>
      <c r="P24" s="85"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91" t="s">
        <v>169</v>
      </c>
      <c r="R24" s="91" t="s">
        <v>170</v>
      </c>
      <c r="S24" s="91" t="s">
        <v>171</v>
      </c>
      <c r="T24" s="91" t="s">
        <v>172</v>
      </c>
      <c r="U24" s="88" t="str">
        <f>IF(S24="","","Cuatrimestral")</f>
        <v>Cuatrimestral</v>
      </c>
      <c r="V24" s="88" t="s">
        <v>173</v>
      </c>
      <c r="W24" s="2"/>
      <c r="X24" s="2"/>
      <c r="Y24" s="2"/>
      <c r="Z24" s="2"/>
    </row>
    <row r="25" spans="1:26" ht="39" customHeight="1" x14ac:dyDescent="0.3">
      <c r="A25" s="86"/>
      <c r="B25" s="86"/>
      <c r="C25" s="86"/>
      <c r="D25" s="86"/>
      <c r="E25" s="86"/>
      <c r="F25" s="86"/>
      <c r="G25" s="86"/>
      <c r="H25" s="86"/>
      <c r="I25" s="86"/>
      <c r="J25" s="86"/>
      <c r="K25" s="86"/>
      <c r="L25" s="86"/>
      <c r="M25" s="86"/>
      <c r="N25" s="86"/>
      <c r="O25" s="86"/>
      <c r="P25" s="86"/>
      <c r="Q25" s="86"/>
      <c r="R25" s="86"/>
      <c r="S25" s="86"/>
      <c r="T25" s="86"/>
      <c r="U25" s="86"/>
      <c r="V25" s="86"/>
      <c r="W25" s="2"/>
      <c r="X25" s="2"/>
      <c r="Y25" s="2"/>
      <c r="Z25" s="2"/>
    </row>
    <row r="26" spans="1:26" ht="39" customHeight="1" x14ac:dyDescent="0.3">
      <c r="A26" s="87"/>
      <c r="B26" s="87"/>
      <c r="C26" s="87"/>
      <c r="D26" s="87"/>
      <c r="E26" s="87"/>
      <c r="F26" s="87"/>
      <c r="G26" s="87"/>
      <c r="H26" s="87"/>
      <c r="I26" s="87"/>
      <c r="J26" s="87"/>
      <c r="K26" s="87"/>
      <c r="L26" s="87"/>
      <c r="M26" s="87"/>
      <c r="N26" s="87"/>
      <c r="O26" s="87"/>
      <c r="P26" s="87"/>
      <c r="Q26" s="87"/>
      <c r="R26" s="87"/>
      <c r="S26" s="87"/>
      <c r="T26" s="87"/>
      <c r="U26" s="87"/>
      <c r="V26" s="87"/>
      <c r="W26" s="2"/>
      <c r="X26" s="2"/>
      <c r="Y26" s="2"/>
      <c r="Z26" s="2"/>
    </row>
    <row r="27" spans="1:26" ht="44.25" customHeight="1" x14ac:dyDescent="0.3">
      <c r="A27" s="92">
        <v>7</v>
      </c>
      <c r="B27" s="88" t="str">
        <f>IF(C27="","",
IF('1. Punto de Partida'!$C$6="","",'1. Punto de Partida'!$C$6))</f>
        <v>Tecnologías de la Información y las Comunicaciones</v>
      </c>
      <c r="C27" s="88" t="s">
        <v>174</v>
      </c>
      <c r="D27" s="88" t="s">
        <v>115</v>
      </c>
      <c r="E27" s="88" t="s">
        <v>175</v>
      </c>
      <c r="F27" s="88" t="s">
        <v>176</v>
      </c>
      <c r="G27" s="88" t="s">
        <v>177</v>
      </c>
      <c r="H27" s="88" t="s">
        <v>178</v>
      </c>
      <c r="I27" s="88" t="s">
        <v>166</v>
      </c>
      <c r="J27" s="88" t="s">
        <v>167</v>
      </c>
      <c r="K27" s="89" t="str">
        <f>IFERROR(MID(J27,1,SEARCH(":",J27,1)-1),"")</f>
        <v>Muy Alta</v>
      </c>
      <c r="L27" s="90">
        <f>IF(OR(K27="Rara vez",K27="Muy Baja"),0.2,
IF(OR(K27="Improbable",K27="Baja"),0.4,
IF(OR(K27="Posible",K27="Media"),0.6,
IF(OR(K27="Probable",K27="Alta"),0.8,
IF(OR(K27="Casi seguro",K27="Muy Alta"),1,"")))))</f>
        <v>1</v>
      </c>
      <c r="M27" s="90" t="s">
        <v>168</v>
      </c>
      <c r="N27" s="89"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90">
        <f>IF(N27="Leve",0.2,
IF(N27="Menor",0.4,
IF(N27="Moderado",0.6,
IF(N27="Mayor",0.8,
IF(N27="Catastrófico",1,"")))))</f>
        <v>0.8</v>
      </c>
      <c r="P27" s="85"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91" t="s">
        <v>169</v>
      </c>
      <c r="R27" s="91" t="s">
        <v>170</v>
      </c>
      <c r="S27" s="91" t="s">
        <v>171</v>
      </c>
      <c r="T27" s="91" t="s">
        <v>179</v>
      </c>
      <c r="U27" s="88" t="str">
        <f>IF(S27="","","Cuatrimestral")</f>
        <v>Cuatrimestral</v>
      </c>
      <c r="V27" s="88" t="s">
        <v>173</v>
      </c>
      <c r="W27" s="2"/>
      <c r="X27" s="2"/>
      <c r="Y27" s="2"/>
      <c r="Z27" s="2"/>
    </row>
    <row r="28" spans="1:26" ht="44.25" customHeight="1" x14ac:dyDescent="0.3">
      <c r="A28" s="86"/>
      <c r="B28" s="86"/>
      <c r="C28" s="86"/>
      <c r="D28" s="86"/>
      <c r="E28" s="86"/>
      <c r="F28" s="86"/>
      <c r="G28" s="86"/>
      <c r="H28" s="86"/>
      <c r="I28" s="86"/>
      <c r="J28" s="86"/>
      <c r="K28" s="86"/>
      <c r="L28" s="86"/>
      <c r="M28" s="86"/>
      <c r="N28" s="86"/>
      <c r="O28" s="86"/>
      <c r="P28" s="86"/>
      <c r="Q28" s="86"/>
      <c r="R28" s="86"/>
      <c r="S28" s="86"/>
      <c r="T28" s="86"/>
      <c r="U28" s="86"/>
      <c r="V28" s="86"/>
      <c r="W28" s="2"/>
      <c r="X28" s="2"/>
      <c r="Y28" s="2"/>
      <c r="Z28" s="2"/>
    </row>
    <row r="29" spans="1:26" ht="44.25" customHeight="1" x14ac:dyDescent="0.3">
      <c r="A29" s="87"/>
      <c r="B29" s="87"/>
      <c r="C29" s="87"/>
      <c r="D29" s="87"/>
      <c r="E29" s="87"/>
      <c r="F29" s="87"/>
      <c r="G29" s="87"/>
      <c r="H29" s="87"/>
      <c r="I29" s="87"/>
      <c r="J29" s="87"/>
      <c r="K29" s="87"/>
      <c r="L29" s="87"/>
      <c r="M29" s="87"/>
      <c r="N29" s="87"/>
      <c r="O29" s="87"/>
      <c r="P29" s="87"/>
      <c r="Q29" s="87"/>
      <c r="R29" s="87"/>
      <c r="S29" s="87"/>
      <c r="T29" s="87"/>
      <c r="U29" s="87"/>
      <c r="V29" s="87"/>
      <c r="W29" s="2"/>
      <c r="X29" s="2"/>
      <c r="Y29" s="2"/>
      <c r="Z29" s="2"/>
    </row>
    <row r="30" spans="1:26" ht="45" customHeight="1" x14ac:dyDescent="0.3">
      <c r="A30" s="92">
        <v>8</v>
      </c>
      <c r="B30" s="88" t="str">
        <f>IF(C30="","",
IF('1. Punto de Partida'!$C$6="","",'1. Punto de Partida'!$C$6))</f>
        <v>Tecnologías de la Información y las Comunicaciones</v>
      </c>
      <c r="C30" s="88" t="s">
        <v>180</v>
      </c>
      <c r="D30" s="88" t="s">
        <v>115</v>
      </c>
      <c r="E30" s="88" t="s">
        <v>181</v>
      </c>
      <c r="F30" s="88" t="s">
        <v>182</v>
      </c>
      <c r="G30" s="88" t="s">
        <v>183</v>
      </c>
      <c r="H30" s="88" t="s">
        <v>184</v>
      </c>
      <c r="I30" s="88" t="s">
        <v>166</v>
      </c>
      <c r="J30" s="88" t="s">
        <v>185</v>
      </c>
      <c r="K30" s="89" t="str">
        <f>IFERROR(MID(J30,1,SEARCH(":",J30,1)-1),"")</f>
        <v>Media</v>
      </c>
      <c r="L30" s="90">
        <f>IF(OR(K30="Rara vez",K30="Muy Baja"),0.2,
IF(OR(K30="Improbable",K30="Baja"),0.4,
IF(OR(K30="Posible",K30="Media"),0.6,
IF(OR(K30="Probable",K30="Alta"),0.8,
IF(OR(K30="Casi seguro",K30="Muy Alta"),1,"")))))</f>
        <v>0.6</v>
      </c>
      <c r="M30" s="90" t="s">
        <v>186</v>
      </c>
      <c r="N30" s="89"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Mayor</v>
      </c>
      <c r="O30" s="90">
        <f>IF(N30="Leve",0.2,
IF(N30="Menor",0.4,
IF(N30="Moderado",0.6,
IF(N30="Mayor",0.8,
IF(N30="Catastrófico",1,"")))))</f>
        <v>0.8</v>
      </c>
      <c r="P30" s="85"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Alto</v>
      </c>
      <c r="Q30" s="91" t="s">
        <v>169</v>
      </c>
      <c r="R30" s="91" t="s">
        <v>170</v>
      </c>
      <c r="S30" s="91" t="s">
        <v>171</v>
      </c>
      <c r="T30" s="91" t="s">
        <v>187</v>
      </c>
      <c r="U30" s="88" t="str">
        <f>IF(S30="","","Cuatrimestral")</f>
        <v>Cuatrimestral</v>
      </c>
      <c r="V30" s="88" t="s">
        <v>173</v>
      </c>
      <c r="W30" s="2"/>
      <c r="X30" s="2"/>
      <c r="Y30" s="2"/>
      <c r="Z30" s="2"/>
    </row>
    <row r="31" spans="1:26" ht="45" customHeight="1" x14ac:dyDescent="0.3">
      <c r="A31" s="86"/>
      <c r="B31" s="86"/>
      <c r="C31" s="86"/>
      <c r="D31" s="86"/>
      <c r="E31" s="86"/>
      <c r="F31" s="86"/>
      <c r="G31" s="86"/>
      <c r="H31" s="86"/>
      <c r="I31" s="86"/>
      <c r="J31" s="86"/>
      <c r="K31" s="86"/>
      <c r="L31" s="86"/>
      <c r="M31" s="86"/>
      <c r="N31" s="86"/>
      <c r="O31" s="86"/>
      <c r="P31" s="86"/>
      <c r="Q31" s="86"/>
      <c r="R31" s="86"/>
      <c r="S31" s="86"/>
      <c r="T31" s="86"/>
      <c r="U31" s="86"/>
      <c r="V31" s="86"/>
      <c r="W31" s="2"/>
      <c r="X31" s="2"/>
      <c r="Y31" s="2"/>
      <c r="Z31" s="2"/>
    </row>
    <row r="32" spans="1:26" ht="45" customHeight="1" x14ac:dyDescent="0.3">
      <c r="A32" s="87"/>
      <c r="B32" s="87"/>
      <c r="C32" s="87"/>
      <c r="D32" s="87"/>
      <c r="E32" s="87"/>
      <c r="F32" s="87"/>
      <c r="G32" s="87"/>
      <c r="H32" s="87"/>
      <c r="I32" s="87"/>
      <c r="J32" s="87"/>
      <c r="K32" s="87"/>
      <c r="L32" s="87"/>
      <c r="M32" s="87"/>
      <c r="N32" s="87"/>
      <c r="O32" s="87"/>
      <c r="P32" s="87"/>
      <c r="Q32" s="87"/>
      <c r="R32" s="87"/>
      <c r="S32" s="87"/>
      <c r="T32" s="87"/>
      <c r="U32" s="87"/>
      <c r="V32" s="87"/>
      <c r="W32" s="2"/>
      <c r="X32" s="2"/>
      <c r="Y32" s="2"/>
      <c r="Z32" s="2"/>
    </row>
    <row r="33" spans="1:26" ht="44.25" customHeight="1" x14ac:dyDescent="0.3">
      <c r="A33" s="92">
        <v>9</v>
      </c>
      <c r="B33" s="88" t="str">
        <f>IF(C33="","",
IF('1. Punto de Partida'!$C$6="","",'1. Punto de Partida'!$C$6))</f>
        <v>Tecnologías de la Información y las Comunicaciones</v>
      </c>
      <c r="C33" s="88" t="s">
        <v>180</v>
      </c>
      <c r="D33" s="88" t="s">
        <v>115</v>
      </c>
      <c r="E33" s="88" t="s">
        <v>188</v>
      </c>
      <c r="F33" s="88" t="s">
        <v>189</v>
      </c>
      <c r="G33" s="88" t="s">
        <v>190</v>
      </c>
      <c r="H33" s="88" t="s">
        <v>184</v>
      </c>
      <c r="I33" s="88" t="s">
        <v>166</v>
      </c>
      <c r="J33" s="88" t="s">
        <v>185</v>
      </c>
      <c r="K33" s="89" t="str">
        <f>IFERROR(MID(J33,1,SEARCH(":",J33,1)-1),"")</f>
        <v>Media</v>
      </c>
      <c r="L33" s="90">
        <f>IF(OR(K33="Rara vez",K33="Muy Baja"),0.2,
IF(OR(K33="Improbable",K33="Baja"),0.4,
IF(OR(K33="Posible",K33="Media"),0.6,
IF(OR(K33="Probable",K33="Alta"),0.8,
IF(OR(K33="Casi seguro",K33="Muy Alta"),1,"")))))</f>
        <v>0.6</v>
      </c>
      <c r="M33" s="90" t="s">
        <v>186</v>
      </c>
      <c r="N33" s="89"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Mayor</v>
      </c>
      <c r="O33" s="90">
        <f>IF(N33="Leve",0.2,
IF(N33="Menor",0.4,
IF(N33="Moderado",0.6,
IF(N33="Mayor",0.8,
IF(N33="Catastrófico",1,"")))))</f>
        <v>0.8</v>
      </c>
      <c r="P33" s="85"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Alto</v>
      </c>
      <c r="Q33" s="91" t="s">
        <v>169</v>
      </c>
      <c r="R33" s="91" t="s">
        <v>170</v>
      </c>
      <c r="S33" s="91" t="s">
        <v>171</v>
      </c>
      <c r="T33" s="91" t="s">
        <v>187</v>
      </c>
      <c r="U33" s="88" t="str">
        <f>IF(S33="","","Cuatrimestral")</f>
        <v>Cuatrimestral</v>
      </c>
      <c r="V33" s="88" t="s">
        <v>173</v>
      </c>
      <c r="W33" s="2"/>
      <c r="X33" s="2"/>
      <c r="Y33" s="2"/>
      <c r="Z33" s="2"/>
    </row>
    <row r="34" spans="1:26" ht="44.25" customHeight="1" x14ac:dyDescent="0.3">
      <c r="A34" s="86"/>
      <c r="B34" s="86"/>
      <c r="C34" s="86"/>
      <c r="D34" s="86"/>
      <c r="E34" s="86"/>
      <c r="F34" s="86"/>
      <c r="G34" s="86"/>
      <c r="H34" s="86"/>
      <c r="I34" s="86"/>
      <c r="J34" s="86"/>
      <c r="K34" s="86"/>
      <c r="L34" s="86"/>
      <c r="M34" s="86"/>
      <c r="N34" s="86"/>
      <c r="O34" s="86"/>
      <c r="P34" s="86"/>
      <c r="Q34" s="86"/>
      <c r="R34" s="86"/>
      <c r="S34" s="86"/>
      <c r="T34" s="86"/>
      <c r="U34" s="86"/>
      <c r="V34" s="86"/>
      <c r="W34" s="2"/>
      <c r="X34" s="2"/>
      <c r="Y34" s="2"/>
      <c r="Z34" s="2"/>
    </row>
    <row r="35" spans="1:26" ht="44.25" customHeight="1" x14ac:dyDescent="0.3">
      <c r="A35" s="87"/>
      <c r="B35" s="87"/>
      <c r="C35" s="87"/>
      <c r="D35" s="87"/>
      <c r="E35" s="87"/>
      <c r="F35" s="87"/>
      <c r="G35" s="87"/>
      <c r="H35" s="87"/>
      <c r="I35" s="87"/>
      <c r="J35" s="87"/>
      <c r="K35" s="87"/>
      <c r="L35" s="87"/>
      <c r="M35" s="87"/>
      <c r="N35" s="87"/>
      <c r="O35" s="87"/>
      <c r="P35" s="87"/>
      <c r="Q35" s="87"/>
      <c r="R35" s="87"/>
      <c r="S35" s="87"/>
      <c r="T35" s="87"/>
      <c r="U35" s="87"/>
      <c r="V35" s="87"/>
      <c r="W35" s="2"/>
      <c r="X35" s="2"/>
      <c r="Y35" s="2"/>
      <c r="Z35" s="2"/>
    </row>
    <row r="36" spans="1:26" ht="33" customHeight="1" x14ac:dyDescent="0.3">
      <c r="A36" s="92">
        <v>10</v>
      </c>
      <c r="B36" s="88" t="str">
        <f>IF(C36="","",
IF('1. Punto de Partida'!$C$6="","",'1. Punto de Partida'!$C$6))</f>
        <v>Tecnologías de la Información y las Comunicaciones</v>
      </c>
      <c r="C36" s="88" t="s">
        <v>180</v>
      </c>
      <c r="D36" s="88" t="s">
        <v>115</v>
      </c>
      <c r="E36" s="88" t="s">
        <v>191</v>
      </c>
      <c r="F36" s="88" t="s">
        <v>192</v>
      </c>
      <c r="G36" s="88" t="s">
        <v>193</v>
      </c>
      <c r="H36" s="88" t="s">
        <v>194</v>
      </c>
      <c r="I36" s="88" t="s">
        <v>166</v>
      </c>
      <c r="J36" s="88" t="s">
        <v>195</v>
      </c>
      <c r="K36" s="89" t="str">
        <f>IFERROR(MID(J36,1,SEARCH(":",J36,1)-1),"")</f>
        <v>Casi seguro</v>
      </c>
      <c r="L36" s="90">
        <f>IF(OR(K36="Rara vez",K36="Muy Baja"),0.2,
IF(OR(K36="Improbable",K36="Baja"),0.4,
IF(OR(K36="Posible",K36="Media"),0.6,
IF(OR(K36="Probable",K36="Alta"),0.8,
IF(OR(K36="Casi seguro",K36="Muy Alta"),1,"")))))</f>
        <v>1</v>
      </c>
      <c r="M36" s="90"/>
      <c r="N36" s="89"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Catastrófico</v>
      </c>
      <c r="O36" s="90">
        <f>IF(N36="Leve",0.2,
IF(N36="Menor",0.4,
IF(N36="Moderado",0.6,
IF(N36="Mayor",0.8,
IF(N36="Catastrófico",1,"")))))</f>
        <v>1</v>
      </c>
      <c r="P36" s="85"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Extremo</v>
      </c>
      <c r="Q36" s="91"/>
      <c r="R36" s="91"/>
      <c r="S36" s="91"/>
      <c r="T36" s="91"/>
      <c r="U36" s="88" t="str">
        <f>IF(S36="","","Cuatrimestral")</f>
        <v/>
      </c>
      <c r="V36" s="88"/>
      <c r="W36" s="2"/>
      <c r="X36" s="2"/>
      <c r="Y36" s="2"/>
      <c r="Z36" s="2"/>
    </row>
    <row r="37" spans="1:26" ht="33" customHeight="1" x14ac:dyDescent="0.3">
      <c r="A37" s="86"/>
      <c r="B37" s="86"/>
      <c r="C37" s="86"/>
      <c r="D37" s="86"/>
      <c r="E37" s="86"/>
      <c r="F37" s="86"/>
      <c r="G37" s="86"/>
      <c r="H37" s="86"/>
      <c r="I37" s="86"/>
      <c r="J37" s="86"/>
      <c r="K37" s="86"/>
      <c r="L37" s="86"/>
      <c r="M37" s="86"/>
      <c r="N37" s="86"/>
      <c r="O37" s="86"/>
      <c r="P37" s="86"/>
      <c r="Q37" s="86"/>
      <c r="R37" s="86"/>
      <c r="S37" s="86"/>
      <c r="T37" s="86"/>
      <c r="U37" s="86"/>
      <c r="V37" s="86"/>
      <c r="W37" s="2"/>
      <c r="X37" s="2"/>
      <c r="Y37" s="2"/>
      <c r="Z37" s="2"/>
    </row>
    <row r="38" spans="1:26" ht="33" customHeight="1" x14ac:dyDescent="0.3">
      <c r="A38" s="87"/>
      <c r="B38" s="87"/>
      <c r="C38" s="87"/>
      <c r="D38" s="87"/>
      <c r="E38" s="87"/>
      <c r="F38" s="87"/>
      <c r="G38" s="87"/>
      <c r="H38" s="87"/>
      <c r="I38" s="87"/>
      <c r="J38" s="87"/>
      <c r="K38" s="87"/>
      <c r="L38" s="87"/>
      <c r="M38" s="87"/>
      <c r="N38" s="87"/>
      <c r="O38" s="87"/>
      <c r="P38" s="87"/>
      <c r="Q38" s="87"/>
      <c r="R38" s="87"/>
      <c r="S38" s="87"/>
      <c r="T38" s="87"/>
      <c r="U38" s="87"/>
      <c r="V38" s="87"/>
      <c r="W38" s="2"/>
      <c r="X38" s="2"/>
      <c r="Y38" s="2"/>
      <c r="Z38" s="2"/>
    </row>
    <row r="39" spans="1:26" ht="42" customHeight="1" x14ac:dyDescent="0.3">
      <c r="A39" s="92">
        <v>11</v>
      </c>
      <c r="B39" s="88" t="str">
        <f>IF(C39="","",
IF('1. Punto de Partida'!$C$6="","",'1. Punto de Partida'!$C$6))</f>
        <v>Tecnologías de la Información y las Comunicaciones</v>
      </c>
      <c r="C39" s="88" t="s">
        <v>180</v>
      </c>
      <c r="D39" s="88" t="s">
        <v>115</v>
      </c>
      <c r="E39" s="88" t="s">
        <v>196</v>
      </c>
      <c r="F39" s="88" t="s">
        <v>197</v>
      </c>
      <c r="G39" s="88" t="s">
        <v>198</v>
      </c>
      <c r="H39" s="88" t="s">
        <v>184</v>
      </c>
      <c r="I39" s="88" t="s">
        <v>166</v>
      </c>
      <c r="J39" s="88" t="s">
        <v>185</v>
      </c>
      <c r="K39" s="89" t="str">
        <f>IFERROR(MID(J39,1,SEARCH(":",J39,1)-1),"")</f>
        <v>Media</v>
      </c>
      <c r="L39" s="90">
        <f>IF(OR(K39="Rara vez",K39="Muy Baja"),0.2,
IF(OR(K39="Improbable",K39="Baja"),0.4,
IF(OR(K39="Posible",K39="Media"),0.6,
IF(OR(K39="Probable",K39="Alta"),0.8,
IF(OR(K39="Casi seguro",K39="Muy Alta"),1,"")))))</f>
        <v>0.6</v>
      </c>
      <c r="M39" s="90" t="s">
        <v>168</v>
      </c>
      <c r="N39" s="89"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Mayor</v>
      </c>
      <c r="O39" s="90">
        <f>IF(N39="Leve",0.2,
IF(N39="Menor",0.4,
IF(N39="Moderado",0.6,
IF(N39="Mayor",0.8,
IF(N39="Catastrófico",1,"")))))</f>
        <v>0.8</v>
      </c>
      <c r="P39" s="85"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Alto</v>
      </c>
      <c r="Q39" s="91" t="s">
        <v>169</v>
      </c>
      <c r="R39" s="91" t="s">
        <v>170</v>
      </c>
      <c r="S39" s="91" t="s">
        <v>171</v>
      </c>
      <c r="T39" s="91" t="s">
        <v>187</v>
      </c>
      <c r="U39" s="88" t="str">
        <f>IF(S39="","","Cuatrimestral")</f>
        <v>Cuatrimestral</v>
      </c>
      <c r="V39" s="88" t="s">
        <v>173</v>
      </c>
      <c r="W39" s="2"/>
      <c r="X39" s="2"/>
      <c r="Y39" s="2"/>
      <c r="Z39" s="2"/>
    </row>
    <row r="40" spans="1:26" ht="42"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2"/>
      <c r="X40" s="2"/>
      <c r="Y40" s="2"/>
      <c r="Z40" s="2"/>
    </row>
    <row r="41" spans="1:26" ht="42" customHeight="1" x14ac:dyDescent="0.3">
      <c r="A41" s="87"/>
      <c r="B41" s="87"/>
      <c r="C41" s="87"/>
      <c r="D41" s="87"/>
      <c r="E41" s="87"/>
      <c r="F41" s="87"/>
      <c r="G41" s="87"/>
      <c r="H41" s="87"/>
      <c r="I41" s="87"/>
      <c r="J41" s="87"/>
      <c r="K41" s="87"/>
      <c r="L41" s="87"/>
      <c r="M41" s="87"/>
      <c r="N41" s="87"/>
      <c r="O41" s="87"/>
      <c r="P41" s="87"/>
      <c r="Q41" s="87"/>
      <c r="R41" s="87"/>
      <c r="S41" s="87"/>
      <c r="T41" s="87"/>
      <c r="U41" s="87"/>
      <c r="V41" s="87"/>
      <c r="W41" s="2"/>
      <c r="X41" s="2"/>
      <c r="Y41" s="2"/>
      <c r="Z41" s="2"/>
    </row>
    <row r="42" spans="1:26" ht="16.5" customHeight="1" x14ac:dyDescent="0.3">
      <c r="A42" s="92">
        <v>12</v>
      </c>
      <c r="B42" s="88"/>
      <c r="C42" s="88"/>
      <c r="D42" s="88"/>
      <c r="E42" s="88"/>
      <c r="F42" s="88"/>
      <c r="G42" s="88"/>
      <c r="H42" s="88"/>
      <c r="I42" s="88"/>
      <c r="J42" s="88"/>
      <c r="K42" s="89" t="str">
        <f>IFERROR(MID(J42,1,SEARCH(":",J42,1)-1),"")</f>
        <v/>
      </c>
      <c r="L42" s="90" t="str">
        <f>IF(OR(K42="Rara vez",K42="Muy Baja"),0.2,
IF(OR(K42="Improbable",K42="Baja"),0.4,
IF(OR(K42="Posible",K42="Media"),0.6,
IF(OR(K42="Probable",K42="Alta"),0.8,
IF(OR(K42="Casi seguro",K42="Muy Alta"),1,"")))))</f>
        <v/>
      </c>
      <c r="M42" s="90"/>
      <c r="N42" s="89"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0" t="str">
        <f>IF(N42="Leve",0.2,
IF(N42="Menor",0.4,
IF(N42="Moderado",0.6,
IF(N42="Mayor",0.8,
IF(N42="Catastrófico",1,"")))))</f>
        <v/>
      </c>
      <c r="P42" s="85"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1"/>
      <c r="R42" s="91"/>
      <c r="S42" s="91"/>
      <c r="T42" s="91"/>
      <c r="U42" s="88" t="str">
        <f>IF(S42="","","Cuatrimestral")</f>
        <v/>
      </c>
      <c r="V42" s="88"/>
      <c r="W42" s="2"/>
      <c r="X42" s="2"/>
      <c r="Y42" s="2"/>
      <c r="Z42" s="2"/>
    </row>
    <row r="43" spans="1:26" ht="1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2"/>
      <c r="X43" s="2"/>
      <c r="Y43" s="2"/>
      <c r="Z43" s="2"/>
    </row>
    <row r="44" spans="1:26" ht="15" customHeight="1" x14ac:dyDescent="0.3">
      <c r="A44" s="87"/>
      <c r="B44" s="87"/>
      <c r="C44" s="87"/>
      <c r="D44" s="87"/>
      <c r="E44" s="87"/>
      <c r="F44" s="87"/>
      <c r="G44" s="87"/>
      <c r="H44" s="87"/>
      <c r="I44" s="87"/>
      <c r="J44" s="87"/>
      <c r="K44" s="87"/>
      <c r="L44" s="87"/>
      <c r="M44" s="87"/>
      <c r="N44" s="87"/>
      <c r="O44" s="87"/>
      <c r="P44" s="87"/>
      <c r="Q44" s="87"/>
      <c r="R44" s="87"/>
      <c r="S44" s="87"/>
      <c r="T44" s="87"/>
      <c r="U44" s="87"/>
      <c r="V44" s="87"/>
      <c r="W44" s="2"/>
      <c r="X44" s="2"/>
      <c r="Y44" s="2"/>
      <c r="Z44" s="2"/>
    </row>
    <row r="45" spans="1:26" ht="16.5" customHeight="1" x14ac:dyDescent="0.3">
      <c r="A45" s="92">
        <v>13</v>
      </c>
      <c r="B45" s="88"/>
      <c r="C45" s="88"/>
      <c r="D45" s="88"/>
      <c r="E45" s="88"/>
      <c r="F45" s="88"/>
      <c r="G45" s="88"/>
      <c r="H45" s="88"/>
      <c r="I45" s="88"/>
      <c r="J45" s="88"/>
      <c r="K45" s="89" t="str">
        <f>IFERROR(MID(J45,1,SEARCH(":",J45,1)-1),"")</f>
        <v/>
      </c>
      <c r="L45" s="90" t="str">
        <f>IF(OR(K45="Rara vez",K45="Muy Baja"),0.2,
IF(OR(K45="Improbable",K45="Baja"),0.4,
IF(OR(K45="Posible",K45="Media"),0.6,
IF(OR(K45="Probable",K45="Alta"),0.8,
IF(OR(K45="Casi seguro",K45="Muy Alta"),1,"")))))</f>
        <v/>
      </c>
      <c r="M45" s="90"/>
      <c r="N45" s="89"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0" t="str">
        <f>IF(N45="Leve",0.2,
IF(N45="Menor",0.4,
IF(N45="Moderado",0.6,
IF(N45="Mayor",0.8,
IF(N45="Catastrófico",1,"")))))</f>
        <v/>
      </c>
      <c r="P45" s="85"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1"/>
      <c r="R45" s="91"/>
      <c r="S45" s="91"/>
      <c r="T45" s="91"/>
      <c r="U45" s="88" t="str">
        <f>IF(S45="","","Cuatrimestral")</f>
        <v/>
      </c>
      <c r="V45" s="88"/>
      <c r="W45" s="2"/>
      <c r="X45" s="2"/>
      <c r="Y45" s="2"/>
      <c r="Z45" s="2"/>
    </row>
    <row r="46" spans="1:26" ht="1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2"/>
      <c r="X46" s="2"/>
      <c r="Y46" s="2"/>
      <c r="Z46" s="2"/>
    </row>
    <row r="47" spans="1:26" ht="15" customHeight="1" x14ac:dyDescent="0.3">
      <c r="A47" s="87"/>
      <c r="B47" s="87"/>
      <c r="C47" s="87"/>
      <c r="D47" s="87"/>
      <c r="E47" s="87"/>
      <c r="F47" s="87"/>
      <c r="G47" s="87"/>
      <c r="H47" s="87"/>
      <c r="I47" s="87"/>
      <c r="J47" s="87"/>
      <c r="K47" s="87"/>
      <c r="L47" s="87"/>
      <c r="M47" s="87"/>
      <c r="N47" s="87"/>
      <c r="O47" s="87"/>
      <c r="P47" s="87"/>
      <c r="Q47" s="87"/>
      <c r="R47" s="87"/>
      <c r="S47" s="87"/>
      <c r="T47" s="87"/>
      <c r="U47" s="87"/>
      <c r="V47" s="87"/>
      <c r="W47" s="2"/>
      <c r="X47" s="2"/>
      <c r="Y47" s="2"/>
      <c r="Z47" s="2"/>
    </row>
    <row r="48" spans="1:26" ht="16.5" customHeight="1" x14ac:dyDescent="0.3">
      <c r="A48" s="92">
        <v>14</v>
      </c>
      <c r="B48" s="88"/>
      <c r="C48" s="88"/>
      <c r="D48" s="88"/>
      <c r="E48" s="88"/>
      <c r="F48" s="88"/>
      <c r="G48" s="88"/>
      <c r="H48" s="88"/>
      <c r="I48" s="88"/>
      <c r="J48" s="88"/>
      <c r="K48" s="89" t="str">
        <f>IFERROR(MID(J48,1,SEARCH(":",J48,1)-1),"")</f>
        <v/>
      </c>
      <c r="L48" s="90" t="str">
        <f>IF(OR(K48="Rara vez",K48="Muy Baja"),0.2,
IF(OR(K48="Improbable",K48="Baja"),0.4,
IF(OR(K48="Posible",K48="Media"),0.6,
IF(OR(K48="Probable",K48="Alta"),0.8,
IF(OR(K48="Casi seguro",K48="Muy Alta"),1,"")))))</f>
        <v/>
      </c>
      <c r="M48" s="90"/>
      <c r="N48" s="89"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0" t="str">
        <f>IF(N48="Leve",0.2,
IF(N48="Menor",0.4,
IF(N48="Moderado",0.6,
IF(N48="Mayor",0.8,
IF(N48="Catastrófico",1,"")))))</f>
        <v/>
      </c>
      <c r="P48" s="85"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1"/>
      <c r="R48" s="91"/>
      <c r="S48" s="91"/>
      <c r="T48" s="91"/>
      <c r="U48" s="88" t="str">
        <f>IF(S48="","","Cuatrimestral")</f>
        <v/>
      </c>
      <c r="V48" s="88"/>
      <c r="W48" s="2"/>
      <c r="X48" s="2"/>
      <c r="Y48" s="2"/>
      <c r="Z48" s="2"/>
    </row>
    <row r="49" spans="1:26" ht="1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2"/>
      <c r="X49" s="2"/>
      <c r="Y49" s="2"/>
      <c r="Z49" s="2"/>
    </row>
    <row r="50" spans="1:26" ht="15" customHeight="1" x14ac:dyDescent="0.3">
      <c r="A50" s="87"/>
      <c r="B50" s="87"/>
      <c r="C50" s="87"/>
      <c r="D50" s="87"/>
      <c r="E50" s="87"/>
      <c r="F50" s="87"/>
      <c r="G50" s="87"/>
      <c r="H50" s="87"/>
      <c r="I50" s="87"/>
      <c r="J50" s="87"/>
      <c r="K50" s="87"/>
      <c r="L50" s="87"/>
      <c r="M50" s="87"/>
      <c r="N50" s="87"/>
      <c r="O50" s="87"/>
      <c r="P50" s="87"/>
      <c r="Q50" s="87"/>
      <c r="R50" s="87"/>
      <c r="S50" s="87"/>
      <c r="T50" s="87"/>
      <c r="U50" s="87"/>
      <c r="V50" s="87"/>
      <c r="W50" s="2"/>
      <c r="X50" s="2"/>
      <c r="Y50" s="2"/>
      <c r="Z50" s="2"/>
    </row>
    <row r="51" spans="1:26" ht="16.5" customHeight="1" x14ac:dyDescent="0.3">
      <c r="A51" s="92">
        <v>15</v>
      </c>
      <c r="B51" s="88"/>
      <c r="C51" s="88"/>
      <c r="D51" s="88"/>
      <c r="E51" s="88"/>
      <c r="F51" s="88"/>
      <c r="G51" s="88"/>
      <c r="H51" s="88"/>
      <c r="I51" s="88"/>
      <c r="J51" s="88"/>
      <c r="K51" s="89" t="str">
        <f>IFERROR(MID(J51,1,SEARCH(":",J51,1)-1),"")</f>
        <v/>
      </c>
      <c r="L51" s="90" t="str">
        <f>IF(OR(K51="Rara vez",K51="Muy Baja"),0.2,
IF(OR(K51="Improbable",K51="Baja"),0.4,
IF(OR(K51="Posible",K51="Media"),0.6,
IF(OR(K51="Probable",K51="Alta"),0.8,
IF(OR(K51="Casi seguro",K51="Muy Alta"),1,"")))))</f>
        <v/>
      </c>
      <c r="M51" s="90"/>
      <c r="N51" s="89"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0" t="str">
        <f>IF(N51="Leve",0.2,
IF(N51="Menor",0.4,
IF(N51="Moderado",0.6,
IF(N51="Mayor",0.8,
IF(N51="Catastrófico",1,"")))))</f>
        <v/>
      </c>
      <c r="P51" s="85"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1"/>
      <c r="R51" s="91"/>
      <c r="S51" s="91"/>
      <c r="T51" s="91"/>
      <c r="U51" s="88" t="str">
        <f>IF(S51="","","Cuatrimestral")</f>
        <v/>
      </c>
      <c r="V51" s="88"/>
      <c r="W51" s="2"/>
      <c r="X51" s="2"/>
      <c r="Y51" s="2"/>
      <c r="Z51" s="2"/>
    </row>
    <row r="52" spans="1:26" ht="1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2"/>
      <c r="X52" s="2"/>
      <c r="Y52" s="2"/>
      <c r="Z52" s="2"/>
    </row>
    <row r="53" spans="1:26" ht="15" customHeight="1" x14ac:dyDescent="0.3">
      <c r="A53" s="87"/>
      <c r="B53" s="87"/>
      <c r="C53" s="87"/>
      <c r="D53" s="87"/>
      <c r="E53" s="87"/>
      <c r="F53" s="87"/>
      <c r="G53" s="87"/>
      <c r="H53" s="87"/>
      <c r="I53" s="87"/>
      <c r="J53" s="87"/>
      <c r="K53" s="87"/>
      <c r="L53" s="87"/>
      <c r="M53" s="87"/>
      <c r="N53" s="87"/>
      <c r="O53" s="87"/>
      <c r="P53" s="87"/>
      <c r="Q53" s="87"/>
      <c r="R53" s="87"/>
      <c r="S53" s="87"/>
      <c r="T53" s="87"/>
      <c r="U53" s="87"/>
      <c r="V53" s="87"/>
      <c r="W53" s="2"/>
      <c r="X53" s="2"/>
      <c r="Y53" s="2"/>
      <c r="Z53" s="2"/>
    </row>
    <row r="54" spans="1:26" ht="16.5" customHeight="1" x14ac:dyDescent="0.3">
      <c r="A54" s="92">
        <v>16</v>
      </c>
      <c r="B54" s="88"/>
      <c r="C54" s="88"/>
      <c r="D54" s="88"/>
      <c r="E54" s="88"/>
      <c r="F54" s="88"/>
      <c r="G54" s="88"/>
      <c r="H54" s="88"/>
      <c r="I54" s="88"/>
      <c r="J54" s="88"/>
      <c r="K54" s="89" t="str">
        <f>IFERROR(MID(J54,1,SEARCH(":",J54,1)-1),"")</f>
        <v/>
      </c>
      <c r="L54" s="90" t="str">
        <f>IF(OR(K54="Rara vez",K54="Muy Baja"),0.2,
IF(OR(K54="Improbable",K54="Baja"),0.4,
IF(OR(K54="Posible",K54="Media"),0.6,
IF(OR(K54="Probable",K54="Alta"),0.8,
IF(OR(K54="Casi seguro",K54="Muy Alta"),1,"")))))</f>
        <v/>
      </c>
      <c r="M54" s="90"/>
      <c r="N54" s="89"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0" t="str">
        <f>IF(N54="Leve",0.2,
IF(N54="Menor",0.4,
IF(N54="Moderado",0.6,
IF(N54="Mayor",0.8,
IF(N54="Catastrófico",1,"")))))</f>
        <v/>
      </c>
      <c r="P54" s="85"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1"/>
      <c r="R54" s="91"/>
      <c r="S54" s="91"/>
      <c r="T54" s="91"/>
      <c r="U54" s="88" t="str">
        <f>IF(S54="","","Cuatrimestral")</f>
        <v/>
      </c>
      <c r="V54" s="88"/>
      <c r="W54" s="2"/>
      <c r="X54" s="2"/>
      <c r="Y54" s="2"/>
      <c r="Z54" s="2"/>
    </row>
    <row r="55" spans="1:26" ht="1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2"/>
      <c r="X55" s="2"/>
      <c r="Y55" s="2"/>
      <c r="Z55" s="2"/>
    </row>
    <row r="56" spans="1:26" ht="15" customHeight="1" x14ac:dyDescent="0.3">
      <c r="A56" s="87"/>
      <c r="B56" s="87"/>
      <c r="C56" s="87"/>
      <c r="D56" s="87"/>
      <c r="E56" s="87"/>
      <c r="F56" s="87"/>
      <c r="G56" s="87"/>
      <c r="H56" s="87"/>
      <c r="I56" s="87"/>
      <c r="J56" s="87"/>
      <c r="K56" s="87"/>
      <c r="L56" s="87"/>
      <c r="M56" s="87"/>
      <c r="N56" s="87"/>
      <c r="O56" s="87"/>
      <c r="P56" s="87"/>
      <c r="Q56" s="87"/>
      <c r="R56" s="87"/>
      <c r="S56" s="87"/>
      <c r="T56" s="87"/>
      <c r="U56" s="87"/>
      <c r="V56" s="87"/>
      <c r="W56" s="2"/>
      <c r="X56" s="2"/>
      <c r="Y56" s="2"/>
      <c r="Z56" s="2"/>
    </row>
    <row r="57" spans="1:26" ht="16.5" customHeight="1" x14ac:dyDescent="0.3">
      <c r="A57" s="92">
        <v>17</v>
      </c>
      <c r="B57" s="88"/>
      <c r="C57" s="88"/>
      <c r="D57" s="88"/>
      <c r="E57" s="88"/>
      <c r="F57" s="88"/>
      <c r="G57" s="88"/>
      <c r="H57" s="88"/>
      <c r="I57" s="88"/>
      <c r="J57" s="88"/>
      <c r="K57" s="89" t="str">
        <f>IFERROR(MID(J57,1,SEARCH(":",J57,1)-1),"")</f>
        <v/>
      </c>
      <c r="L57" s="90" t="str">
        <f>IF(OR(K57="Rara vez",K57="Muy Baja"),0.2,
IF(OR(K57="Improbable",K57="Baja"),0.4,
IF(OR(K57="Posible",K57="Media"),0.6,
IF(OR(K57="Probable",K57="Alta"),0.8,
IF(OR(K57="Casi seguro",K57="Muy Alta"),1,"")))))</f>
        <v/>
      </c>
      <c r="M57" s="90"/>
      <c r="N57" s="89"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0" t="str">
        <f>IF(N57="Leve",0.2,
IF(N57="Menor",0.4,
IF(N57="Moderado",0.6,
IF(N57="Mayor",0.8,
IF(N57="Catastrófico",1,"")))))</f>
        <v/>
      </c>
      <c r="P57" s="85"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1"/>
      <c r="R57" s="91"/>
      <c r="S57" s="91"/>
      <c r="T57" s="91"/>
      <c r="U57" s="88" t="str">
        <f>IF(S57="","","Cuatrimestral")</f>
        <v/>
      </c>
      <c r="V57" s="88"/>
      <c r="W57" s="2"/>
      <c r="X57" s="2"/>
      <c r="Y57" s="2"/>
      <c r="Z57" s="2"/>
    </row>
    <row r="58" spans="1:26" ht="1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2"/>
      <c r="X58" s="2"/>
      <c r="Y58" s="2"/>
      <c r="Z58" s="2"/>
    </row>
    <row r="59" spans="1:26" ht="15" customHeight="1" x14ac:dyDescent="0.3">
      <c r="A59" s="87"/>
      <c r="B59" s="87"/>
      <c r="C59" s="87"/>
      <c r="D59" s="87"/>
      <c r="E59" s="87"/>
      <c r="F59" s="87"/>
      <c r="G59" s="87"/>
      <c r="H59" s="87"/>
      <c r="I59" s="87"/>
      <c r="J59" s="87"/>
      <c r="K59" s="87"/>
      <c r="L59" s="87"/>
      <c r="M59" s="87"/>
      <c r="N59" s="87"/>
      <c r="O59" s="87"/>
      <c r="P59" s="87"/>
      <c r="Q59" s="87"/>
      <c r="R59" s="87"/>
      <c r="S59" s="87"/>
      <c r="T59" s="87"/>
      <c r="U59" s="87"/>
      <c r="V59" s="87"/>
      <c r="W59" s="2"/>
      <c r="X59" s="2"/>
      <c r="Y59" s="2"/>
      <c r="Z59" s="2"/>
    </row>
    <row r="60" spans="1:26" ht="16.5" customHeight="1" x14ac:dyDescent="0.3">
      <c r="A60" s="92">
        <v>18</v>
      </c>
      <c r="B60" s="88"/>
      <c r="C60" s="88"/>
      <c r="D60" s="88"/>
      <c r="E60" s="88"/>
      <c r="F60" s="88"/>
      <c r="G60" s="88"/>
      <c r="H60" s="88"/>
      <c r="I60" s="88"/>
      <c r="J60" s="88"/>
      <c r="K60" s="89" t="str">
        <f>IFERROR(MID(J60,1,SEARCH(":",J60,1)-1),"")</f>
        <v/>
      </c>
      <c r="L60" s="90" t="str">
        <f>IF(OR(K60="Rara vez",K60="Muy Baja"),0.2,
IF(OR(K60="Improbable",K60="Baja"),0.4,
IF(OR(K60="Posible",K60="Media"),0.6,
IF(OR(K60="Probable",K60="Alta"),0.8,
IF(OR(K60="Casi seguro",K60="Muy Alta"),1,"")))))</f>
        <v/>
      </c>
      <c r="M60" s="90"/>
      <c r="N60" s="89"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0" t="str">
        <f>IF(N60="Leve",0.2,
IF(N60="Menor",0.4,
IF(N60="Moderado",0.6,
IF(N60="Mayor",0.8,
IF(N60="Catastrófico",1,"")))))</f>
        <v/>
      </c>
      <c r="P60" s="85"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1"/>
      <c r="R60" s="91"/>
      <c r="S60" s="91"/>
      <c r="T60" s="91"/>
      <c r="U60" s="88" t="str">
        <f>IF(S60="","","Cuatrimestral")</f>
        <v/>
      </c>
      <c r="V60" s="88"/>
      <c r="W60" s="2"/>
      <c r="X60" s="2"/>
      <c r="Y60" s="2"/>
      <c r="Z60" s="2"/>
    </row>
    <row r="61" spans="1:26" ht="1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2"/>
      <c r="X61" s="2"/>
      <c r="Y61" s="2"/>
      <c r="Z61" s="2"/>
    </row>
    <row r="62" spans="1:26" ht="15" customHeight="1" x14ac:dyDescent="0.3">
      <c r="A62" s="87"/>
      <c r="B62" s="87"/>
      <c r="C62" s="87"/>
      <c r="D62" s="87"/>
      <c r="E62" s="87"/>
      <c r="F62" s="87"/>
      <c r="G62" s="87"/>
      <c r="H62" s="87"/>
      <c r="I62" s="87"/>
      <c r="J62" s="87"/>
      <c r="K62" s="87"/>
      <c r="L62" s="87"/>
      <c r="M62" s="87"/>
      <c r="N62" s="87"/>
      <c r="O62" s="87"/>
      <c r="P62" s="87"/>
      <c r="Q62" s="87"/>
      <c r="R62" s="87"/>
      <c r="S62" s="87"/>
      <c r="T62" s="87"/>
      <c r="U62" s="87"/>
      <c r="V62" s="87"/>
      <c r="W62" s="2"/>
      <c r="X62" s="2"/>
      <c r="Y62" s="2"/>
      <c r="Z62" s="2"/>
    </row>
    <row r="63" spans="1:26" ht="16.5" customHeight="1" x14ac:dyDescent="0.3">
      <c r="A63" s="92">
        <v>19</v>
      </c>
      <c r="B63" s="88"/>
      <c r="C63" s="88"/>
      <c r="D63" s="88"/>
      <c r="E63" s="88"/>
      <c r="F63" s="88"/>
      <c r="G63" s="88"/>
      <c r="H63" s="88"/>
      <c r="I63" s="88"/>
      <c r="J63" s="88"/>
      <c r="K63" s="89" t="str">
        <f>IFERROR(MID(J63,1,SEARCH(":",J63,1)-1),"")</f>
        <v/>
      </c>
      <c r="L63" s="90" t="str">
        <f>IF(OR(K63="Rara vez",K63="Muy Baja"),0.2,
IF(OR(K63="Improbable",K63="Baja"),0.4,
IF(OR(K63="Posible",K63="Media"),0.6,
IF(OR(K63="Probable",K63="Alta"),0.8,
IF(OR(K63="Casi seguro",K63="Muy Alta"),1,"")))))</f>
        <v/>
      </c>
      <c r="M63" s="90"/>
      <c r="N63" s="89"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0" t="str">
        <f>IF(N63="Leve",0.2,
IF(N63="Menor",0.4,
IF(N63="Moderado",0.6,
IF(N63="Mayor",0.8,
IF(N63="Catastrófico",1,"")))))</f>
        <v/>
      </c>
      <c r="P63" s="85"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1"/>
      <c r="R63" s="91"/>
      <c r="S63" s="91"/>
      <c r="T63" s="91"/>
      <c r="U63" s="88" t="str">
        <f>IF(S63="","","Cuatrimestral")</f>
        <v/>
      </c>
      <c r="V63" s="88"/>
      <c r="W63" s="2"/>
      <c r="X63" s="2"/>
      <c r="Y63" s="2"/>
      <c r="Z63" s="2"/>
    </row>
    <row r="64" spans="1:26" ht="1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2"/>
      <c r="X64" s="2"/>
      <c r="Y64" s="2"/>
      <c r="Z64" s="2"/>
    </row>
    <row r="65" spans="1:26" ht="15" customHeight="1" x14ac:dyDescent="0.3">
      <c r="A65" s="87"/>
      <c r="B65" s="87"/>
      <c r="C65" s="87"/>
      <c r="D65" s="87"/>
      <c r="E65" s="87"/>
      <c r="F65" s="87"/>
      <c r="G65" s="87"/>
      <c r="H65" s="87"/>
      <c r="I65" s="87"/>
      <c r="J65" s="87"/>
      <c r="K65" s="87"/>
      <c r="L65" s="87"/>
      <c r="M65" s="87"/>
      <c r="N65" s="87"/>
      <c r="O65" s="87"/>
      <c r="P65" s="87"/>
      <c r="Q65" s="87"/>
      <c r="R65" s="87"/>
      <c r="S65" s="87"/>
      <c r="T65" s="87"/>
      <c r="U65" s="87"/>
      <c r="V65" s="87"/>
      <c r="W65" s="2"/>
      <c r="X65" s="2"/>
      <c r="Y65" s="2"/>
      <c r="Z65" s="2"/>
    </row>
    <row r="66" spans="1:26" ht="16.5" customHeight="1" x14ac:dyDescent="0.3">
      <c r="A66" s="92">
        <v>20</v>
      </c>
      <c r="B66" s="88"/>
      <c r="C66" s="88"/>
      <c r="D66" s="88"/>
      <c r="E66" s="88"/>
      <c r="F66" s="88"/>
      <c r="G66" s="88"/>
      <c r="H66" s="88"/>
      <c r="I66" s="88"/>
      <c r="J66" s="88"/>
      <c r="K66" s="89" t="str">
        <f>IFERROR(MID(J66,1,SEARCH(":",J66,1)-1),"")</f>
        <v/>
      </c>
      <c r="L66" s="90" t="str">
        <f>IF(OR(K66="Rara vez",K66="Muy Baja"),0.2,
IF(OR(K66="Improbable",K66="Baja"),0.4,
IF(OR(K66="Posible",K66="Media"),0.6,
IF(OR(K66="Probable",K66="Alta"),0.8,
IF(OR(K66="Casi seguro",K66="Muy Alta"),1,"")))))</f>
        <v/>
      </c>
      <c r="M66" s="90"/>
      <c r="N66" s="89"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0" t="str">
        <f>IF(N66="Leve",0.2,
IF(N66="Menor",0.4,
IF(N66="Moderado",0.6,
IF(N66="Mayor",0.8,
IF(N66="Catastrófico",1,"")))))</f>
        <v/>
      </c>
      <c r="P66" s="85"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1"/>
      <c r="R66" s="91"/>
      <c r="S66" s="91"/>
      <c r="T66" s="91"/>
      <c r="U66" s="88" t="str">
        <f>IF(S66="","","Cuatrimestral")</f>
        <v/>
      </c>
      <c r="V66" s="88"/>
      <c r="W66" s="2"/>
      <c r="X66" s="2"/>
      <c r="Y66" s="2"/>
      <c r="Z66" s="2"/>
    </row>
    <row r="67" spans="1:26" ht="1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2"/>
      <c r="X67" s="2"/>
      <c r="Y67" s="2"/>
      <c r="Z67" s="2"/>
    </row>
    <row r="68" spans="1:26" ht="15" customHeight="1" x14ac:dyDescent="0.3">
      <c r="A68" s="87"/>
      <c r="B68" s="87"/>
      <c r="C68" s="87"/>
      <c r="D68" s="87"/>
      <c r="E68" s="87"/>
      <c r="F68" s="87"/>
      <c r="G68" s="87"/>
      <c r="H68" s="87"/>
      <c r="I68" s="87"/>
      <c r="J68" s="87"/>
      <c r="K68" s="87"/>
      <c r="L68" s="87"/>
      <c r="M68" s="87"/>
      <c r="N68" s="87"/>
      <c r="O68" s="87"/>
      <c r="P68" s="87"/>
      <c r="Q68" s="87"/>
      <c r="R68" s="87"/>
      <c r="S68" s="87"/>
      <c r="T68" s="87"/>
      <c r="U68" s="87"/>
      <c r="V68" s="87"/>
      <c r="W68" s="2"/>
      <c r="X68" s="2"/>
      <c r="Y68" s="2"/>
      <c r="Z68" s="2"/>
    </row>
    <row r="69" spans="1:26"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lN4ZwBLAq9p2ml7EgIbY9BS1+fQczyJWgpknJYZuAhPWAvw5foEE/qIJYuQsa1Zf7v0nhnP+OffhMqR6Pr8OgA==" saltValue="7SeNzT5QvxHhmEc27aNjHQ==" spinCount="100000" sheet="1" objects="1" scenario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89" priority="1" operator="equal">
      <formula>"Muy Alta"</formula>
    </cfRule>
    <cfRule type="cellIs" dxfId="288" priority="2" operator="equal">
      <formula>"Alta"</formula>
    </cfRule>
    <cfRule type="cellIs" dxfId="287" priority="3" operator="equal">
      <formula>"Media"</formula>
    </cfRule>
    <cfRule type="cellIs" dxfId="286" priority="4" operator="equal">
      <formula>"Baja"</formula>
    </cfRule>
    <cfRule type="cellIs" dxfId="285" priority="5" operator="equal">
      <formula>"Muy Baja"</formula>
    </cfRule>
  </conditionalFormatting>
  <conditionalFormatting sqref="K9:K53">
    <cfRule type="expression" dxfId="284" priority="6">
      <formula>IF($K9="Casi seguro",1,0)</formula>
    </cfRule>
    <cfRule type="expression" dxfId="283" priority="7">
      <formula>IF($K9="Probable",1,0)</formula>
    </cfRule>
    <cfRule type="expression" dxfId="282" priority="8">
      <formula>IF($K9="Posible",1,0)</formula>
    </cfRule>
    <cfRule type="expression" dxfId="281" priority="9">
      <formula>IF($K9="Improbable",1,0)</formula>
    </cfRule>
    <cfRule type="expression" dxfId="280" priority="10">
      <formula>IF($K9="Rara vez",1,0)</formula>
    </cfRule>
  </conditionalFormatting>
  <conditionalFormatting sqref="K12 K15 K18 K21 K24 K27 K30 K33 K36 K39 K42 K45 K48 K51">
    <cfRule type="cellIs" dxfId="279" priority="11" operator="equal">
      <formula>"Muy Alta"</formula>
    </cfRule>
    <cfRule type="cellIs" dxfId="278" priority="12" operator="equal">
      <formula>"Alta"</formula>
    </cfRule>
    <cfRule type="cellIs" dxfId="277" priority="13" operator="equal">
      <formula>"Media"</formula>
    </cfRule>
    <cfRule type="cellIs" dxfId="276" priority="14" operator="equal">
      <formula>"Baja"</formula>
    </cfRule>
    <cfRule type="cellIs" dxfId="275" priority="15" operator="equal">
      <formula>"Muy Baja"</formula>
    </cfRule>
  </conditionalFormatting>
  <conditionalFormatting sqref="K54 K57 K60 K63 K66">
    <cfRule type="cellIs" dxfId="274" priority="26" operator="equal">
      <formula>"Muy Alta"</formula>
    </cfRule>
    <cfRule type="cellIs" dxfId="273" priority="27" operator="equal">
      <formula>"Alta"</formula>
    </cfRule>
    <cfRule type="cellIs" dxfId="272" priority="28" operator="equal">
      <formula>"Media"</formula>
    </cfRule>
    <cfRule type="cellIs" dxfId="271" priority="29" operator="equal">
      <formula>"Baja"</formula>
    </cfRule>
    <cfRule type="cellIs" dxfId="270" priority="30" operator="equal">
      <formula>"Muy Baja"</formula>
    </cfRule>
  </conditionalFormatting>
  <conditionalFormatting sqref="K54:K68">
    <cfRule type="expression" dxfId="269" priority="36">
      <formula>IF($K54="Casi seguro",1,0)</formula>
    </cfRule>
    <cfRule type="expression" dxfId="268" priority="37">
      <formula>IF($K54="Probable",1,0)</formula>
    </cfRule>
    <cfRule type="expression" dxfId="267" priority="38">
      <formula>IF($K54="Posible",1,0)</formula>
    </cfRule>
    <cfRule type="expression" dxfId="266" priority="39">
      <formula>IF($K54="Improbable",1,0)</formula>
    </cfRule>
    <cfRule type="expression" dxfId="265" priority="40">
      <formula>IF($K54="Rara vez",1,0)</formula>
    </cfRule>
  </conditionalFormatting>
  <conditionalFormatting sqref="N9">
    <cfRule type="cellIs" dxfId="264" priority="41" operator="equal">
      <formula>"Catastrófico"</formula>
    </cfRule>
    <cfRule type="cellIs" dxfId="263" priority="42" operator="equal">
      <formula>"Mayor"</formula>
    </cfRule>
    <cfRule type="cellIs" dxfId="262" priority="43" operator="equal">
      <formula>"Moderado"</formula>
    </cfRule>
    <cfRule type="cellIs" dxfId="261" priority="44" operator="equal">
      <formula>"Menor"</formula>
    </cfRule>
    <cfRule type="cellIs" dxfId="260" priority="45" operator="equal">
      <formula>"Leve"</formula>
    </cfRule>
  </conditionalFormatting>
  <conditionalFormatting sqref="N12 N15 N18 N21 N24 N27 N30 N33 N36 N39 N42 N45 N48 N51 N54 N57 N60 N63 N66">
    <cfRule type="cellIs" dxfId="259" priority="46" operator="equal">
      <formula>"Catastrófico"</formula>
    </cfRule>
    <cfRule type="cellIs" dxfId="258" priority="47" operator="equal">
      <formula>"Mayor"</formula>
    </cfRule>
    <cfRule type="cellIs" dxfId="257" priority="48" operator="equal">
      <formula>"Moderado"</formula>
    </cfRule>
    <cfRule type="cellIs" dxfId="256" priority="49" operator="equal">
      <formula>"Menor"</formula>
    </cfRule>
    <cfRule type="cellIs" dxfId="255" priority="50" operator="equal">
      <formula>"Leve"</formula>
    </cfRule>
  </conditionalFormatting>
  <conditionalFormatting sqref="P9">
    <cfRule type="cellIs" dxfId="254" priority="51" operator="equal">
      <formula>"Extremo"</formula>
    </cfRule>
    <cfRule type="cellIs" dxfId="253" priority="52" operator="equal">
      <formula>"Alto"</formula>
    </cfRule>
    <cfRule type="cellIs" dxfId="252" priority="53" operator="equal">
      <formula>"Moderado"</formula>
    </cfRule>
    <cfRule type="cellIs" dxfId="251" priority="54" operator="equal">
      <formula>"Bajo"</formula>
    </cfRule>
  </conditionalFormatting>
  <conditionalFormatting sqref="P12">
    <cfRule type="cellIs" dxfId="250" priority="55" operator="equal">
      <formula>"Extremo"</formula>
    </cfRule>
    <cfRule type="cellIs" dxfId="249" priority="56" operator="equal">
      <formula>"Alto"</formula>
    </cfRule>
    <cfRule type="cellIs" dxfId="248" priority="57" operator="equal">
      <formula>"Moderado"</formula>
    </cfRule>
    <cfRule type="cellIs" dxfId="247" priority="58" operator="equal">
      <formula>"Bajo"</formula>
    </cfRule>
  </conditionalFormatting>
  <conditionalFormatting sqref="P15 P18 P21">
    <cfRule type="cellIs" dxfId="246" priority="59" operator="equal">
      <formula>"Extremo"</formula>
    </cfRule>
    <cfRule type="cellIs" dxfId="245" priority="60" operator="equal">
      <formula>"Alto"</formula>
    </cfRule>
    <cfRule type="cellIs" dxfId="244" priority="61" operator="equal">
      <formula>"Moderado"</formula>
    </cfRule>
    <cfRule type="cellIs" dxfId="243" priority="62" operator="equal">
      <formula>"Bajo"</formula>
    </cfRule>
  </conditionalFormatting>
  <conditionalFormatting sqref="P24 P27 P30 P33 P36 P39 P42 P45 P48 P51 P54 P57 P60 P63 P66">
    <cfRule type="cellIs" dxfId="242" priority="63" operator="equal">
      <formula>"Extremo"</formula>
    </cfRule>
    <cfRule type="cellIs" dxfId="241" priority="64" operator="equal">
      <formula>"Alto"</formula>
    </cfRule>
    <cfRule type="cellIs" dxfId="240" priority="65" operator="equal">
      <formula>"Moderado"</formula>
    </cfRule>
    <cfRule type="cellIs" dxfId="239" priority="66" operator="equal">
      <formula>"Bajo"</formula>
    </cfRule>
  </conditionalFormatting>
  <conditionalFormatting sqref="Q9:T41">
    <cfRule type="expression" dxfId="238" priority="67">
      <formula>IF(OR($H9="Corrupción",$H9="Lavado de Activos",$H9="Corrupción en Trámites, OPAs y Consultas de Acceso a la Información Pública",$H9="Financiación del Terrorismo"),1,0)</formula>
    </cfRule>
  </conditionalFormatting>
  <conditionalFormatting sqref="U9:U41 Q42:V68">
    <cfRule type="expression" dxfId="237" priority="68">
      <formula>IF(OR($H9="Corrupción",$H9="Corrupción - LA/FT/FPADM",$H9="Corrupción en Trámites, OPAs y Consultas de Acceso a la Información Pública",$H9="Corrupción - Conflictos de Interés"),1,0)</formula>
    </cfRule>
  </conditionalFormatting>
  <conditionalFormatting sqref="V9:V41">
    <cfRule type="expression" dxfId="236" priority="69">
      <formula>IF(OR($H9="Corrupción",$H9="Lavado de Activos",$H9="Corrupción en Trámites, OPAs y Consultas de Acceso a la Información Pública",$H9="Financiación del Terrorismo"),1,0)</formula>
    </cfRule>
  </conditionalFormatting>
  <dataValidations count="1">
    <dataValidation type="list" allowBlank="1" showErrorMessage="1" sqref="J9 J12 J15 J18 J21 J24 J27 J30 J33 J36 J39 J42 J45 J48 J51 J54 J57 J60 J63 J66" xr:uid="{00000000-0002-0000-0100-000005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Listas!$C$2:$C$8</xm:f>
          </x14:formula1>
          <xm:sqref>I9 I12 I15 I18 I21 I24 I27 I30 I33 I36 I39 I42 I45 I48 I51 I54 I57 I60 I63 I66</xm:sqref>
        </x14:dataValidation>
        <x14:dataValidation type="list" allowBlank="1" showErrorMessage="1" xr:uid="{00000000-0002-0000-0100-000001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 type="list" allowBlank="1" showErrorMessage="1" xr:uid="{00000000-0002-0000-0100-000002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3000000}">
          <x14:formula1>
            <xm:f>Listas!$A$2:$A$4</xm:f>
          </x14:formula1>
          <xm:sqref>D9 D12 D15 D18 D21 D24 D27 D30 D33 D36 D39 D42 D45 D48 D51 D54 D57 D60 D63 D66</xm:sqref>
        </x14:dataValidation>
        <x14:dataValidation type="list" allowBlank="1" showErrorMessage="1" xr:uid="{00000000-0002-0000-0100-000004000000}">
          <x14:formula1>
            <xm:f>IF($G9&gt;0,TipoRiesgo,Listas!$R$2)</xm:f>
          </x14:formula1>
          <xm:sqref>H9 H12 H15 H18 H21 H24 H27 H30 H33 H36 H39 H42 H45 H48 H51 H54 H57 H60 H63 H66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30" customWidth="1"/>
    <col min="6" max="6" width="13.88671875" customWidth="1"/>
    <col min="7" max="7" width="20.33203125" customWidth="1"/>
    <col min="8" max="8" width="14.5546875" customWidth="1"/>
    <col min="9" max="9" width="23.33203125" customWidth="1"/>
    <col min="10" max="10" width="22.664062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7.88671875" customWidth="1"/>
    <col min="27" max="27" width="6.109375" customWidth="1"/>
    <col min="28" max="37" width="11.44140625" hidden="1" customWidth="1"/>
  </cols>
  <sheetData>
    <row r="1" spans="1:37" ht="19.5" customHeight="1" x14ac:dyDescent="0.3">
      <c r="A1" s="105"/>
      <c r="B1" s="68"/>
      <c r="C1" s="73" t="s">
        <v>0</v>
      </c>
      <c r="D1" s="74"/>
      <c r="E1" s="74"/>
      <c r="F1" s="74"/>
      <c r="G1" s="74"/>
      <c r="H1" s="74"/>
      <c r="I1" s="74"/>
      <c r="J1" s="74"/>
      <c r="K1" s="74"/>
      <c r="L1" s="74"/>
      <c r="M1" s="74"/>
      <c r="N1" s="74"/>
      <c r="O1" s="74"/>
      <c r="P1" s="74"/>
      <c r="Q1" s="74"/>
      <c r="R1" s="74"/>
      <c r="S1" s="74"/>
      <c r="T1" s="74"/>
      <c r="U1" s="74"/>
      <c r="V1" s="74"/>
      <c r="W1" s="68"/>
      <c r="X1" s="103" t="s">
        <v>199</v>
      </c>
      <c r="Y1" s="59"/>
      <c r="Z1" s="60"/>
      <c r="AA1" s="3"/>
      <c r="AB1" s="3"/>
      <c r="AC1" s="3"/>
      <c r="AD1" s="3"/>
      <c r="AE1" s="3"/>
      <c r="AF1" s="3"/>
      <c r="AG1" s="3"/>
      <c r="AH1" s="3"/>
      <c r="AI1" s="3"/>
      <c r="AJ1" s="3"/>
      <c r="AK1" s="3"/>
    </row>
    <row r="2" spans="1:37" ht="19.5" customHeight="1" x14ac:dyDescent="0.3">
      <c r="A2" s="69"/>
      <c r="B2" s="70"/>
      <c r="C2" s="69"/>
      <c r="D2" s="75"/>
      <c r="E2" s="75"/>
      <c r="F2" s="75"/>
      <c r="G2" s="75"/>
      <c r="H2" s="75"/>
      <c r="I2" s="75"/>
      <c r="J2" s="75"/>
      <c r="K2" s="75"/>
      <c r="L2" s="75"/>
      <c r="M2" s="75"/>
      <c r="N2" s="75"/>
      <c r="O2" s="75"/>
      <c r="P2" s="75"/>
      <c r="Q2" s="75"/>
      <c r="R2" s="75"/>
      <c r="S2" s="75"/>
      <c r="T2" s="75"/>
      <c r="U2" s="75"/>
      <c r="V2" s="75"/>
      <c r="W2" s="70"/>
      <c r="X2" s="103" t="s">
        <v>200</v>
      </c>
      <c r="Y2" s="59"/>
      <c r="Z2" s="60"/>
      <c r="AA2" s="3"/>
      <c r="AB2" s="3"/>
      <c r="AC2" s="3"/>
      <c r="AD2" s="3"/>
      <c r="AE2" s="3"/>
      <c r="AF2" s="3"/>
      <c r="AG2" s="3"/>
      <c r="AH2" s="3"/>
      <c r="AI2" s="3"/>
      <c r="AJ2" s="3"/>
      <c r="AK2" s="3"/>
    </row>
    <row r="3" spans="1:37" ht="19.5" customHeight="1" x14ac:dyDescent="0.3">
      <c r="A3" s="69"/>
      <c r="B3" s="70"/>
      <c r="C3" s="69"/>
      <c r="D3" s="75"/>
      <c r="E3" s="75"/>
      <c r="F3" s="75"/>
      <c r="G3" s="75"/>
      <c r="H3" s="75"/>
      <c r="I3" s="75"/>
      <c r="J3" s="75"/>
      <c r="K3" s="75"/>
      <c r="L3" s="75"/>
      <c r="M3" s="75"/>
      <c r="N3" s="75"/>
      <c r="O3" s="75"/>
      <c r="P3" s="75"/>
      <c r="Q3" s="75"/>
      <c r="R3" s="75"/>
      <c r="S3" s="75"/>
      <c r="T3" s="75"/>
      <c r="U3" s="75"/>
      <c r="V3" s="75"/>
      <c r="W3" s="70"/>
      <c r="X3" s="103" t="s">
        <v>201</v>
      </c>
      <c r="Y3" s="59"/>
      <c r="Z3" s="60"/>
      <c r="AA3" s="3"/>
      <c r="AB3" s="3"/>
      <c r="AC3" s="3"/>
      <c r="AD3" s="3"/>
      <c r="AE3" s="3"/>
      <c r="AF3" s="3"/>
      <c r="AG3" s="3"/>
      <c r="AH3" s="3"/>
      <c r="AI3" s="3"/>
      <c r="AJ3" s="3"/>
      <c r="AK3" s="3"/>
    </row>
    <row r="4" spans="1:37" ht="19.5" customHeight="1" x14ac:dyDescent="0.3">
      <c r="A4" s="71"/>
      <c r="B4" s="72"/>
      <c r="C4" s="71"/>
      <c r="D4" s="76"/>
      <c r="E4" s="76"/>
      <c r="F4" s="76"/>
      <c r="G4" s="76"/>
      <c r="H4" s="76"/>
      <c r="I4" s="76"/>
      <c r="J4" s="76"/>
      <c r="K4" s="76"/>
      <c r="L4" s="76"/>
      <c r="M4" s="76"/>
      <c r="N4" s="76"/>
      <c r="O4" s="76"/>
      <c r="P4" s="76"/>
      <c r="Q4" s="76"/>
      <c r="R4" s="76"/>
      <c r="S4" s="76"/>
      <c r="T4" s="76"/>
      <c r="U4" s="76"/>
      <c r="V4" s="76"/>
      <c r="W4" s="72"/>
      <c r="X4" s="103" t="s">
        <v>202</v>
      </c>
      <c r="Y4" s="59"/>
      <c r="Z4" s="60"/>
      <c r="AA4" s="3"/>
      <c r="AB4" s="3"/>
      <c r="AC4" s="3"/>
      <c r="AD4" s="3"/>
      <c r="AE4" s="3"/>
      <c r="AF4" s="3"/>
      <c r="AG4" s="3"/>
      <c r="AH4" s="3"/>
      <c r="AI4" s="3"/>
      <c r="AJ4" s="3"/>
      <c r="AK4" s="3"/>
    </row>
    <row r="5" spans="1:37" ht="13.5" customHeight="1" x14ac:dyDescent="0.3">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24.75" customHeight="1" x14ac:dyDescent="0.3">
      <c r="A6" s="100" t="s">
        <v>92</v>
      </c>
      <c r="B6" s="59"/>
      <c r="C6" s="59"/>
      <c r="D6" s="59"/>
      <c r="E6" s="60"/>
      <c r="F6" s="100" t="s">
        <v>203</v>
      </c>
      <c r="G6" s="59"/>
      <c r="H6" s="59"/>
      <c r="I6" s="59"/>
      <c r="J6" s="59"/>
      <c r="K6" s="59"/>
      <c r="L6" s="59"/>
      <c r="M6" s="59"/>
      <c r="N6" s="59"/>
      <c r="O6" s="59"/>
      <c r="P6" s="59"/>
      <c r="Q6" s="59"/>
      <c r="R6" s="59"/>
      <c r="S6" s="59"/>
      <c r="T6" s="59"/>
      <c r="U6" s="59"/>
      <c r="V6" s="59"/>
      <c r="W6" s="59"/>
      <c r="X6" s="60"/>
      <c r="Y6" s="104" t="s">
        <v>204</v>
      </c>
      <c r="Z6" s="104" t="s">
        <v>106</v>
      </c>
      <c r="AA6" s="3"/>
      <c r="AB6" s="3"/>
      <c r="AC6" s="3"/>
      <c r="AD6" s="3"/>
      <c r="AE6" s="3"/>
      <c r="AF6" s="3"/>
      <c r="AG6" s="3"/>
      <c r="AH6" s="3"/>
      <c r="AI6" s="3"/>
      <c r="AJ6" s="3"/>
      <c r="AK6" s="3"/>
    </row>
    <row r="7" spans="1:37" ht="18" customHeight="1" x14ac:dyDescent="0.3">
      <c r="A7" s="98" t="s">
        <v>90</v>
      </c>
      <c r="B7" s="99" t="s">
        <v>91</v>
      </c>
      <c r="C7" s="99" t="s">
        <v>95</v>
      </c>
      <c r="D7" s="99" t="s">
        <v>99</v>
      </c>
      <c r="E7" s="99" t="s">
        <v>100</v>
      </c>
      <c r="F7" s="102" t="s">
        <v>205</v>
      </c>
      <c r="G7" s="102" t="s">
        <v>206</v>
      </c>
      <c r="H7" s="102" t="s">
        <v>207</v>
      </c>
      <c r="I7" s="102" t="s">
        <v>208</v>
      </c>
      <c r="J7" s="102" t="s">
        <v>209</v>
      </c>
      <c r="K7" s="102" t="s">
        <v>210</v>
      </c>
      <c r="L7" s="102" t="s">
        <v>211</v>
      </c>
      <c r="M7" s="102" t="s">
        <v>212</v>
      </c>
      <c r="N7" s="102" t="s">
        <v>213</v>
      </c>
      <c r="O7" s="102" t="s">
        <v>214</v>
      </c>
      <c r="P7" s="102" t="s">
        <v>215</v>
      </c>
      <c r="Q7" s="102" t="s">
        <v>216</v>
      </c>
      <c r="R7" s="102" t="s">
        <v>217</v>
      </c>
      <c r="S7" s="102" t="s">
        <v>218</v>
      </c>
      <c r="T7" s="102" t="s">
        <v>219</v>
      </c>
      <c r="U7" s="102" t="s">
        <v>220</v>
      </c>
      <c r="V7" s="102" t="s">
        <v>221</v>
      </c>
      <c r="W7" s="102" t="s">
        <v>222</v>
      </c>
      <c r="X7" s="102" t="s">
        <v>223</v>
      </c>
      <c r="Y7" s="86"/>
      <c r="Z7" s="86"/>
      <c r="AA7" s="3"/>
      <c r="AB7" s="3"/>
      <c r="AC7" s="3"/>
      <c r="AD7" s="3"/>
      <c r="AE7" s="3"/>
      <c r="AF7" s="3"/>
      <c r="AG7" s="3"/>
      <c r="AH7" s="3"/>
      <c r="AI7" s="3"/>
      <c r="AJ7" s="3"/>
      <c r="AK7" s="3"/>
    </row>
    <row r="8" spans="1:37" ht="35.25" customHeight="1" x14ac:dyDescent="0.3">
      <c r="A8" s="87"/>
      <c r="B8" s="87"/>
      <c r="C8" s="87"/>
      <c r="D8" s="87"/>
      <c r="E8" s="87"/>
      <c r="F8" s="87"/>
      <c r="G8" s="87"/>
      <c r="H8" s="87"/>
      <c r="I8" s="87"/>
      <c r="J8" s="87"/>
      <c r="K8" s="87"/>
      <c r="L8" s="87"/>
      <c r="M8" s="87"/>
      <c r="N8" s="87"/>
      <c r="O8" s="87"/>
      <c r="P8" s="87"/>
      <c r="Q8" s="87"/>
      <c r="R8" s="87"/>
      <c r="S8" s="87"/>
      <c r="T8" s="87"/>
      <c r="U8" s="87"/>
      <c r="V8" s="87"/>
      <c r="W8" s="87"/>
      <c r="X8" s="87"/>
      <c r="Y8" s="87"/>
      <c r="Z8" s="87"/>
      <c r="AA8" s="16"/>
      <c r="AB8" s="16"/>
      <c r="AC8" s="16"/>
      <c r="AD8" s="16"/>
      <c r="AE8" s="16"/>
      <c r="AF8" s="16"/>
      <c r="AG8" s="16"/>
      <c r="AH8" s="16"/>
      <c r="AI8" s="16"/>
      <c r="AJ8" s="16"/>
      <c r="AK8" s="16"/>
    </row>
    <row r="9" spans="1:37" ht="16.5" customHeight="1" x14ac:dyDescent="0.3">
      <c r="A9" s="92">
        <v>1</v>
      </c>
      <c r="B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88"/>
      <c r="G9" s="88"/>
      <c r="H9" s="88"/>
      <c r="I9" s="88"/>
      <c r="J9" s="88"/>
      <c r="K9" s="88"/>
      <c r="L9" s="88"/>
      <c r="M9" s="88"/>
      <c r="N9" s="88"/>
      <c r="O9" s="88"/>
      <c r="P9" s="88"/>
      <c r="Q9" s="88"/>
      <c r="R9" s="88"/>
      <c r="S9" s="88"/>
      <c r="T9" s="88"/>
      <c r="U9" s="88"/>
      <c r="V9" s="88"/>
      <c r="W9" s="88"/>
      <c r="X9" s="88"/>
      <c r="Y9" s="88" t="str">
        <f>IF(OR(E9="",E9="No Aplica"),"",COUNTIF(F9:X11,"SI"))</f>
        <v/>
      </c>
      <c r="Z9" s="89"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7"/>
      <c r="AB9" s="17"/>
      <c r="AC9" s="17"/>
      <c r="AD9" s="17"/>
      <c r="AE9" s="17"/>
      <c r="AF9" s="17"/>
      <c r="AG9" s="17"/>
      <c r="AH9" s="17"/>
      <c r="AI9" s="17"/>
      <c r="AJ9" s="17"/>
      <c r="AK9" s="17"/>
    </row>
    <row r="10" spans="1:37" ht="13.5" customHeight="1" x14ac:dyDescent="0.3">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3"/>
      <c r="AB10" s="3"/>
      <c r="AC10" s="3"/>
      <c r="AD10" s="3"/>
      <c r="AE10" s="3"/>
      <c r="AF10" s="3"/>
      <c r="AG10" s="3"/>
      <c r="AH10" s="3"/>
      <c r="AI10" s="3"/>
      <c r="AJ10" s="3"/>
      <c r="AK10" s="3"/>
    </row>
    <row r="11" spans="1:37" ht="13.5" customHeight="1" x14ac:dyDescent="0.3">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3"/>
      <c r="AB11" s="3"/>
      <c r="AC11" s="3"/>
      <c r="AD11" s="3"/>
      <c r="AE11" s="3"/>
      <c r="AF11" s="3"/>
      <c r="AG11" s="3"/>
      <c r="AH11" s="3"/>
      <c r="AI11" s="3"/>
      <c r="AJ11" s="3"/>
      <c r="AK11" s="3"/>
    </row>
    <row r="12" spans="1:37" ht="16.5" customHeight="1" x14ac:dyDescent="0.3">
      <c r="A12" s="92">
        <v>2</v>
      </c>
      <c r="B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88"/>
      <c r="G12" s="88"/>
      <c r="H12" s="88"/>
      <c r="I12" s="88"/>
      <c r="J12" s="88"/>
      <c r="K12" s="88"/>
      <c r="L12" s="88"/>
      <c r="M12" s="88"/>
      <c r="N12" s="88"/>
      <c r="O12" s="88"/>
      <c r="P12" s="88"/>
      <c r="Q12" s="88"/>
      <c r="R12" s="88"/>
      <c r="S12" s="88"/>
      <c r="T12" s="88"/>
      <c r="U12" s="88"/>
      <c r="V12" s="88"/>
      <c r="W12" s="88"/>
      <c r="X12" s="88"/>
      <c r="Y12" s="88" t="str">
        <f>IF(OR(E12="",E12="No Aplica"),"",COUNTIF(F12:X14,"SI"))</f>
        <v/>
      </c>
      <c r="Z12" s="89"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3.5" customHeight="1" x14ac:dyDescent="0.3">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3"/>
      <c r="AB13" s="3"/>
      <c r="AC13" s="3"/>
      <c r="AD13" s="3"/>
      <c r="AE13" s="3"/>
      <c r="AF13" s="3"/>
      <c r="AG13" s="3"/>
      <c r="AH13" s="3"/>
      <c r="AI13" s="3"/>
      <c r="AJ13" s="3"/>
      <c r="AK13" s="3"/>
    </row>
    <row r="14" spans="1:37" ht="13.5" customHeight="1" x14ac:dyDescent="0.3">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3"/>
      <c r="AB14" s="3"/>
      <c r="AC14" s="3"/>
      <c r="AD14" s="3"/>
      <c r="AE14" s="3"/>
      <c r="AF14" s="3"/>
      <c r="AG14" s="3"/>
      <c r="AH14" s="3"/>
      <c r="AI14" s="3"/>
      <c r="AJ14" s="3"/>
      <c r="AK14" s="3"/>
    </row>
    <row r="15" spans="1:37" ht="16.5" customHeight="1" x14ac:dyDescent="0.3">
      <c r="A15" s="92">
        <v>3</v>
      </c>
      <c r="B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No aplica</v>
      </c>
      <c r="D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E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F15" s="88"/>
      <c r="G15" s="88"/>
      <c r="H15" s="88"/>
      <c r="I15" s="88"/>
      <c r="J15" s="88"/>
      <c r="K15" s="88"/>
      <c r="L15" s="88"/>
      <c r="M15" s="88"/>
      <c r="N15" s="88"/>
      <c r="O15" s="88"/>
      <c r="P15" s="88"/>
      <c r="Q15" s="88"/>
      <c r="R15" s="88"/>
      <c r="S15" s="88"/>
      <c r="T15" s="88"/>
      <c r="U15" s="88"/>
      <c r="V15" s="88"/>
      <c r="W15" s="88"/>
      <c r="X15" s="88"/>
      <c r="Y15" s="88" t="str">
        <f>IF(OR(E15="",E15="No Aplica"),"",COUNTIF(F15:X17,"SI"))</f>
        <v/>
      </c>
      <c r="Z15" s="89"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3.5" customHeight="1" x14ac:dyDescent="0.3">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3"/>
      <c r="AB16" s="3"/>
      <c r="AC16" s="3"/>
      <c r="AD16" s="3"/>
      <c r="AE16" s="3"/>
      <c r="AF16" s="3"/>
      <c r="AG16" s="3"/>
      <c r="AH16" s="3"/>
      <c r="AI16" s="3"/>
      <c r="AJ16" s="3"/>
      <c r="AK16" s="3"/>
    </row>
    <row r="17" spans="1:37" ht="13.5" customHeight="1" x14ac:dyDescent="0.3">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3"/>
      <c r="AB17" s="3"/>
      <c r="AC17" s="3"/>
      <c r="AD17" s="3"/>
      <c r="AE17" s="3"/>
      <c r="AF17" s="3"/>
      <c r="AG17" s="3"/>
      <c r="AH17" s="3"/>
      <c r="AI17" s="3"/>
      <c r="AJ17" s="3"/>
      <c r="AK17" s="3"/>
    </row>
    <row r="18" spans="1:37" ht="16.5" customHeight="1" x14ac:dyDescent="0.3">
      <c r="A18" s="92">
        <v>4</v>
      </c>
      <c r="B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No aplica</v>
      </c>
      <c r="D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E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F18" s="88"/>
      <c r="G18" s="88"/>
      <c r="H18" s="88"/>
      <c r="I18" s="88"/>
      <c r="J18" s="88"/>
      <c r="K18" s="88"/>
      <c r="L18" s="88"/>
      <c r="M18" s="88"/>
      <c r="N18" s="88"/>
      <c r="O18" s="88"/>
      <c r="P18" s="88"/>
      <c r="Q18" s="88"/>
      <c r="R18" s="88"/>
      <c r="S18" s="88"/>
      <c r="T18" s="88"/>
      <c r="U18" s="88"/>
      <c r="V18" s="88"/>
      <c r="W18" s="88"/>
      <c r="X18" s="88"/>
      <c r="Y18" s="88" t="str">
        <f>IF(OR(E18="",E18="No Aplica"),"",COUNTIF(F18:X20,"SI"))</f>
        <v/>
      </c>
      <c r="Z18" s="89"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x14ac:dyDescent="0.3">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3"/>
      <c r="AB19" s="3"/>
      <c r="AC19" s="3"/>
      <c r="AD19" s="3"/>
      <c r="AE19" s="3"/>
      <c r="AF19" s="3"/>
      <c r="AG19" s="3"/>
      <c r="AH19" s="3"/>
      <c r="AI19" s="3"/>
      <c r="AJ19" s="3"/>
      <c r="AK19" s="3"/>
    </row>
    <row r="20" spans="1:37" ht="13.5" customHeight="1" x14ac:dyDescent="0.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3"/>
      <c r="AB20" s="3"/>
      <c r="AC20" s="3"/>
      <c r="AD20" s="3"/>
      <c r="AE20" s="3"/>
      <c r="AF20" s="3"/>
      <c r="AG20" s="3"/>
      <c r="AH20" s="3"/>
      <c r="AI20" s="3"/>
      <c r="AJ20" s="3"/>
      <c r="AK20" s="3"/>
    </row>
    <row r="21" spans="1:37" ht="16.5" customHeight="1" x14ac:dyDescent="0.3">
      <c r="A21" s="92">
        <v>5</v>
      </c>
      <c r="B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No aplica</v>
      </c>
      <c r="D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E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F21" s="88"/>
      <c r="G21" s="88"/>
      <c r="H21" s="88"/>
      <c r="I21" s="88"/>
      <c r="J21" s="88"/>
      <c r="K21" s="88"/>
      <c r="L21" s="88"/>
      <c r="M21" s="88"/>
      <c r="N21" s="88"/>
      <c r="O21" s="88"/>
      <c r="P21" s="88"/>
      <c r="Q21" s="88"/>
      <c r="R21" s="88"/>
      <c r="S21" s="88"/>
      <c r="T21" s="88"/>
      <c r="U21" s="88"/>
      <c r="V21" s="88"/>
      <c r="W21" s="88"/>
      <c r="X21" s="88"/>
      <c r="Y21" s="88" t="str">
        <f>IF(OR(E21="",E21="No Aplica"),"",COUNTIF(F21:X23,"SI"))</f>
        <v/>
      </c>
      <c r="Z21" s="89"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x14ac:dyDescent="0.3">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3"/>
      <c r="AB22" s="3"/>
      <c r="AC22" s="3"/>
      <c r="AD22" s="3"/>
      <c r="AE22" s="3"/>
      <c r="AF22" s="3"/>
      <c r="AG22" s="3"/>
      <c r="AH22" s="3"/>
      <c r="AI22" s="3"/>
      <c r="AJ22" s="3"/>
      <c r="AK22" s="3"/>
    </row>
    <row r="23" spans="1:37" ht="13.5" customHeight="1" x14ac:dyDescent="0.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3"/>
      <c r="AB23" s="3"/>
      <c r="AC23" s="3"/>
      <c r="AD23" s="3"/>
      <c r="AE23" s="3"/>
      <c r="AF23" s="3"/>
      <c r="AG23" s="3"/>
      <c r="AH23" s="3"/>
      <c r="AI23" s="3"/>
      <c r="AJ23" s="3"/>
      <c r="AK23" s="3"/>
    </row>
    <row r="24" spans="1:37" ht="16.5" customHeight="1" x14ac:dyDescent="0.3">
      <c r="A24" s="92">
        <v>6</v>
      </c>
      <c r="B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No aplica</v>
      </c>
      <c r="D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E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F24" s="88"/>
      <c r="G24" s="88"/>
      <c r="H24" s="88"/>
      <c r="I24" s="88"/>
      <c r="J24" s="88"/>
      <c r="K24" s="88"/>
      <c r="L24" s="88"/>
      <c r="M24" s="88"/>
      <c r="N24" s="88"/>
      <c r="O24" s="88"/>
      <c r="P24" s="88"/>
      <c r="Q24" s="88"/>
      <c r="R24" s="88"/>
      <c r="S24" s="88"/>
      <c r="T24" s="88"/>
      <c r="U24" s="88"/>
      <c r="V24" s="88"/>
      <c r="W24" s="88"/>
      <c r="X24" s="88"/>
      <c r="Y24" s="88" t="str">
        <f>IF(OR(E24="",E24="No Aplica"),"",COUNTIF(F24:X26,"SI"))</f>
        <v/>
      </c>
      <c r="Z24" s="89"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3.5" customHeight="1" x14ac:dyDescent="0.3">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3"/>
      <c r="AB25" s="3"/>
      <c r="AC25" s="3"/>
      <c r="AD25" s="3"/>
      <c r="AE25" s="3"/>
      <c r="AF25" s="3"/>
      <c r="AG25" s="3"/>
      <c r="AH25" s="3"/>
      <c r="AI25" s="3"/>
      <c r="AJ25" s="3"/>
      <c r="AK25" s="3"/>
    </row>
    <row r="26" spans="1:37" ht="13.5" customHeight="1" x14ac:dyDescent="0.3">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3"/>
      <c r="AB26" s="3"/>
      <c r="AC26" s="3"/>
      <c r="AD26" s="3"/>
      <c r="AE26" s="3"/>
      <c r="AF26" s="3"/>
      <c r="AG26" s="3"/>
      <c r="AH26" s="3"/>
      <c r="AI26" s="3"/>
      <c r="AJ26" s="3"/>
      <c r="AK26" s="3"/>
    </row>
    <row r="27" spans="1:37" ht="16.5" customHeight="1" x14ac:dyDescent="0.3">
      <c r="A27" s="92">
        <v>7</v>
      </c>
      <c r="B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No aplica</v>
      </c>
      <c r="C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No aplica</v>
      </c>
      <c r="D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No aplica</v>
      </c>
      <c r="E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No aplica</v>
      </c>
      <c r="F27" s="88"/>
      <c r="G27" s="88"/>
      <c r="H27" s="88"/>
      <c r="I27" s="88"/>
      <c r="J27" s="88"/>
      <c r="K27" s="88"/>
      <c r="L27" s="88"/>
      <c r="M27" s="88"/>
      <c r="N27" s="88"/>
      <c r="O27" s="88"/>
      <c r="P27" s="88"/>
      <c r="Q27" s="88"/>
      <c r="R27" s="88"/>
      <c r="S27" s="88"/>
      <c r="T27" s="88"/>
      <c r="U27" s="88"/>
      <c r="V27" s="88"/>
      <c r="W27" s="88"/>
      <c r="X27" s="88"/>
      <c r="Y27" s="88" t="str">
        <f>IF(OR(E27="",E27="No Aplica"),"",COUNTIF(F27:X29,"SI"))</f>
        <v/>
      </c>
      <c r="Z27" s="89"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3.5" customHeight="1" x14ac:dyDescent="0.3">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3"/>
      <c r="AB28" s="3"/>
      <c r="AC28" s="3"/>
      <c r="AD28" s="3"/>
      <c r="AE28" s="3"/>
      <c r="AF28" s="3"/>
      <c r="AG28" s="3"/>
      <c r="AH28" s="3"/>
      <c r="AI28" s="3"/>
      <c r="AJ28" s="3"/>
      <c r="AK28" s="3"/>
    </row>
    <row r="29" spans="1:37" ht="13.5" customHeight="1"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3"/>
      <c r="AB29" s="3"/>
      <c r="AC29" s="3"/>
      <c r="AD29" s="3"/>
      <c r="AE29" s="3"/>
      <c r="AF29" s="3"/>
      <c r="AG29" s="3"/>
      <c r="AH29" s="3"/>
      <c r="AI29" s="3"/>
      <c r="AJ29" s="3"/>
      <c r="AK29" s="3"/>
    </row>
    <row r="30" spans="1:37" ht="16.5" customHeight="1" x14ac:dyDescent="0.3">
      <c r="A30" s="92">
        <v>8</v>
      </c>
      <c r="B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No aplica</v>
      </c>
      <c r="C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No aplica</v>
      </c>
      <c r="D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No aplica</v>
      </c>
      <c r="E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No aplica</v>
      </c>
      <c r="F30" s="88"/>
      <c r="G30" s="88"/>
      <c r="H30" s="88"/>
      <c r="I30" s="88"/>
      <c r="J30" s="88"/>
      <c r="K30" s="88"/>
      <c r="L30" s="88"/>
      <c r="M30" s="88"/>
      <c r="N30" s="88"/>
      <c r="O30" s="88"/>
      <c r="P30" s="88"/>
      <c r="Q30" s="88"/>
      <c r="R30" s="88"/>
      <c r="S30" s="88"/>
      <c r="T30" s="88"/>
      <c r="U30" s="88"/>
      <c r="V30" s="88"/>
      <c r="W30" s="88"/>
      <c r="X30" s="88"/>
      <c r="Y30" s="88" t="str">
        <f>IF(OR(E30="",E30="No Aplica"),"",COUNTIF(F30:X32,"SI"))</f>
        <v/>
      </c>
      <c r="Z30" s="89"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3.5" customHeight="1" x14ac:dyDescent="0.3">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3"/>
      <c r="AB31" s="3"/>
      <c r="AC31" s="3"/>
      <c r="AD31" s="3"/>
      <c r="AE31" s="3"/>
      <c r="AF31" s="3"/>
      <c r="AG31" s="3"/>
      <c r="AH31" s="3"/>
      <c r="AI31" s="3"/>
      <c r="AJ31" s="3"/>
      <c r="AK31" s="3"/>
    </row>
    <row r="32" spans="1:37" ht="13.5" customHeight="1"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3"/>
      <c r="AB32" s="3"/>
      <c r="AC32" s="3"/>
      <c r="AD32" s="3"/>
      <c r="AE32" s="3"/>
      <c r="AF32" s="3"/>
      <c r="AG32" s="3"/>
      <c r="AH32" s="3"/>
      <c r="AI32" s="3"/>
      <c r="AJ32" s="3"/>
      <c r="AK32" s="3"/>
    </row>
    <row r="33" spans="1:37" ht="16.5" customHeight="1" x14ac:dyDescent="0.3">
      <c r="A33" s="92">
        <v>9</v>
      </c>
      <c r="B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No aplica</v>
      </c>
      <c r="C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No aplica</v>
      </c>
      <c r="D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No aplica</v>
      </c>
      <c r="E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No aplica</v>
      </c>
      <c r="F33" s="88"/>
      <c r="G33" s="88"/>
      <c r="H33" s="88"/>
      <c r="I33" s="88"/>
      <c r="J33" s="88"/>
      <c r="K33" s="88"/>
      <c r="L33" s="88"/>
      <c r="M33" s="88"/>
      <c r="N33" s="88"/>
      <c r="O33" s="88"/>
      <c r="P33" s="88"/>
      <c r="Q33" s="88"/>
      <c r="R33" s="88"/>
      <c r="S33" s="88"/>
      <c r="T33" s="88"/>
      <c r="U33" s="88"/>
      <c r="V33" s="88"/>
      <c r="W33" s="88"/>
      <c r="X33" s="88"/>
      <c r="Y33" s="88" t="str">
        <f>IF(OR(E33="",E33="No Aplica"),"",COUNTIF(F33:X35,"SI"))</f>
        <v/>
      </c>
      <c r="Z33" s="89"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x14ac:dyDescent="0.3">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3"/>
      <c r="AB34" s="3"/>
      <c r="AC34" s="3"/>
      <c r="AD34" s="3"/>
      <c r="AE34" s="3"/>
      <c r="AF34" s="3"/>
      <c r="AG34" s="3"/>
      <c r="AH34" s="3"/>
      <c r="AI34" s="3"/>
      <c r="AJ34" s="3"/>
      <c r="AK34" s="3"/>
    </row>
    <row r="35" spans="1:37" ht="13.5" customHeight="1" x14ac:dyDescent="0.3">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3"/>
      <c r="AB35" s="3"/>
      <c r="AC35" s="3"/>
      <c r="AD35" s="3"/>
      <c r="AE35" s="3"/>
      <c r="AF35" s="3"/>
      <c r="AG35" s="3"/>
      <c r="AH35" s="3"/>
      <c r="AI35" s="3"/>
      <c r="AJ35" s="3"/>
      <c r="AK35" s="3"/>
    </row>
    <row r="36" spans="1:37" ht="53.25" customHeight="1" x14ac:dyDescent="0.3">
      <c r="A36" s="92">
        <v>10</v>
      </c>
      <c r="B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Tecnologías de la Información y las Comunicaciones</v>
      </c>
      <c r="C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Administración de la infraestructura y los servicios de TI</v>
      </c>
      <c r="D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Posibilidad de afectación economica y/o reputacional por  daños o adulteración en la configuración o sistemas que soportan los servicios TIC de IDIGER en beneficio propio o de terceros.</v>
      </c>
      <c r="E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Corrupción</v>
      </c>
      <c r="F36" s="88" t="s">
        <v>224</v>
      </c>
      <c r="G36" s="88" t="s">
        <v>224</v>
      </c>
      <c r="H36" s="88" t="s">
        <v>224</v>
      </c>
      <c r="I36" s="88" t="s">
        <v>225</v>
      </c>
      <c r="J36" s="88" t="s">
        <v>224</v>
      </c>
      <c r="K36" s="88" t="s">
        <v>224</v>
      </c>
      <c r="L36" s="88" t="s">
        <v>224</v>
      </c>
      <c r="M36" s="88" t="s">
        <v>224</v>
      </c>
      <c r="N36" s="88" t="s">
        <v>224</v>
      </c>
      <c r="O36" s="88" t="s">
        <v>224</v>
      </c>
      <c r="P36" s="88" t="s">
        <v>224</v>
      </c>
      <c r="Q36" s="88" t="s">
        <v>224</v>
      </c>
      <c r="R36" s="88" t="s">
        <v>225</v>
      </c>
      <c r="S36" s="88" t="s">
        <v>224</v>
      </c>
      <c r="T36" s="88" t="s">
        <v>224</v>
      </c>
      <c r="U36" s="88" t="s">
        <v>225</v>
      </c>
      <c r="V36" s="88" t="s">
        <v>224</v>
      </c>
      <c r="W36" s="88" t="s">
        <v>225</v>
      </c>
      <c r="X36" s="88" t="s">
        <v>225</v>
      </c>
      <c r="Y36" s="88">
        <f>IF(OR(E36="",E36="No Aplica"),"",COUNTIF(F36:X38,"SI"))</f>
        <v>14</v>
      </c>
      <c r="Z36" s="89"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Catastrófico</v>
      </c>
      <c r="AA36" s="3"/>
      <c r="AB36" s="3"/>
      <c r="AC36" s="3"/>
      <c r="AD36" s="3"/>
      <c r="AE36" s="3"/>
      <c r="AF36" s="3"/>
      <c r="AG36" s="3"/>
      <c r="AH36" s="3"/>
      <c r="AI36" s="3"/>
      <c r="AJ36" s="3"/>
      <c r="AK36" s="3"/>
    </row>
    <row r="37" spans="1:37" ht="53.25" customHeight="1" x14ac:dyDescent="0.3">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2"/>
      <c r="AB37" s="2"/>
      <c r="AC37" s="2"/>
      <c r="AD37" s="2"/>
      <c r="AE37" s="2"/>
      <c r="AF37" s="2"/>
      <c r="AG37" s="2"/>
      <c r="AH37" s="2"/>
      <c r="AI37" s="2"/>
      <c r="AJ37" s="2"/>
      <c r="AK37" s="2"/>
    </row>
    <row r="38" spans="1:37" ht="53.25" customHeight="1"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2"/>
      <c r="AB38" s="2"/>
      <c r="AC38" s="2"/>
      <c r="AD38" s="2"/>
      <c r="AE38" s="2"/>
      <c r="AF38" s="2"/>
      <c r="AG38" s="2"/>
      <c r="AH38" s="2"/>
      <c r="AI38" s="2"/>
      <c r="AJ38" s="2"/>
      <c r="AK38" s="2"/>
    </row>
    <row r="39" spans="1:37" ht="16.5" customHeight="1" x14ac:dyDescent="0.3">
      <c r="A39" s="92">
        <v>11</v>
      </c>
      <c r="B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No aplica</v>
      </c>
      <c r="C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No aplica</v>
      </c>
      <c r="D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No aplica</v>
      </c>
      <c r="E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No aplica</v>
      </c>
      <c r="F39" s="88"/>
      <c r="G39" s="88"/>
      <c r="H39" s="88"/>
      <c r="I39" s="88"/>
      <c r="J39" s="88"/>
      <c r="K39" s="88"/>
      <c r="L39" s="88"/>
      <c r="M39" s="88"/>
      <c r="N39" s="88"/>
      <c r="O39" s="88"/>
      <c r="P39" s="88"/>
      <c r="Q39" s="88"/>
      <c r="R39" s="88"/>
      <c r="S39" s="88"/>
      <c r="T39" s="88"/>
      <c r="U39" s="88"/>
      <c r="V39" s="88"/>
      <c r="W39" s="88"/>
      <c r="X39" s="88"/>
      <c r="Y39" s="88" t="str">
        <f>IF(OR(E39="",E39="No Aplica"),"",COUNTIF(F39:X41,"SI"))</f>
        <v/>
      </c>
      <c r="Z39" s="89"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2"/>
      <c r="AB40" s="2"/>
      <c r="AC40" s="2"/>
      <c r="AD40" s="2"/>
      <c r="AE40" s="2"/>
      <c r="AF40" s="2"/>
      <c r="AG40" s="2"/>
      <c r="AH40" s="2"/>
      <c r="AI40" s="2"/>
      <c r="AJ40" s="2"/>
      <c r="AK40" s="2"/>
    </row>
    <row r="41" spans="1:37" ht="13.5" customHeight="1" x14ac:dyDescent="0.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2"/>
      <c r="AB41" s="2"/>
      <c r="AC41" s="2"/>
      <c r="AD41" s="2"/>
      <c r="AE41" s="2"/>
      <c r="AF41" s="2"/>
      <c r="AG41" s="2"/>
      <c r="AH41" s="2"/>
      <c r="AI41" s="2"/>
      <c r="AJ41" s="2"/>
      <c r="AK41" s="2"/>
    </row>
    <row r="42" spans="1:37" ht="16.5" customHeight="1" x14ac:dyDescent="0.3">
      <c r="A42" s="92">
        <v>12</v>
      </c>
      <c r="B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88"/>
      <c r="G42" s="88"/>
      <c r="H42" s="88"/>
      <c r="I42" s="88"/>
      <c r="J42" s="88"/>
      <c r="K42" s="88"/>
      <c r="L42" s="88"/>
      <c r="M42" s="88"/>
      <c r="N42" s="88"/>
      <c r="O42" s="88"/>
      <c r="P42" s="88"/>
      <c r="Q42" s="88"/>
      <c r="R42" s="88"/>
      <c r="S42" s="88"/>
      <c r="T42" s="88"/>
      <c r="U42" s="88"/>
      <c r="V42" s="88"/>
      <c r="W42" s="88"/>
      <c r="X42" s="88"/>
      <c r="Y42" s="88" t="str">
        <f>IF(OR(E42="",E42="No Aplica"),"",COUNTIF(F42:X44,"SI"))</f>
        <v/>
      </c>
      <c r="Z42" s="89"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2"/>
      <c r="AB43" s="2"/>
      <c r="AC43" s="2"/>
      <c r="AD43" s="2"/>
      <c r="AE43" s="2"/>
      <c r="AF43" s="2"/>
      <c r="AG43" s="2"/>
      <c r="AH43" s="2"/>
      <c r="AI43" s="2"/>
      <c r="AJ43" s="2"/>
      <c r="AK43" s="2"/>
    </row>
    <row r="44" spans="1:37" ht="13.5" customHeight="1" x14ac:dyDescent="0.3">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2"/>
      <c r="AB44" s="2"/>
      <c r="AC44" s="2"/>
      <c r="AD44" s="2"/>
      <c r="AE44" s="2"/>
      <c r="AF44" s="2"/>
      <c r="AG44" s="2"/>
      <c r="AH44" s="2"/>
      <c r="AI44" s="2"/>
      <c r="AJ44" s="2"/>
      <c r="AK44" s="2"/>
    </row>
    <row r="45" spans="1:37" ht="16.5" customHeight="1" x14ac:dyDescent="0.3">
      <c r="A45" s="92">
        <v>13</v>
      </c>
      <c r="B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88"/>
      <c r="G45" s="88"/>
      <c r="H45" s="88"/>
      <c r="I45" s="88"/>
      <c r="J45" s="88"/>
      <c r="K45" s="88"/>
      <c r="L45" s="88"/>
      <c r="M45" s="88"/>
      <c r="N45" s="88"/>
      <c r="O45" s="88"/>
      <c r="P45" s="88"/>
      <c r="Q45" s="88"/>
      <c r="R45" s="88"/>
      <c r="S45" s="88"/>
      <c r="T45" s="88"/>
      <c r="U45" s="88"/>
      <c r="V45" s="88"/>
      <c r="W45" s="88"/>
      <c r="X45" s="88"/>
      <c r="Y45" s="88" t="str">
        <f>IF(OR(E45="",E45="No Aplica"),"",COUNTIF(F45:X47,"SI"))</f>
        <v/>
      </c>
      <c r="Z45" s="89"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2"/>
      <c r="AB46" s="2"/>
      <c r="AC46" s="2"/>
      <c r="AD46" s="2"/>
      <c r="AE46" s="2"/>
      <c r="AF46" s="2"/>
      <c r="AG46" s="2"/>
      <c r="AH46" s="2"/>
      <c r="AI46" s="2"/>
      <c r="AJ46" s="2"/>
      <c r="AK46" s="2"/>
    </row>
    <row r="47" spans="1:37" ht="13.5" customHeight="1" x14ac:dyDescent="0.3">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2"/>
      <c r="AB47" s="2"/>
      <c r="AC47" s="2"/>
      <c r="AD47" s="2"/>
      <c r="AE47" s="2"/>
      <c r="AF47" s="2"/>
      <c r="AG47" s="2"/>
      <c r="AH47" s="2"/>
      <c r="AI47" s="2"/>
      <c r="AJ47" s="2"/>
      <c r="AK47" s="2"/>
    </row>
    <row r="48" spans="1:37" ht="16.5" customHeight="1" x14ac:dyDescent="0.3">
      <c r="A48" s="92">
        <v>14</v>
      </c>
      <c r="B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88"/>
      <c r="G48" s="88"/>
      <c r="H48" s="88"/>
      <c r="I48" s="88"/>
      <c r="J48" s="88"/>
      <c r="K48" s="88"/>
      <c r="L48" s="88"/>
      <c r="M48" s="88"/>
      <c r="N48" s="88"/>
      <c r="O48" s="88"/>
      <c r="P48" s="88"/>
      <c r="Q48" s="88"/>
      <c r="R48" s="88"/>
      <c r="S48" s="88"/>
      <c r="T48" s="88"/>
      <c r="U48" s="88"/>
      <c r="V48" s="88"/>
      <c r="W48" s="88"/>
      <c r="X48" s="88"/>
      <c r="Y48" s="88" t="str">
        <f>IF(OR(E48="",E48="No Aplica"),"",COUNTIF(F48:X50,"SI"))</f>
        <v/>
      </c>
      <c r="Z48" s="89"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2"/>
      <c r="AB49" s="2"/>
      <c r="AC49" s="2"/>
      <c r="AD49" s="2"/>
      <c r="AE49" s="2"/>
      <c r="AF49" s="2"/>
      <c r="AG49" s="2"/>
      <c r="AH49" s="2"/>
      <c r="AI49" s="2"/>
      <c r="AJ49" s="2"/>
      <c r="AK49" s="2"/>
    </row>
    <row r="50" spans="1:37" ht="13.5" customHeight="1" x14ac:dyDescent="0.3">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2"/>
      <c r="AB50" s="2"/>
      <c r="AC50" s="2"/>
      <c r="AD50" s="2"/>
      <c r="AE50" s="2"/>
      <c r="AF50" s="2"/>
      <c r="AG50" s="2"/>
      <c r="AH50" s="2"/>
      <c r="AI50" s="2"/>
      <c r="AJ50" s="2"/>
      <c r="AK50" s="2"/>
    </row>
    <row r="51" spans="1:37" ht="16.5" customHeight="1" x14ac:dyDescent="0.3">
      <c r="A51" s="92">
        <v>15</v>
      </c>
      <c r="B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88"/>
      <c r="G51" s="88"/>
      <c r="H51" s="88"/>
      <c r="I51" s="88"/>
      <c r="J51" s="88"/>
      <c r="K51" s="88"/>
      <c r="L51" s="88"/>
      <c r="M51" s="88"/>
      <c r="N51" s="88"/>
      <c r="O51" s="88"/>
      <c r="P51" s="88"/>
      <c r="Q51" s="88"/>
      <c r="R51" s="88"/>
      <c r="S51" s="88"/>
      <c r="T51" s="88"/>
      <c r="U51" s="88"/>
      <c r="V51" s="88"/>
      <c r="W51" s="88"/>
      <c r="X51" s="88"/>
      <c r="Y51" s="88" t="str">
        <f>IF(OR(E51="",E51="No Aplica"),"",COUNTIF(F51:X53,"SI"))</f>
        <v/>
      </c>
      <c r="Z51" s="89"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2"/>
      <c r="AB52" s="2"/>
      <c r="AC52" s="2"/>
      <c r="AD52" s="2"/>
      <c r="AE52" s="2"/>
      <c r="AF52" s="2"/>
      <c r="AG52" s="2"/>
      <c r="AH52" s="2"/>
      <c r="AI52" s="2"/>
      <c r="AJ52" s="2"/>
      <c r="AK52" s="2"/>
    </row>
    <row r="53" spans="1:37" ht="13.5" customHeight="1" x14ac:dyDescent="0.3">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2"/>
      <c r="AB53" s="2"/>
      <c r="AC53" s="2"/>
      <c r="AD53" s="2"/>
      <c r="AE53" s="2"/>
      <c r="AF53" s="2"/>
      <c r="AG53" s="2"/>
      <c r="AH53" s="2"/>
      <c r="AI53" s="2"/>
      <c r="AJ53" s="2"/>
      <c r="AK53" s="2"/>
    </row>
    <row r="54" spans="1:37" ht="16.5" customHeight="1" x14ac:dyDescent="0.3">
      <c r="A54" s="92">
        <v>16</v>
      </c>
      <c r="B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88"/>
      <c r="G54" s="88"/>
      <c r="H54" s="88"/>
      <c r="I54" s="88"/>
      <c r="J54" s="88"/>
      <c r="K54" s="88"/>
      <c r="L54" s="88"/>
      <c r="M54" s="88"/>
      <c r="N54" s="88"/>
      <c r="O54" s="88"/>
      <c r="P54" s="88"/>
      <c r="Q54" s="88"/>
      <c r="R54" s="88"/>
      <c r="S54" s="88"/>
      <c r="T54" s="88"/>
      <c r="U54" s="88"/>
      <c r="V54" s="88"/>
      <c r="W54" s="88"/>
      <c r="X54" s="88"/>
      <c r="Y54" s="88" t="str">
        <f>IF(OR(E54="",E54="No Aplica"),"",COUNTIF(F54:X56,"SI"))</f>
        <v/>
      </c>
      <c r="Z54" s="89"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2"/>
      <c r="AB55" s="2"/>
      <c r="AC55" s="2"/>
      <c r="AD55" s="2"/>
      <c r="AE55" s="2"/>
      <c r="AF55" s="2"/>
      <c r="AG55" s="2"/>
      <c r="AH55" s="2"/>
      <c r="AI55" s="2"/>
      <c r="AJ55" s="2"/>
      <c r="AK55" s="2"/>
    </row>
    <row r="56" spans="1:37" ht="13.5" customHeight="1"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2"/>
      <c r="AB56" s="2"/>
      <c r="AC56" s="2"/>
      <c r="AD56" s="2"/>
      <c r="AE56" s="2"/>
      <c r="AF56" s="2"/>
      <c r="AG56" s="2"/>
      <c r="AH56" s="2"/>
      <c r="AI56" s="2"/>
      <c r="AJ56" s="2"/>
      <c r="AK56" s="2"/>
    </row>
    <row r="57" spans="1:37" ht="16.5" customHeight="1" x14ac:dyDescent="0.3">
      <c r="A57" s="92">
        <v>17</v>
      </c>
      <c r="B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88"/>
      <c r="G57" s="88"/>
      <c r="H57" s="88"/>
      <c r="I57" s="88"/>
      <c r="J57" s="88"/>
      <c r="K57" s="88"/>
      <c r="L57" s="88"/>
      <c r="M57" s="88"/>
      <c r="N57" s="88"/>
      <c r="O57" s="88"/>
      <c r="P57" s="88"/>
      <c r="Q57" s="88"/>
      <c r="R57" s="88"/>
      <c r="S57" s="88"/>
      <c r="T57" s="88"/>
      <c r="U57" s="88"/>
      <c r="V57" s="88"/>
      <c r="W57" s="88"/>
      <c r="X57" s="88"/>
      <c r="Y57" s="88" t="str">
        <f>IF(OR(E57="",E57="No Aplica"),"",COUNTIF(F57:X59,"SI"))</f>
        <v/>
      </c>
      <c r="Z57" s="89"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2"/>
      <c r="AB58" s="2"/>
      <c r="AC58" s="2"/>
      <c r="AD58" s="2"/>
      <c r="AE58" s="2"/>
      <c r="AF58" s="2"/>
      <c r="AG58" s="2"/>
      <c r="AH58" s="2"/>
      <c r="AI58" s="2"/>
      <c r="AJ58" s="2"/>
      <c r="AK58" s="2"/>
    </row>
    <row r="59" spans="1:37" ht="13.5" customHeight="1"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2"/>
      <c r="AB59" s="2"/>
      <c r="AC59" s="2"/>
      <c r="AD59" s="2"/>
      <c r="AE59" s="2"/>
      <c r="AF59" s="2"/>
      <c r="AG59" s="2"/>
      <c r="AH59" s="2"/>
      <c r="AI59" s="2"/>
      <c r="AJ59" s="2"/>
      <c r="AK59" s="2"/>
    </row>
    <row r="60" spans="1:37" ht="16.5" customHeight="1" x14ac:dyDescent="0.3">
      <c r="A60" s="92">
        <v>18</v>
      </c>
      <c r="B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88"/>
      <c r="G60" s="88"/>
      <c r="H60" s="88"/>
      <c r="I60" s="88"/>
      <c r="J60" s="88"/>
      <c r="K60" s="88"/>
      <c r="L60" s="88"/>
      <c r="M60" s="88"/>
      <c r="N60" s="88"/>
      <c r="O60" s="88"/>
      <c r="P60" s="88"/>
      <c r="Q60" s="88"/>
      <c r="R60" s="88"/>
      <c r="S60" s="88"/>
      <c r="T60" s="88"/>
      <c r="U60" s="88"/>
      <c r="V60" s="88"/>
      <c r="W60" s="88"/>
      <c r="X60" s="88"/>
      <c r="Y60" s="88" t="str">
        <f>IF(OR(E60="",E60="No Aplica"),"",COUNTIF(F60:X62,"SI"))</f>
        <v/>
      </c>
      <c r="Z60" s="89"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2"/>
      <c r="AB61" s="2"/>
      <c r="AC61" s="2"/>
      <c r="AD61" s="2"/>
      <c r="AE61" s="2"/>
      <c r="AF61" s="2"/>
      <c r="AG61" s="2"/>
      <c r="AH61" s="2"/>
      <c r="AI61" s="2"/>
      <c r="AJ61" s="2"/>
      <c r="AK61" s="2"/>
    </row>
    <row r="62" spans="1:37" ht="13.5" customHeight="1"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2"/>
      <c r="AB62" s="2"/>
      <c r="AC62" s="2"/>
      <c r="AD62" s="2"/>
      <c r="AE62" s="2"/>
      <c r="AF62" s="2"/>
      <c r="AG62" s="2"/>
      <c r="AH62" s="2"/>
      <c r="AI62" s="2"/>
      <c r="AJ62" s="2"/>
      <c r="AK62" s="2"/>
    </row>
    <row r="63" spans="1:37" ht="16.5" customHeight="1" x14ac:dyDescent="0.3">
      <c r="A63" s="92">
        <v>19</v>
      </c>
      <c r="B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88"/>
      <c r="G63" s="88"/>
      <c r="H63" s="88"/>
      <c r="I63" s="88"/>
      <c r="J63" s="88"/>
      <c r="K63" s="88"/>
      <c r="L63" s="88"/>
      <c r="M63" s="88"/>
      <c r="N63" s="88"/>
      <c r="O63" s="88"/>
      <c r="P63" s="88"/>
      <c r="Q63" s="88"/>
      <c r="R63" s="88"/>
      <c r="S63" s="88"/>
      <c r="T63" s="88"/>
      <c r="U63" s="88"/>
      <c r="V63" s="88"/>
      <c r="W63" s="88"/>
      <c r="X63" s="88"/>
      <c r="Y63" s="88" t="str">
        <f>IF(OR(E63="",E63="No Aplica"),"",COUNTIF(F63:X65,"SI"))</f>
        <v/>
      </c>
      <c r="Z63" s="89"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2"/>
      <c r="AB64" s="2"/>
      <c r="AC64" s="2"/>
      <c r="AD64" s="2"/>
      <c r="AE64" s="2"/>
      <c r="AF64" s="2"/>
      <c r="AG64" s="2"/>
      <c r="AH64" s="2"/>
      <c r="AI64" s="2"/>
      <c r="AJ64" s="2"/>
      <c r="AK64" s="2"/>
    </row>
    <row r="65" spans="1:37" ht="13.5" customHeight="1"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2"/>
      <c r="AB65" s="2"/>
      <c r="AC65" s="2"/>
      <c r="AD65" s="2"/>
      <c r="AE65" s="2"/>
      <c r="AF65" s="2"/>
      <c r="AG65" s="2"/>
      <c r="AH65" s="2"/>
      <c r="AI65" s="2"/>
      <c r="AJ65" s="2"/>
      <c r="AK65" s="2"/>
    </row>
    <row r="66" spans="1:37" ht="16.5" customHeight="1" x14ac:dyDescent="0.3">
      <c r="A66" s="92">
        <v>20</v>
      </c>
      <c r="B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88"/>
      <c r="G66" s="88"/>
      <c r="H66" s="88"/>
      <c r="I66" s="88"/>
      <c r="J66" s="88"/>
      <c r="K66" s="88"/>
      <c r="L66" s="88"/>
      <c r="M66" s="88"/>
      <c r="N66" s="88"/>
      <c r="O66" s="88"/>
      <c r="P66" s="88"/>
      <c r="Q66" s="88"/>
      <c r="R66" s="88"/>
      <c r="S66" s="88"/>
      <c r="T66" s="88"/>
      <c r="U66" s="88"/>
      <c r="V66" s="88"/>
      <c r="W66" s="88"/>
      <c r="X66" s="88"/>
      <c r="Y66" s="88" t="str">
        <f>IF(OR(E66="",E66="No Aplica"),"",COUNTIF(F66:X68,"SI"))</f>
        <v/>
      </c>
      <c r="Z66" s="89"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2"/>
      <c r="AB67" s="2"/>
      <c r="AC67" s="2"/>
      <c r="AD67" s="2"/>
      <c r="AE67" s="2"/>
      <c r="AF67" s="2"/>
      <c r="AG67" s="2"/>
      <c r="AH67" s="2"/>
      <c r="AI67" s="2"/>
      <c r="AJ67" s="2"/>
      <c r="AK67" s="2"/>
    </row>
    <row r="68" spans="1:37" ht="13.5" customHeight="1" x14ac:dyDescent="0.3">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2"/>
      <c r="AB68" s="2"/>
      <c r="AC68" s="2"/>
      <c r="AD68" s="2"/>
      <c r="AE68" s="2"/>
      <c r="AF68" s="2"/>
      <c r="AG68" s="2"/>
      <c r="AH68" s="2"/>
      <c r="AI68" s="2"/>
      <c r="AJ68" s="2"/>
      <c r="AK68" s="2"/>
    </row>
    <row r="69" spans="1:37"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jsWIB3nJWEXdS0ir+D5Py24TpVcqAM/iz76DQS4bioSlXOfHfzORGwh4pncCMen/ROaczKISoIlnqJb6peldcQ==" saltValue="Z4HaBdxYGUgI1lpyNrK3Fg==" spinCount="100000" sheet="1" objects="1" scenario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35" priority="1">
      <formula>IF($E9="No aplica",1,0)</formula>
    </cfRule>
  </conditionalFormatting>
  <conditionalFormatting sqref="Z9">
    <cfRule type="cellIs" dxfId="234" priority="2" operator="equal">
      <formula>"Catastrófico"</formula>
    </cfRule>
    <cfRule type="cellIs" dxfId="233" priority="3" operator="equal">
      <formula>"Mayor"</formula>
    </cfRule>
    <cfRule type="cellIs" dxfId="232" priority="4" operator="equal">
      <formula>"Moderado"</formula>
    </cfRule>
    <cfRule type="cellIs" dxfId="231" priority="5" operator="equal">
      <formula>"Menor"</formula>
    </cfRule>
    <cfRule type="cellIs" dxfId="230" priority="6" operator="equal">
      <formula>"Leve"</formula>
    </cfRule>
  </conditionalFormatting>
  <conditionalFormatting sqref="Z12 Z15 Z18 Z21 Z24 Z27 Z30 Z33 Z36 Z39 Z42 Z45 Z48 Z51 Z54 Z57 Z60 Z63 Z66">
    <cfRule type="cellIs" dxfId="229" priority="7" operator="equal">
      <formula>"Catastrófico"</formula>
    </cfRule>
    <cfRule type="cellIs" dxfId="228" priority="8" operator="equal">
      <formula>"Mayor"</formula>
    </cfRule>
    <cfRule type="cellIs" dxfId="227" priority="9" operator="equal">
      <formula>"Moderado"</formula>
    </cfRule>
    <cfRule type="cellIs" dxfId="226" priority="10" operator="equal">
      <formula>"Menor"</formula>
    </cfRule>
    <cfRule type="cellIs" dxfId="225"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25.33203125" customWidth="1"/>
    <col min="6" max="6" width="19.5546875" customWidth="1"/>
    <col min="7" max="7" width="22.6640625" customWidth="1"/>
    <col min="8" max="8" width="29.44140625" customWidth="1"/>
    <col min="9" max="9" width="20.33203125" customWidth="1"/>
    <col min="10" max="10" width="49.5546875" customWidth="1"/>
    <col min="11" max="12" width="26.33203125" customWidth="1"/>
    <col min="13" max="13" width="3.88671875" customWidth="1"/>
    <col min="14" max="16" width="11.44140625" hidden="1" customWidth="1"/>
    <col min="17" max="26" width="10.6640625" customWidth="1"/>
  </cols>
  <sheetData>
    <row r="1" spans="1:26" ht="19.5" customHeight="1" x14ac:dyDescent="0.3">
      <c r="A1" s="105"/>
      <c r="B1" s="68"/>
      <c r="C1" s="73" t="s">
        <v>0</v>
      </c>
      <c r="D1" s="74"/>
      <c r="E1" s="74"/>
      <c r="F1" s="74"/>
      <c r="G1" s="74"/>
      <c r="H1" s="74"/>
      <c r="I1" s="74"/>
      <c r="J1" s="68"/>
      <c r="K1" s="103" t="s">
        <v>226</v>
      </c>
      <c r="L1" s="60"/>
      <c r="M1" s="3"/>
      <c r="N1" s="3"/>
      <c r="O1" s="3"/>
      <c r="P1" s="3"/>
      <c r="Q1" s="2"/>
      <c r="R1" s="2"/>
      <c r="S1" s="2"/>
      <c r="T1" s="2"/>
      <c r="U1" s="2"/>
      <c r="V1" s="2"/>
      <c r="W1" s="2"/>
      <c r="X1" s="2"/>
      <c r="Y1" s="2"/>
      <c r="Z1" s="2"/>
    </row>
    <row r="2" spans="1:26" ht="19.5" customHeight="1" x14ac:dyDescent="0.3">
      <c r="A2" s="69"/>
      <c r="B2" s="70"/>
      <c r="C2" s="69"/>
      <c r="D2" s="75"/>
      <c r="E2" s="75"/>
      <c r="F2" s="75"/>
      <c r="G2" s="75"/>
      <c r="H2" s="75"/>
      <c r="I2" s="75"/>
      <c r="J2" s="70"/>
      <c r="K2" s="103" t="s">
        <v>227</v>
      </c>
      <c r="L2" s="60"/>
      <c r="M2" s="3"/>
      <c r="N2" s="3"/>
      <c r="O2" s="3"/>
      <c r="P2" s="3"/>
      <c r="Q2" s="2"/>
      <c r="R2" s="2"/>
      <c r="S2" s="2"/>
      <c r="T2" s="2"/>
      <c r="U2" s="2"/>
      <c r="V2" s="2"/>
      <c r="W2" s="2"/>
      <c r="X2" s="2"/>
      <c r="Y2" s="2"/>
      <c r="Z2" s="2"/>
    </row>
    <row r="3" spans="1:26" ht="19.5" customHeight="1" x14ac:dyDescent="0.3">
      <c r="A3" s="69"/>
      <c r="B3" s="70"/>
      <c r="C3" s="69"/>
      <c r="D3" s="75"/>
      <c r="E3" s="75"/>
      <c r="F3" s="75"/>
      <c r="G3" s="75"/>
      <c r="H3" s="75"/>
      <c r="I3" s="75"/>
      <c r="J3" s="70"/>
      <c r="K3" s="103" t="s">
        <v>228</v>
      </c>
      <c r="L3" s="60"/>
      <c r="M3" s="3"/>
      <c r="N3" s="3"/>
      <c r="O3" s="3"/>
      <c r="P3" s="3"/>
      <c r="Q3" s="2"/>
      <c r="R3" s="2"/>
      <c r="S3" s="2"/>
      <c r="T3" s="2"/>
      <c r="U3" s="2"/>
      <c r="V3" s="2"/>
      <c r="W3" s="2"/>
      <c r="X3" s="2"/>
      <c r="Y3" s="2"/>
      <c r="Z3" s="2"/>
    </row>
    <row r="4" spans="1:26" ht="19.5" customHeight="1" x14ac:dyDescent="0.3">
      <c r="A4" s="71"/>
      <c r="B4" s="72"/>
      <c r="C4" s="71"/>
      <c r="D4" s="76"/>
      <c r="E4" s="76"/>
      <c r="F4" s="76"/>
      <c r="G4" s="76"/>
      <c r="H4" s="76"/>
      <c r="I4" s="76"/>
      <c r="J4" s="72"/>
      <c r="K4" s="103" t="s">
        <v>229</v>
      </c>
      <c r="L4" s="60"/>
      <c r="M4" s="3"/>
      <c r="N4" s="3"/>
      <c r="O4" s="3"/>
      <c r="P4" s="3"/>
      <c r="Q4" s="2"/>
      <c r="R4" s="2"/>
      <c r="S4" s="2"/>
      <c r="T4" s="2"/>
      <c r="U4" s="2"/>
      <c r="V4" s="2"/>
      <c r="W4" s="2"/>
      <c r="X4" s="2"/>
      <c r="Y4" s="2"/>
      <c r="Z4" s="2"/>
    </row>
    <row r="5" spans="1:26" ht="10.5" customHeight="1" x14ac:dyDescent="0.3">
      <c r="A5" s="15"/>
      <c r="B5" s="15"/>
      <c r="C5" s="15"/>
      <c r="D5" s="15"/>
      <c r="E5" s="15"/>
      <c r="F5" s="15"/>
      <c r="G5" s="15"/>
      <c r="H5" s="15"/>
      <c r="I5" s="15"/>
      <c r="J5" s="15"/>
      <c r="K5" s="15"/>
      <c r="L5" s="15"/>
      <c r="M5" s="3"/>
      <c r="N5" s="3"/>
      <c r="O5" s="3"/>
      <c r="P5" s="3"/>
      <c r="Q5" s="2"/>
      <c r="R5" s="2"/>
      <c r="S5" s="2"/>
      <c r="T5" s="2"/>
      <c r="U5" s="2"/>
      <c r="V5" s="2"/>
      <c r="W5" s="2"/>
      <c r="X5" s="2"/>
      <c r="Y5" s="2"/>
      <c r="Z5" s="2"/>
    </row>
    <row r="6" spans="1:26" ht="24" customHeight="1" x14ac:dyDescent="0.3">
      <c r="A6" s="100" t="s">
        <v>92</v>
      </c>
      <c r="B6" s="59"/>
      <c r="C6" s="59"/>
      <c r="D6" s="59"/>
      <c r="E6" s="59"/>
      <c r="F6" s="59"/>
      <c r="G6" s="60"/>
      <c r="H6" s="100" t="s">
        <v>230</v>
      </c>
      <c r="I6" s="59"/>
      <c r="J6" s="59"/>
      <c r="K6" s="59"/>
      <c r="L6" s="60"/>
      <c r="M6" s="3"/>
      <c r="N6" s="3"/>
      <c r="O6" s="3"/>
      <c r="P6" s="3"/>
      <c r="Q6" s="2"/>
      <c r="R6" s="2"/>
      <c r="S6" s="2"/>
      <c r="T6" s="2"/>
      <c r="U6" s="2"/>
      <c r="V6" s="2"/>
      <c r="W6" s="2"/>
      <c r="X6" s="2"/>
      <c r="Y6" s="2"/>
      <c r="Z6" s="2"/>
    </row>
    <row r="7" spans="1:26" ht="24.75" customHeight="1" x14ac:dyDescent="0.3">
      <c r="A7" s="98" t="s">
        <v>90</v>
      </c>
      <c r="B7" s="99" t="s">
        <v>91</v>
      </c>
      <c r="C7" s="99" t="s">
        <v>95</v>
      </c>
      <c r="D7" s="99" t="s">
        <v>99</v>
      </c>
      <c r="E7" s="99" t="s">
        <v>100</v>
      </c>
      <c r="F7" s="104" t="s">
        <v>101</v>
      </c>
      <c r="G7" s="104" t="s">
        <v>106</v>
      </c>
      <c r="H7" s="108" t="s">
        <v>231</v>
      </c>
      <c r="I7" s="108" t="s">
        <v>232</v>
      </c>
      <c r="J7" s="99" t="s">
        <v>233</v>
      </c>
      <c r="K7" s="108" t="s">
        <v>234</v>
      </c>
      <c r="L7" s="108" t="s">
        <v>235</v>
      </c>
      <c r="M7" s="3"/>
      <c r="N7" s="3"/>
      <c r="O7" s="3"/>
      <c r="P7" s="3"/>
      <c r="Q7" s="2"/>
      <c r="R7" s="2"/>
      <c r="S7" s="2"/>
      <c r="T7" s="2"/>
      <c r="U7" s="2"/>
      <c r="V7" s="2"/>
      <c r="W7" s="2"/>
      <c r="X7" s="2"/>
      <c r="Y7" s="2"/>
      <c r="Z7" s="2"/>
    </row>
    <row r="8" spans="1:26" ht="24.75" customHeight="1" x14ac:dyDescent="0.3">
      <c r="A8" s="87"/>
      <c r="B8" s="87"/>
      <c r="C8" s="87"/>
      <c r="D8" s="87"/>
      <c r="E8" s="87"/>
      <c r="F8" s="87"/>
      <c r="G8" s="87"/>
      <c r="H8" s="87"/>
      <c r="I8" s="87"/>
      <c r="J8" s="87"/>
      <c r="K8" s="87"/>
      <c r="L8" s="87"/>
      <c r="M8" s="16"/>
      <c r="N8" s="16"/>
      <c r="O8" s="16"/>
      <c r="P8" s="16"/>
      <c r="Q8" s="2"/>
      <c r="R8" s="2"/>
      <c r="S8" s="2"/>
      <c r="T8" s="2"/>
      <c r="U8" s="2"/>
      <c r="V8" s="2"/>
      <c r="W8" s="2"/>
      <c r="X8" s="2"/>
      <c r="Y8" s="2"/>
      <c r="Z8" s="2"/>
    </row>
    <row r="9" spans="1:26" ht="16.5" customHeight="1" x14ac:dyDescent="0.3">
      <c r="A9" s="92">
        <v>1</v>
      </c>
      <c r="B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88"/>
      <c r="I9" s="88"/>
      <c r="J9" s="106"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8"/>
      <c r="L9" s="88"/>
      <c r="M9" s="17"/>
      <c r="N9" s="17"/>
      <c r="O9" s="17"/>
      <c r="P9" s="17"/>
      <c r="Q9" s="2"/>
      <c r="R9" s="2"/>
      <c r="S9" s="2"/>
      <c r="T9" s="2"/>
      <c r="U9" s="2"/>
      <c r="V9" s="2"/>
      <c r="W9" s="2"/>
      <c r="X9" s="2"/>
      <c r="Y9" s="2"/>
      <c r="Z9" s="2"/>
    </row>
    <row r="10" spans="1:26" ht="13.5" customHeight="1" x14ac:dyDescent="0.3">
      <c r="A10" s="86"/>
      <c r="B10" s="86"/>
      <c r="C10" s="86"/>
      <c r="D10" s="86"/>
      <c r="E10" s="86"/>
      <c r="F10" s="86"/>
      <c r="G10" s="86"/>
      <c r="H10" s="86"/>
      <c r="I10" s="86"/>
      <c r="J10" s="86"/>
      <c r="K10" s="86"/>
      <c r="L10" s="86"/>
      <c r="M10" s="3"/>
      <c r="N10" s="3"/>
      <c r="O10" s="3"/>
      <c r="P10" s="3"/>
      <c r="Q10" s="2"/>
      <c r="R10" s="2"/>
      <c r="S10" s="2"/>
      <c r="T10" s="2"/>
      <c r="U10" s="2"/>
      <c r="V10" s="2"/>
      <c r="W10" s="2"/>
      <c r="X10" s="2"/>
      <c r="Y10" s="2"/>
      <c r="Z10" s="2"/>
    </row>
    <row r="11" spans="1:26" ht="13.5" customHeight="1" x14ac:dyDescent="0.3">
      <c r="A11" s="87"/>
      <c r="B11" s="87"/>
      <c r="C11" s="87"/>
      <c r="D11" s="87"/>
      <c r="E11" s="87"/>
      <c r="F11" s="87"/>
      <c r="G11" s="87"/>
      <c r="H11" s="87"/>
      <c r="I11" s="87"/>
      <c r="J11" s="87"/>
      <c r="K11" s="87"/>
      <c r="L11" s="87"/>
      <c r="M11" s="3"/>
      <c r="N11" s="3"/>
      <c r="O11" s="3"/>
      <c r="P11" s="3"/>
      <c r="Q11" s="2"/>
      <c r="R11" s="2"/>
      <c r="S11" s="2"/>
      <c r="T11" s="2"/>
      <c r="U11" s="2"/>
      <c r="V11" s="2"/>
      <c r="W11" s="2"/>
      <c r="X11" s="2"/>
      <c r="Y11" s="2"/>
      <c r="Z11" s="2"/>
    </row>
    <row r="12" spans="1:26" ht="16.5" customHeight="1" x14ac:dyDescent="0.3">
      <c r="A12" s="92">
        <v>2</v>
      </c>
      <c r="B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88"/>
      <c r="I12" s="88"/>
      <c r="J12" s="106"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8"/>
      <c r="L12" s="88"/>
      <c r="M12" s="3"/>
      <c r="N12" s="3"/>
      <c r="O12" s="3"/>
      <c r="P12" s="3"/>
      <c r="Q12" s="2"/>
      <c r="R12" s="2"/>
      <c r="S12" s="2"/>
      <c r="T12" s="2"/>
      <c r="U12" s="2"/>
      <c r="V12" s="2"/>
      <c r="W12" s="2"/>
      <c r="X12" s="2"/>
      <c r="Y12" s="2"/>
      <c r="Z12" s="2"/>
    </row>
    <row r="13" spans="1:26" ht="13.5" customHeight="1" x14ac:dyDescent="0.3">
      <c r="A13" s="86"/>
      <c r="B13" s="86"/>
      <c r="C13" s="86"/>
      <c r="D13" s="86"/>
      <c r="E13" s="86"/>
      <c r="F13" s="86"/>
      <c r="G13" s="86"/>
      <c r="H13" s="86"/>
      <c r="I13" s="86"/>
      <c r="J13" s="86"/>
      <c r="K13" s="86"/>
      <c r="L13" s="86"/>
      <c r="M13" s="3"/>
      <c r="N13" s="3"/>
      <c r="O13" s="3"/>
      <c r="P13" s="3"/>
      <c r="Q13" s="2"/>
      <c r="R13" s="2"/>
      <c r="S13" s="2"/>
      <c r="T13" s="2"/>
      <c r="U13" s="2"/>
      <c r="V13" s="2"/>
      <c r="W13" s="2"/>
      <c r="X13" s="2"/>
      <c r="Y13" s="2"/>
      <c r="Z13" s="2"/>
    </row>
    <row r="14" spans="1:26" ht="13.5" customHeight="1" x14ac:dyDescent="0.3">
      <c r="A14" s="87"/>
      <c r="B14" s="87"/>
      <c r="C14" s="87"/>
      <c r="D14" s="87"/>
      <c r="E14" s="87"/>
      <c r="F14" s="87"/>
      <c r="G14" s="87"/>
      <c r="H14" s="87"/>
      <c r="I14" s="87"/>
      <c r="J14" s="87"/>
      <c r="K14" s="87"/>
      <c r="L14" s="87"/>
      <c r="M14" s="3"/>
      <c r="N14" s="3"/>
      <c r="O14" s="3"/>
      <c r="P14" s="3"/>
      <c r="Q14" s="2"/>
      <c r="R14" s="2"/>
      <c r="S14" s="2"/>
      <c r="T14" s="2"/>
      <c r="U14" s="2"/>
      <c r="V14" s="2"/>
      <c r="W14" s="2"/>
      <c r="X14" s="2"/>
      <c r="Y14" s="2"/>
      <c r="Z14" s="2"/>
    </row>
    <row r="15" spans="1:26" ht="16.5" customHeight="1" x14ac:dyDescent="0.3">
      <c r="A15" s="92">
        <v>3</v>
      </c>
      <c r="B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88"/>
      <c r="I15" s="88"/>
      <c r="J15" s="106"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8"/>
      <c r="L15" s="88"/>
      <c r="M15" s="3"/>
      <c r="N15" s="3"/>
      <c r="O15" s="3"/>
      <c r="P15" s="3"/>
      <c r="Q15" s="2"/>
      <c r="R15" s="2"/>
      <c r="S15" s="2"/>
      <c r="T15" s="2"/>
      <c r="U15" s="2"/>
      <c r="V15" s="2"/>
      <c r="W15" s="2"/>
      <c r="X15" s="2"/>
      <c r="Y15" s="2"/>
      <c r="Z15" s="2"/>
    </row>
    <row r="16" spans="1:26" ht="13.5" customHeight="1" x14ac:dyDescent="0.3">
      <c r="A16" s="86"/>
      <c r="B16" s="86"/>
      <c r="C16" s="86"/>
      <c r="D16" s="86"/>
      <c r="E16" s="86"/>
      <c r="F16" s="86"/>
      <c r="G16" s="86"/>
      <c r="H16" s="86"/>
      <c r="I16" s="86"/>
      <c r="J16" s="86"/>
      <c r="K16" s="86"/>
      <c r="L16" s="86"/>
      <c r="M16" s="3"/>
      <c r="N16" s="3"/>
      <c r="O16" s="3"/>
      <c r="P16" s="3"/>
      <c r="Q16" s="2"/>
      <c r="R16" s="2"/>
      <c r="S16" s="2"/>
      <c r="T16" s="2"/>
      <c r="U16" s="2"/>
      <c r="V16" s="2"/>
      <c r="W16" s="2"/>
      <c r="X16" s="2"/>
      <c r="Y16" s="2"/>
      <c r="Z16" s="2"/>
    </row>
    <row r="17" spans="1:26" ht="13.5" customHeight="1" x14ac:dyDescent="0.3">
      <c r="A17" s="87"/>
      <c r="B17" s="87"/>
      <c r="C17" s="87"/>
      <c r="D17" s="87"/>
      <c r="E17" s="87"/>
      <c r="F17" s="87"/>
      <c r="G17" s="87"/>
      <c r="H17" s="87"/>
      <c r="I17" s="87"/>
      <c r="J17" s="87"/>
      <c r="K17" s="87"/>
      <c r="L17" s="87"/>
      <c r="M17" s="3"/>
      <c r="N17" s="3"/>
      <c r="O17" s="3"/>
      <c r="P17" s="3"/>
      <c r="Q17" s="2"/>
      <c r="R17" s="2"/>
      <c r="S17" s="2"/>
      <c r="T17" s="2"/>
      <c r="U17" s="2"/>
      <c r="V17" s="2"/>
      <c r="W17" s="2"/>
      <c r="X17" s="2"/>
      <c r="Y17" s="2"/>
      <c r="Z17" s="2"/>
    </row>
    <row r="18" spans="1:26" ht="16.5" customHeight="1" x14ac:dyDescent="0.3">
      <c r="A18" s="92">
        <v>4</v>
      </c>
      <c r="B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No aplica</v>
      </c>
      <c r="C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No aplica</v>
      </c>
      <c r="D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No aplica</v>
      </c>
      <c r="E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No aplica</v>
      </c>
      <c r="F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No aplica</v>
      </c>
      <c r="G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No aplica</v>
      </c>
      <c r="H18" s="88"/>
      <c r="I18" s="88"/>
      <c r="J18" s="106"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8"/>
      <c r="L18" s="88"/>
      <c r="M18" s="3"/>
      <c r="N18" s="3"/>
      <c r="O18" s="3"/>
      <c r="P18" s="3"/>
      <c r="Q18" s="2"/>
      <c r="R18" s="2"/>
      <c r="S18" s="2"/>
      <c r="T18" s="2"/>
      <c r="U18" s="2"/>
      <c r="V18" s="2"/>
      <c r="W18" s="2"/>
      <c r="X18" s="2"/>
      <c r="Y18" s="2"/>
      <c r="Z18" s="2"/>
    </row>
    <row r="19" spans="1:26" ht="13.5" customHeight="1" x14ac:dyDescent="0.3">
      <c r="A19" s="86"/>
      <c r="B19" s="86"/>
      <c r="C19" s="86"/>
      <c r="D19" s="86"/>
      <c r="E19" s="86"/>
      <c r="F19" s="86"/>
      <c r="G19" s="86"/>
      <c r="H19" s="86"/>
      <c r="I19" s="86"/>
      <c r="J19" s="86"/>
      <c r="K19" s="86"/>
      <c r="L19" s="86"/>
      <c r="M19" s="3"/>
      <c r="N19" s="3"/>
      <c r="O19" s="3"/>
      <c r="P19" s="3"/>
      <c r="Q19" s="2"/>
      <c r="R19" s="2"/>
      <c r="S19" s="2"/>
      <c r="T19" s="2"/>
      <c r="U19" s="2"/>
      <c r="V19" s="2"/>
      <c r="W19" s="2"/>
      <c r="X19" s="2"/>
      <c r="Y19" s="2"/>
      <c r="Z19" s="2"/>
    </row>
    <row r="20" spans="1:26" ht="13.5" customHeight="1" x14ac:dyDescent="0.3">
      <c r="A20" s="87"/>
      <c r="B20" s="87"/>
      <c r="C20" s="87"/>
      <c r="D20" s="87"/>
      <c r="E20" s="87"/>
      <c r="F20" s="87"/>
      <c r="G20" s="87"/>
      <c r="H20" s="87"/>
      <c r="I20" s="87"/>
      <c r="J20" s="87"/>
      <c r="K20" s="87"/>
      <c r="L20" s="87"/>
      <c r="M20" s="3"/>
      <c r="N20" s="3"/>
      <c r="O20" s="3"/>
      <c r="P20" s="3"/>
      <c r="Q20" s="2"/>
      <c r="R20" s="2"/>
      <c r="S20" s="2"/>
      <c r="T20" s="2"/>
      <c r="U20" s="2"/>
      <c r="V20" s="2"/>
      <c r="W20" s="2"/>
      <c r="X20" s="2"/>
      <c r="Y20" s="2"/>
      <c r="Z20" s="2"/>
    </row>
    <row r="21" spans="1:26" ht="16.5" customHeight="1" x14ac:dyDescent="0.3">
      <c r="A21" s="92">
        <v>5</v>
      </c>
      <c r="B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No aplica</v>
      </c>
      <c r="C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No aplica</v>
      </c>
      <c r="D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No aplica</v>
      </c>
      <c r="E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No aplica</v>
      </c>
      <c r="F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No aplica</v>
      </c>
      <c r="G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No aplica</v>
      </c>
      <c r="H21" s="88"/>
      <c r="I21" s="88"/>
      <c r="J21" s="106"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8"/>
      <c r="L21" s="88"/>
      <c r="M21" s="3"/>
      <c r="N21" s="3"/>
      <c r="O21" s="3"/>
      <c r="P21" s="3"/>
      <c r="Q21" s="2"/>
      <c r="R21" s="2"/>
      <c r="S21" s="2"/>
      <c r="T21" s="2"/>
      <c r="U21" s="2"/>
      <c r="V21" s="2"/>
      <c r="W21" s="2"/>
      <c r="X21" s="2"/>
      <c r="Y21" s="2"/>
      <c r="Z21" s="2"/>
    </row>
    <row r="22" spans="1:26" ht="13.5" customHeight="1" x14ac:dyDescent="0.3">
      <c r="A22" s="86"/>
      <c r="B22" s="86"/>
      <c r="C22" s="86"/>
      <c r="D22" s="86"/>
      <c r="E22" s="86"/>
      <c r="F22" s="86"/>
      <c r="G22" s="86"/>
      <c r="H22" s="86"/>
      <c r="I22" s="86"/>
      <c r="J22" s="86"/>
      <c r="K22" s="86"/>
      <c r="L22" s="86"/>
      <c r="M22" s="3"/>
      <c r="N22" s="3"/>
      <c r="O22" s="3"/>
      <c r="P22" s="3"/>
      <c r="Q22" s="2"/>
      <c r="R22" s="2"/>
      <c r="S22" s="2"/>
      <c r="T22" s="2"/>
      <c r="U22" s="2"/>
      <c r="V22" s="2"/>
      <c r="W22" s="2"/>
      <c r="X22" s="2"/>
      <c r="Y22" s="2"/>
      <c r="Z22" s="2"/>
    </row>
    <row r="23" spans="1:26" ht="13.5" customHeight="1" x14ac:dyDescent="0.3">
      <c r="A23" s="87"/>
      <c r="B23" s="87"/>
      <c r="C23" s="87"/>
      <c r="D23" s="87"/>
      <c r="E23" s="87"/>
      <c r="F23" s="87"/>
      <c r="G23" s="87"/>
      <c r="H23" s="87"/>
      <c r="I23" s="87"/>
      <c r="J23" s="87"/>
      <c r="K23" s="87"/>
      <c r="L23" s="87"/>
      <c r="M23" s="3"/>
      <c r="N23" s="3"/>
      <c r="O23" s="3"/>
      <c r="P23" s="3"/>
      <c r="Q23" s="2"/>
      <c r="R23" s="2"/>
      <c r="S23" s="2"/>
      <c r="T23" s="2"/>
      <c r="U23" s="2"/>
      <c r="V23" s="2"/>
      <c r="W23" s="2"/>
      <c r="X23" s="2"/>
      <c r="Y23" s="2"/>
      <c r="Z23" s="2"/>
    </row>
    <row r="24" spans="1:26" ht="69" customHeight="1" x14ac:dyDescent="0.3">
      <c r="A24" s="92">
        <v>6</v>
      </c>
      <c r="B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Tecnologías de la Información y las Comunicaciones</v>
      </c>
      <c r="C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Administración de carpetas compartidas y gestión de usuarios</v>
      </c>
      <c r="D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Gestión - Seguridad de la Información (Pérdida de Confidencialidad)</v>
      </c>
      <c r="F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Usuarios, productos y practicas, organizacionales</v>
      </c>
      <c r="G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Mayor</v>
      </c>
      <c r="H24" s="88" t="s">
        <v>236</v>
      </c>
      <c r="I24" s="88" t="s">
        <v>237</v>
      </c>
      <c r="J24" s="106"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4" s="88" t="s">
        <v>162</v>
      </c>
      <c r="L24" s="88" t="s">
        <v>163</v>
      </c>
      <c r="M24" s="3"/>
      <c r="N24" s="3"/>
      <c r="O24" s="3"/>
      <c r="P24" s="3"/>
      <c r="Q24" s="2"/>
      <c r="R24" s="2"/>
      <c r="S24" s="2"/>
      <c r="T24" s="2"/>
      <c r="U24" s="2"/>
      <c r="V24" s="2"/>
      <c r="W24" s="2"/>
      <c r="X24" s="2"/>
      <c r="Y24" s="2"/>
      <c r="Z24" s="2"/>
    </row>
    <row r="25" spans="1:26" ht="69" customHeight="1" x14ac:dyDescent="0.3">
      <c r="A25" s="86"/>
      <c r="B25" s="86"/>
      <c r="C25" s="86"/>
      <c r="D25" s="86"/>
      <c r="E25" s="86"/>
      <c r="F25" s="86"/>
      <c r="G25" s="86"/>
      <c r="H25" s="86"/>
      <c r="I25" s="86"/>
      <c r="J25" s="86"/>
      <c r="K25" s="86"/>
      <c r="L25" s="86"/>
      <c r="M25" s="3"/>
      <c r="N25" s="3"/>
      <c r="O25" s="3"/>
      <c r="P25" s="3"/>
      <c r="Q25" s="2"/>
      <c r="R25" s="2"/>
      <c r="S25" s="2"/>
      <c r="T25" s="2"/>
      <c r="U25" s="2"/>
      <c r="V25" s="2"/>
      <c r="W25" s="2"/>
      <c r="X25" s="2"/>
      <c r="Y25" s="2"/>
      <c r="Z25" s="2"/>
    </row>
    <row r="26" spans="1:26" ht="69" customHeight="1" x14ac:dyDescent="0.3">
      <c r="A26" s="87"/>
      <c r="B26" s="87"/>
      <c r="C26" s="87"/>
      <c r="D26" s="87"/>
      <c r="E26" s="87"/>
      <c r="F26" s="87"/>
      <c r="G26" s="87"/>
      <c r="H26" s="87"/>
      <c r="I26" s="87"/>
      <c r="J26" s="87"/>
      <c r="K26" s="87"/>
      <c r="L26" s="87"/>
      <c r="M26" s="3"/>
      <c r="N26" s="3"/>
      <c r="O26" s="3"/>
      <c r="P26" s="3"/>
      <c r="Q26" s="2"/>
      <c r="R26" s="2"/>
      <c r="S26" s="2"/>
      <c r="T26" s="2"/>
      <c r="U26" s="2"/>
      <c r="V26" s="2"/>
      <c r="W26" s="2"/>
      <c r="X26" s="2"/>
      <c r="Y26" s="2"/>
      <c r="Z26" s="2"/>
    </row>
    <row r="27" spans="1:26" ht="85.5" customHeight="1" x14ac:dyDescent="0.3">
      <c r="A27" s="92">
        <v>7</v>
      </c>
      <c r="B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Tecnologías de la Información y las Comunicaciones</v>
      </c>
      <c r="C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Trabajo en Casa y Teletrabajo</v>
      </c>
      <c r="D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Gestión - Seguridad de la Información (Pérdida de la Integridad)</v>
      </c>
      <c r="F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Usuarios, productos y practicas, organizacionales</v>
      </c>
      <c r="G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Mayor</v>
      </c>
      <c r="H27" s="88" t="s">
        <v>238</v>
      </c>
      <c r="I27" s="88" t="s">
        <v>237</v>
      </c>
      <c r="J27" s="106"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88" t="s">
        <v>175</v>
      </c>
      <c r="L27" s="88" t="s">
        <v>176</v>
      </c>
      <c r="M27" s="3"/>
      <c r="N27" s="3"/>
      <c r="O27" s="3"/>
      <c r="P27" s="3"/>
      <c r="Q27" s="2"/>
      <c r="R27" s="2"/>
      <c r="S27" s="2"/>
      <c r="T27" s="2"/>
      <c r="U27" s="2"/>
      <c r="V27" s="2"/>
      <c r="W27" s="2"/>
      <c r="X27" s="2"/>
      <c r="Y27" s="2"/>
      <c r="Z27" s="2"/>
    </row>
    <row r="28" spans="1:26" ht="85.5" customHeight="1" x14ac:dyDescent="0.3">
      <c r="A28" s="86"/>
      <c r="B28" s="86"/>
      <c r="C28" s="86"/>
      <c r="D28" s="86"/>
      <c r="E28" s="86"/>
      <c r="F28" s="86"/>
      <c r="G28" s="86"/>
      <c r="H28" s="86"/>
      <c r="I28" s="86"/>
      <c r="J28" s="86"/>
      <c r="K28" s="86"/>
      <c r="L28" s="86"/>
      <c r="M28" s="3"/>
      <c r="N28" s="3"/>
      <c r="O28" s="3"/>
      <c r="P28" s="3"/>
      <c r="Q28" s="2"/>
      <c r="R28" s="2"/>
      <c r="S28" s="2"/>
      <c r="T28" s="2"/>
      <c r="U28" s="2"/>
      <c r="V28" s="2"/>
      <c r="W28" s="2"/>
      <c r="X28" s="2"/>
      <c r="Y28" s="2"/>
      <c r="Z28" s="2"/>
    </row>
    <row r="29" spans="1:26" ht="85.5" customHeight="1" x14ac:dyDescent="0.3">
      <c r="A29" s="87"/>
      <c r="B29" s="87"/>
      <c r="C29" s="87"/>
      <c r="D29" s="87"/>
      <c r="E29" s="87"/>
      <c r="F29" s="87"/>
      <c r="G29" s="87"/>
      <c r="H29" s="87"/>
      <c r="I29" s="87"/>
      <c r="J29" s="87"/>
      <c r="K29" s="87"/>
      <c r="L29" s="87"/>
      <c r="M29" s="3"/>
      <c r="N29" s="3"/>
      <c r="O29" s="3"/>
      <c r="P29" s="3"/>
      <c r="Q29" s="2"/>
      <c r="R29" s="2"/>
      <c r="S29" s="2"/>
      <c r="T29" s="2"/>
      <c r="U29" s="2"/>
      <c r="V29" s="2"/>
      <c r="W29" s="2"/>
      <c r="X29" s="2"/>
      <c r="Y29" s="2"/>
      <c r="Z29" s="2"/>
    </row>
    <row r="30" spans="1:26" ht="82.5" customHeight="1" x14ac:dyDescent="0.3">
      <c r="A30" s="92">
        <v>8</v>
      </c>
      <c r="B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Tecnologías de la Información y las Comunicaciones</v>
      </c>
      <c r="C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Administración de la infraestructura y los servicios de TI</v>
      </c>
      <c r="D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E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Gestión - Seguridad de la Información (Pérdida de la Disponibilidad)</v>
      </c>
      <c r="F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Usuarios, productos y practicas, organizacionales</v>
      </c>
      <c r="G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Mayor</v>
      </c>
      <c r="H30" s="107"/>
      <c r="I30" s="88" t="s">
        <v>239</v>
      </c>
      <c r="J30" s="106"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Servicio brindado por parte de la entidad para el apoyo de las actividades de los procesos, tales como: Servicios WEB, intranet, CRM, ERP, Portales organizacionales, Aplicaciones entre otros (Pueden estar compuestos por hardware y software).</v>
      </c>
      <c r="K30" s="107"/>
      <c r="L30" s="107"/>
      <c r="M30" s="3"/>
      <c r="N30" s="3"/>
      <c r="O30" s="3"/>
      <c r="P30" s="3"/>
      <c r="Q30" s="2"/>
      <c r="R30" s="2"/>
      <c r="S30" s="2"/>
      <c r="T30" s="2"/>
      <c r="U30" s="2"/>
      <c r="V30" s="2"/>
      <c r="W30" s="2"/>
      <c r="X30" s="2"/>
      <c r="Y30" s="2"/>
      <c r="Z30" s="2"/>
    </row>
    <row r="31" spans="1:26" ht="82.5" customHeight="1" x14ac:dyDescent="0.3">
      <c r="A31" s="86"/>
      <c r="B31" s="86"/>
      <c r="C31" s="86"/>
      <c r="D31" s="86"/>
      <c r="E31" s="86"/>
      <c r="F31" s="86"/>
      <c r="G31" s="86"/>
      <c r="H31" s="86"/>
      <c r="I31" s="86"/>
      <c r="J31" s="86"/>
      <c r="K31" s="86"/>
      <c r="L31" s="86"/>
      <c r="M31" s="3"/>
      <c r="N31" s="3"/>
      <c r="O31" s="3"/>
      <c r="P31" s="3"/>
      <c r="Q31" s="2"/>
      <c r="R31" s="2"/>
      <c r="S31" s="2"/>
      <c r="T31" s="2"/>
      <c r="U31" s="2"/>
      <c r="V31" s="2"/>
      <c r="W31" s="2"/>
      <c r="X31" s="2"/>
      <c r="Y31" s="2"/>
      <c r="Z31" s="2"/>
    </row>
    <row r="32" spans="1:26" ht="82.5" customHeight="1" x14ac:dyDescent="0.3">
      <c r="A32" s="87"/>
      <c r="B32" s="87"/>
      <c r="C32" s="87"/>
      <c r="D32" s="87"/>
      <c r="E32" s="87"/>
      <c r="F32" s="87"/>
      <c r="G32" s="87"/>
      <c r="H32" s="87"/>
      <c r="I32" s="87"/>
      <c r="J32" s="87"/>
      <c r="K32" s="87"/>
      <c r="L32" s="87"/>
      <c r="M32" s="3"/>
      <c r="N32" s="3"/>
      <c r="O32" s="3"/>
      <c r="P32" s="3"/>
      <c r="Q32" s="2"/>
      <c r="R32" s="2"/>
      <c r="S32" s="2"/>
      <c r="T32" s="2"/>
      <c r="U32" s="2"/>
      <c r="V32" s="2"/>
      <c r="W32" s="2"/>
      <c r="X32" s="2"/>
      <c r="Y32" s="2"/>
      <c r="Z32" s="2"/>
    </row>
    <row r="33" spans="1:26" ht="53.25" customHeight="1" x14ac:dyDescent="0.3">
      <c r="A33" s="92">
        <v>9</v>
      </c>
      <c r="B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Tecnologías de la Información y las Comunicaciones</v>
      </c>
      <c r="C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Administración de la infraestructura y los servicios de TI</v>
      </c>
      <c r="D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Posibilidad de afectación economica y/o reputacional y perdida de disponiblidad por fallas en la prestación de los servicios de TI debido a la inadecuada gestión de cambios en los ambientes productivos de la entidad.</v>
      </c>
      <c r="E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Gestión - Seguridad de la Información (Pérdida de la Disponibilidad)</v>
      </c>
      <c r="F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Usuarios, productos y practicas, organizacionales</v>
      </c>
      <c r="G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Mayor</v>
      </c>
      <c r="H33" s="107"/>
      <c r="I33" s="88" t="s">
        <v>239</v>
      </c>
      <c r="J33" s="106"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Servicio brindado por parte de la entidad para el apoyo de las actividades de los procesos, tales como: Servicios WEB, intranet, CRM, ERP, Portales organizacionales, Aplicaciones entre otros (Pueden estar compuestos por hardware y software).</v>
      </c>
      <c r="K33" s="107"/>
      <c r="L33" s="107"/>
      <c r="M33" s="3"/>
      <c r="N33" s="3"/>
      <c r="O33" s="3"/>
      <c r="P33" s="3"/>
      <c r="Q33" s="2"/>
      <c r="R33" s="2"/>
      <c r="S33" s="2"/>
      <c r="T33" s="2"/>
      <c r="U33" s="2"/>
      <c r="V33" s="2"/>
      <c r="W33" s="2"/>
      <c r="X33" s="2"/>
      <c r="Y33" s="2"/>
      <c r="Z33" s="2"/>
    </row>
    <row r="34" spans="1:26" ht="53.25" customHeight="1" x14ac:dyDescent="0.3">
      <c r="A34" s="86"/>
      <c r="B34" s="86"/>
      <c r="C34" s="86"/>
      <c r="D34" s="86"/>
      <c r="E34" s="86"/>
      <c r="F34" s="86"/>
      <c r="G34" s="86"/>
      <c r="H34" s="86"/>
      <c r="I34" s="86"/>
      <c r="J34" s="86"/>
      <c r="K34" s="86"/>
      <c r="L34" s="86"/>
      <c r="M34" s="3"/>
      <c r="N34" s="3"/>
      <c r="O34" s="3"/>
      <c r="P34" s="3"/>
      <c r="Q34" s="2"/>
      <c r="R34" s="2"/>
      <c r="S34" s="2"/>
      <c r="T34" s="2"/>
      <c r="U34" s="2"/>
      <c r="V34" s="2"/>
      <c r="W34" s="2"/>
      <c r="X34" s="2"/>
      <c r="Y34" s="2"/>
      <c r="Z34" s="2"/>
    </row>
    <row r="35" spans="1:26" ht="53.25" customHeight="1" x14ac:dyDescent="0.3">
      <c r="A35" s="87"/>
      <c r="B35" s="87"/>
      <c r="C35" s="87"/>
      <c r="D35" s="87"/>
      <c r="E35" s="87"/>
      <c r="F35" s="87"/>
      <c r="G35" s="87"/>
      <c r="H35" s="87"/>
      <c r="I35" s="87"/>
      <c r="J35" s="87"/>
      <c r="K35" s="87"/>
      <c r="L35" s="87"/>
      <c r="M35" s="3"/>
      <c r="N35" s="3"/>
      <c r="O35" s="3"/>
      <c r="P35" s="3"/>
      <c r="Q35" s="2"/>
      <c r="R35" s="2"/>
      <c r="S35" s="2"/>
      <c r="T35" s="2"/>
      <c r="U35" s="2"/>
      <c r="V35" s="2"/>
      <c r="W35" s="2"/>
      <c r="X35" s="2"/>
      <c r="Y35" s="2"/>
      <c r="Z35" s="2"/>
    </row>
    <row r="36" spans="1:26" ht="16.5" customHeight="1" x14ac:dyDescent="0.3">
      <c r="A36" s="92">
        <v>10</v>
      </c>
      <c r="B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No aplica</v>
      </c>
      <c r="C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No aplica</v>
      </c>
      <c r="D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No aplica</v>
      </c>
      <c r="E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No aplica</v>
      </c>
      <c r="F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No aplica</v>
      </c>
      <c r="G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No aplica</v>
      </c>
      <c r="H36" s="88"/>
      <c r="I36" s="88"/>
      <c r="J36" s="106"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8"/>
      <c r="L36" s="88"/>
      <c r="M36" s="3"/>
      <c r="N36" s="3"/>
      <c r="O36" s="3"/>
      <c r="P36" s="3"/>
      <c r="Q36" s="2"/>
      <c r="R36" s="2"/>
      <c r="S36" s="2"/>
      <c r="T36" s="2"/>
      <c r="U36" s="2"/>
      <c r="V36" s="2"/>
      <c r="W36" s="2"/>
      <c r="X36" s="2"/>
      <c r="Y36" s="2"/>
      <c r="Z36" s="2"/>
    </row>
    <row r="37" spans="1:26" ht="13.5" customHeight="1" x14ac:dyDescent="0.3">
      <c r="A37" s="86"/>
      <c r="B37" s="86"/>
      <c r="C37" s="86"/>
      <c r="D37" s="86"/>
      <c r="E37" s="86"/>
      <c r="F37" s="86"/>
      <c r="G37" s="86"/>
      <c r="H37" s="86"/>
      <c r="I37" s="86"/>
      <c r="J37" s="86"/>
      <c r="K37" s="86"/>
      <c r="L37" s="86"/>
      <c r="M37" s="2"/>
      <c r="N37" s="2"/>
      <c r="O37" s="2"/>
      <c r="P37" s="2"/>
      <c r="Q37" s="2"/>
      <c r="R37" s="2"/>
      <c r="S37" s="2"/>
      <c r="T37" s="2"/>
      <c r="U37" s="2"/>
      <c r="V37" s="2"/>
      <c r="W37" s="2"/>
      <c r="X37" s="2"/>
      <c r="Y37" s="2"/>
      <c r="Z37" s="2"/>
    </row>
    <row r="38" spans="1:26" ht="13.5" customHeight="1" x14ac:dyDescent="0.3">
      <c r="A38" s="87"/>
      <c r="B38" s="87"/>
      <c r="C38" s="87"/>
      <c r="D38" s="87"/>
      <c r="E38" s="87"/>
      <c r="F38" s="87"/>
      <c r="G38" s="87"/>
      <c r="H38" s="87"/>
      <c r="I38" s="87"/>
      <c r="J38" s="87"/>
      <c r="K38" s="87"/>
      <c r="L38" s="87"/>
      <c r="M38" s="2"/>
      <c r="N38" s="2"/>
      <c r="O38" s="2"/>
      <c r="P38" s="2"/>
      <c r="Q38" s="2"/>
      <c r="R38" s="2"/>
      <c r="S38" s="2"/>
      <c r="T38" s="2"/>
      <c r="U38" s="2"/>
      <c r="V38" s="2"/>
      <c r="W38" s="2"/>
      <c r="X38" s="2"/>
      <c r="Y38" s="2"/>
      <c r="Z38" s="2"/>
    </row>
    <row r="39" spans="1:26" ht="51" customHeight="1" x14ac:dyDescent="0.3">
      <c r="A39" s="92">
        <v>11</v>
      </c>
      <c r="B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Tecnologías de la Información y las Comunicaciones</v>
      </c>
      <c r="C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Administración de la infraestructura y los servicios de TI</v>
      </c>
      <c r="D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Perdida de integridad o confidencialidad de información de los servicios prestados por la oficina TIC por daño, adulteración  o exposicion de la misma debido a malas practicas en la gestión de usuarios y permisos.</v>
      </c>
      <c r="E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Gestión - Seguridad de la Información (Pérdida de la Disponibilidad)</v>
      </c>
      <c r="F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Usuarios, productos y practicas, organizacionales</v>
      </c>
      <c r="G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Mayor</v>
      </c>
      <c r="H39" s="88" t="s">
        <v>240</v>
      </c>
      <c r="I39" s="88" t="s">
        <v>237</v>
      </c>
      <c r="J39" s="106"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9" s="88" t="s">
        <v>196</v>
      </c>
      <c r="L39" s="88" t="s">
        <v>197</v>
      </c>
      <c r="M39" s="3"/>
      <c r="N39" s="3"/>
      <c r="O39" s="3"/>
      <c r="P39" s="3"/>
      <c r="Q39" s="2"/>
      <c r="R39" s="2"/>
      <c r="S39" s="2"/>
      <c r="T39" s="2"/>
      <c r="U39" s="2"/>
      <c r="V39" s="2"/>
      <c r="W39" s="2"/>
      <c r="X39" s="2"/>
      <c r="Y39" s="2"/>
      <c r="Z39" s="2"/>
    </row>
    <row r="40" spans="1:26" ht="51" customHeight="1" x14ac:dyDescent="0.3">
      <c r="A40" s="86"/>
      <c r="B40" s="86"/>
      <c r="C40" s="86"/>
      <c r="D40" s="86"/>
      <c r="E40" s="86"/>
      <c r="F40" s="86"/>
      <c r="G40" s="86"/>
      <c r="H40" s="86"/>
      <c r="I40" s="86"/>
      <c r="J40" s="86"/>
      <c r="K40" s="86"/>
      <c r="L40" s="86"/>
      <c r="M40" s="2"/>
      <c r="N40" s="2"/>
      <c r="O40" s="2"/>
      <c r="P40" s="2"/>
      <c r="Q40" s="2"/>
      <c r="R40" s="2"/>
      <c r="S40" s="2"/>
      <c r="T40" s="2"/>
      <c r="U40" s="2"/>
      <c r="V40" s="2"/>
      <c r="W40" s="2"/>
      <c r="X40" s="2"/>
      <c r="Y40" s="2"/>
      <c r="Z40" s="2"/>
    </row>
    <row r="41" spans="1:26" ht="51" customHeight="1" x14ac:dyDescent="0.3">
      <c r="A41" s="87"/>
      <c r="B41" s="87"/>
      <c r="C41" s="87"/>
      <c r="D41" s="87"/>
      <c r="E41" s="87"/>
      <c r="F41" s="87"/>
      <c r="G41" s="87"/>
      <c r="H41" s="87"/>
      <c r="I41" s="87"/>
      <c r="J41" s="87"/>
      <c r="K41" s="87"/>
      <c r="L41" s="87"/>
      <c r="M41" s="2"/>
      <c r="N41" s="2"/>
      <c r="O41" s="2"/>
      <c r="P41" s="2"/>
      <c r="Q41" s="2"/>
      <c r="R41" s="2"/>
      <c r="S41" s="2"/>
      <c r="T41" s="2"/>
      <c r="U41" s="2"/>
      <c r="V41" s="2"/>
      <c r="W41" s="2"/>
      <c r="X41" s="2"/>
      <c r="Y41" s="2"/>
      <c r="Z41" s="2"/>
    </row>
    <row r="42" spans="1:26" ht="16.5" customHeight="1" x14ac:dyDescent="0.3">
      <c r="A42" s="92">
        <v>12</v>
      </c>
      <c r="B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88"/>
      <c r="I42" s="88"/>
      <c r="J42" s="106"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8"/>
      <c r="L42" s="88"/>
      <c r="M42" s="3"/>
      <c r="N42" s="3"/>
      <c r="O42" s="3"/>
      <c r="P42" s="3"/>
      <c r="Q42" s="2"/>
      <c r="R42" s="2"/>
      <c r="S42" s="2"/>
      <c r="T42" s="2"/>
      <c r="U42" s="2"/>
      <c r="V42" s="2"/>
      <c r="W42" s="2"/>
      <c r="X42" s="2"/>
      <c r="Y42" s="2"/>
      <c r="Z42" s="2"/>
    </row>
    <row r="43" spans="1:26" ht="13.5" customHeight="1" x14ac:dyDescent="0.3">
      <c r="A43" s="86"/>
      <c r="B43" s="86"/>
      <c r="C43" s="86"/>
      <c r="D43" s="86"/>
      <c r="E43" s="86"/>
      <c r="F43" s="86"/>
      <c r="G43" s="86"/>
      <c r="H43" s="86"/>
      <c r="I43" s="86"/>
      <c r="J43" s="86"/>
      <c r="K43" s="86"/>
      <c r="L43" s="86"/>
      <c r="M43" s="2"/>
      <c r="N43" s="2"/>
      <c r="O43" s="2"/>
      <c r="P43" s="2"/>
      <c r="Q43" s="2"/>
      <c r="R43" s="2"/>
      <c r="S43" s="2"/>
      <c r="T43" s="2"/>
      <c r="U43" s="2"/>
      <c r="V43" s="2"/>
      <c r="W43" s="2"/>
      <c r="X43" s="2"/>
      <c r="Y43" s="2"/>
      <c r="Z43" s="2"/>
    </row>
    <row r="44" spans="1:26" ht="13.5" customHeight="1" x14ac:dyDescent="0.3">
      <c r="A44" s="87"/>
      <c r="B44" s="87"/>
      <c r="C44" s="87"/>
      <c r="D44" s="87"/>
      <c r="E44" s="87"/>
      <c r="F44" s="87"/>
      <c r="G44" s="87"/>
      <c r="H44" s="87"/>
      <c r="I44" s="87"/>
      <c r="J44" s="87"/>
      <c r="K44" s="87"/>
      <c r="L44" s="87"/>
      <c r="M44" s="2"/>
      <c r="N44" s="2"/>
      <c r="O44" s="2"/>
      <c r="P44" s="2"/>
      <c r="Q44" s="2"/>
      <c r="R44" s="2"/>
      <c r="S44" s="2"/>
      <c r="T44" s="2"/>
      <c r="U44" s="2"/>
      <c r="V44" s="2"/>
      <c r="W44" s="2"/>
      <c r="X44" s="2"/>
      <c r="Y44" s="2"/>
      <c r="Z44" s="2"/>
    </row>
    <row r="45" spans="1:26" ht="16.5" customHeight="1" x14ac:dyDescent="0.3">
      <c r="A45" s="92">
        <v>13</v>
      </c>
      <c r="B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88"/>
      <c r="I45" s="88"/>
      <c r="J45" s="106"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8"/>
      <c r="L45" s="88"/>
      <c r="M45" s="3"/>
      <c r="N45" s="3"/>
      <c r="O45" s="3"/>
      <c r="P45" s="3"/>
      <c r="Q45" s="2"/>
      <c r="R45" s="2"/>
      <c r="S45" s="2"/>
      <c r="T45" s="2"/>
      <c r="U45" s="2"/>
      <c r="V45" s="2"/>
      <c r="W45" s="2"/>
      <c r="X45" s="2"/>
      <c r="Y45" s="2"/>
      <c r="Z45" s="2"/>
    </row>
    <row r="46" spans="1:26" ht="13.5" customHeight="1" x14ac:dyDescent="0.3">
      <c r="A46" s="86"/>
      <c r="B46" s="86"/>
      <c r="C46" s="86"/>
      <c r="D46" s="86"/>
      <c r="E46" s="86"/>
      <c r="F46" s="86"/>
      <c r="G46" s="86"/>
      <c r="H46" s="86"/>
      <c r="I46" s="86"/>
      <c r="J46" s="86"/>
      <c r="K46" s="86"/>
      <c r="L46" s="86"/>
      <c r="M46" s="2"/>
      <c r="N46" s="2"/>
      <c r="O46" s="2"/>
      <c r="P46" s="2"/>
      <c r="Q46" s="2"/>
      <c r="R46" s="2"/>
      <c r="S46" s="2"/>
      <c r="T46" s="2"/>
      <c r="U46" s="2"/>
      <c r="V46" s="2"/>
      <c r="W46" s="2"/>
      <c r="X46" s="2"/>
      <c r="Y46" s="2"/>
      <c r="Z46" s="2"/>
    </row>
    <row r="47" spans="1:26" ht="13.5" customHeight="1" x14ac:dyDescent="0.3">
      <c r="A47" s="87"/>
      <c r="B47" s="87"/>
      <c r="C47" s="87"/>
      <c r="D47" s="87"/>
      <c r="E47" s="87"/>
      <c r="F47" s="87"/>
      <c r="G47" s="87"/>
      <c r="H47" s="87"/>
      <c r="I47" s="87"/>
      <c r="J47" s="87"/>
      <c r="K47" s="87"/>
      <c r="L47" s="87"/>
      <c r="M47" s="2"/>
      <c r="N47" s="2"/>
      <c r="O47" s="2"/>
      <c r="P47" s="2"/>
      <c r="Q47" s="2"/>
      <c r="R47" s="2"/>
      <c r="S47" s="2"/>
      <c r="T47" s="2"/>
      <c r="U47" s="2"/>
      <c r="V47" s="2"/>
      <c r="W47" s="2"/>
      <c r="X47" s="2"/>
      <c r="Y47" s="2"/>
      <c r="Z47" s="2"/>
    </row>
    <row r="48" spans="1:26" ht="16.5" customHeight="1" x14ac:dyDescent="0.3">
      <c r="A48" s="92">
        <v>14</v>
      </c>
      <c r="B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88"/>
      <c r="I48" s="88"/>
      <c r="J48" s="106"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8"/>
      <c r="L48" s="88"/>
      <c r="M48" s="3"/>
      <c r="N48" s="3"/>
      <c r="O48" s="3"/>
      <c r="P48" s="3"/>
      <c r="Q48" s="2"/>
      <c r="R48" s="2"/>
      <c r="S48" s="2"/>
      <c r="T48" s="2"/>
      <c r="U48" s="2"/>
      <c r="V48" s="2"/>
      <c r="W48" s="2"/>
      <c r="X48" s="2"/>
      <c r="Y48" s="2"/>
      <c r="Z48" s="2"/>
    </row>
    <row r="49" spans="1:26" ht="13.5" customHeight="1" x14ac:dyDescent="0.3">
      <c r="A49" s="86"/>
      <c r="B49" s="86"/>
      <c r="C49" s="86"/>
      <c r="D49" s="86"/>
      <c r="E49" s="86"/>
      <c r="F49" s="86"/>
      <c r="G49" s="86"/>
      <c r="H49" s="86"/>
      <c r="I49" s="86"/>
      <c r="J49" s="86"/>
      <c r="K49" s="86"/>
      <c r="L49" s="86"/>
      <c r="M49" s="2"/>
      <c r="N49" s="2"/>
      <c r="O49" s="2"/>
      <c r="P49" s="2"/>
      <c r="Q49" s="2"/>
      <c r="R49" s="2"/>
      <c r="S49" s="2"/>
      <c r="T49" s="2"/>
      <c r="U49" s="2"/>
      <c r="V49" s="2"/>
      <c r="W49" s="2"/>
      <c r="X49" s="2"/>
      <c r="Y49" s="2"/>
      <c r="Z49" s="2"/>
    </row>
    <row r="50" spans="1:26" ht="13.5" customHeight="1" x14ac:dyDescent="0.3">
      <c r="A50" s="87"/>
      <c r="B50" s="87"/>
      <c r="C50" s="87"/>
      <c r="D50" s="87"/>
      <c r="E50" s="87"/>
      <c r="F50" s="87"/>
      <c r="G50" s="87"/>
      <c r="H50" s="87"/>
      <c r="I50" s="87"/>
      <c r="J50" s="87"/>
      <c r="K50" s="87"/>
      <c r="L50" s="87"/>
      <c r="M50" s="2"/>
      <c r="N50" s="2"/>
      <c r="O50" s="2"/>
      <c r="P50" s="2"/>
      <c r="Q50" s="2"/>
      <c r="R50" s="2"/>
      <c r="S50" s="2"/>
      <c r="T50" s="2"/>
      <c r="U50" s="2"/>
      <c r="V50" s="2"/>
      <c r="W50" s="2"/>
      <c r="X50" s="2"/>
      <c r="Y50" s="2"/>
      <c r="Z50" s="2"/>
    </row>
    <row r="51" spans="1:26" ht="16.5" customHeight="1" x14ac:dyDescent="0.3">
      <c r="A51" s="92">
        <v>15</v>
      </c>
      <c r="B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88"/>
      <c r="I51" s="88"/>
      <c r="J51" s="106"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8"/>
      <c r="L51" s="88"/>
      <c r="M51" s="3"/>
      <c r="N51" s="3"/>
      <c r="O51" s="3"/>
      <c r="P51" s="3"/>
      <c r="Q51" s="2"/>
      <c r="R51" s="2"/>
      <c r="S51" s="2"/>
      <c r="T51" s="2"/>
      <c r="U51" s="2"/>
      <c r="V51" s="2"/>
      <c r="W51" s="2"/>
      <c r="X51" s="2"/>
      <c r="Y51" s="2"/>
      <c r="Z51" s="2"/>
    </row>
    <row r="52" spans="1:26" ht="13.5" customHeight="1" x14ac:dyDescent="0.3">
      <c r="A52" s="86"/>
      <c r="B52" s="86"/>
      <c r="C52" s="86"/>
      <c r="D52" s="86"/>
      <c r="E52" s="86"/>
      <c r="F52" s="86"/>
      <c r="G52" s="86"/>
      <c r="H52" s="86"/>
      <c r="I52" s="86"/>
      <c r="J52" s="86"/>
      <c r="K52" s="86"/>
      <c r="L52" s="86"/>
      <c r="M52" s="2"/>
      <c r="N52" s="2"/>
      <c r="O52" s="2"/>
      <c r="P52" s="2"/>
      <c r="Q52" s="2"/>
      <c r="R52" s="2"/>
      <c r="S52" s="2"/>
      <c r="T52" s="2"/>
      <c r="U52" s="2"/>
      <c r="V52" s="2"/>
      <c r="W52" s="2"/>
      <c r="X52" s="2"/>
      <c r="Y52" s="2"/>
      <c r="Z52" s="2"/>
    </row>
    <row r="53" spans="1:26" ht="13.5" customHeight="1" x14ac:dyDescent="0.3">
      <c r="A53" s="87"/>
      <c r="B53" s="87"/>
      <c r="C53" s="87"/>
      <c r="D53" s="87"/>
      <c r="E53" s="87"/>
      <c r="F53" s="87"/>
      <c r="G53" s="87"/>
      <c r="H53" s="87"/>
      <c r="I53" s="87"/>
      <c r="J53" s="87"/>
      <c r="K53" s="87"/>
      <c r="L53" s="87"/>
      <c r="M53" s="2"/>
      <c r="N53" s="2"/>
      <c r="O53" s="2"/>
      <c r="P53" s="2"/>
      <c r="Q53" s="2"/>
      <c r="R53" s="2"/>
      <c r="S53" s="2"/>
      <c r="T53" s="2"/>
      <c r="U53" s="2"/>
      <c r="V53" s="2"/>
      <c r="W53" s="2"/>
      <c r="X53" s="2"/>
      <c r="Y53" s="2"/>
      <c r="Z53" s="2"/>
    </row>
    <row r="54" spans="1:26" ht="16.5" customHeight="1" x14ac:dyDescent="0.3">
      <c r="A54" s="92">
        <v>16</v>
      </c>
      <c r="B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88"/>
      <c r="I54" s="88"/>
      <c r="J54" s="106"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8"/>
      <c r="L54" s="88"/>
      <c r="M54" s="3"/>
      <c r="N54" s="3"/>
      <c r="O54" s="3"/>
      <c r="P54" s="3"/>
      <c r="Q54" s="2"/>
      <c r="R54" s="2"/>
      <c r="S54" s="2"/>
      <c r="T54" s="2"/>
      <c r="U54" s="2"/>
      <c r="V54" s="2"/>
      <c r="W54" s="2"/>
      <c r="X54" s="2"/>
      <c r="Y54" s="2"/>
      <c r="Z54" s="2"/>
    </row>
    <row r="55" spans="1:26" ht="13.5" customHeight="1" x14ac:dyDescent="0.3">
      <c r="A55" s="86"/>
      <c r="B55" s="86"/>
      <c r="C55" s="86"/>
      <c r="D55" s="86"/>
      <c r="E55" s="86"/>
      <c r="F55" s="86"/>
      <c r="G55" s="86"/>
      <c r="H55" s="86"/>
      <c r="I55" s="86"/>
      <c r="J55" s="86"/>
      <c r="K55" s="86"/>
      <c r="L55" s="86"/>
      <c r="M55" s="2"/>
      <c r="N55" s="2"/>
      <c r="O55" s="2"/>
      <c r="P55" s="2"/>
      <c r="Q55" s="2"/>
      <c r="R55" s="2"/>
      <c r="S55" s="2"/>
      <c r="T55" s="2"/>
      <c r="U55" s="2"/>
      <c r="V55" s="2"/>
      <c r="W55" s="2"/>
      <c r="X55" s="2"/>
      <c r="Y55" s="2"/>
      <c r="Z55" s="2"/>
    </row>
    <row r="56" spans="1:26" ht="13.5" customHeight="1" x14ac:dyDescent="0.3">
      <c r="A56" s="87"/>
      <c r="B56" s="87"/>
      <c r="C56" s="87"/>
      <c r="D56" s="87"/>
      <c r="E56" s="87"/>
      <c r="F56" s="87"/>
      <c r="G56" s="87"/>
      <c r="H56" s="87"/>
      <c r="I56" s="87"/>
      <c r="J56" s="87"/>
      <c r="K56" s="87"/>
      <c r="L56" s="87"/>
      <c r="M56" s="2"/>
      <c r="N56" s="2"/>
      <c r="O56" s="2"/>
      <c r="P56" s="2"/>
      <c r="Q56" s="2"/>
      <c r="R56" s="2"/>
      <c r="S56" s="2"/>
      <c r="T56" s="2"/>
      <c r="U56" s="2"/>
      <c r="V56" s="2"/>
      <c r="W56" s="2"/>
      <c r="X56" s="2"/>
      <c r="Y56" s="2"/>
      <c r="Z56" s="2"/>
    </row>
    <row r="57" spans="1:26" ht="16.5" customHeight="1" x14ac:dyDescent="0.3">
      <c r="A57" s="92">
        <v>17</v>
      </c>
      <c r="B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88"/>
      <c r="I57" s="88"/>
      <c r="J57" s="106"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8"/>
      <c r="L57" s="88"/>
      <c r="M57" s="3"/>
      <c r="N57" s="3"/>
      <c r="O57" s="3"/>
      <c r="P57" s="3"/>
      <c r="Q57" s="2"/>
      <c r="R57" s="2"/>
      <c r="S57" s="2"/>
      <c r="T57" s="2"/>
      <c r="U57" s="2"/>
      <c r="V57" s="2"/>
      <c r="W57" s="2"/>
      <c r="X57" s="2"/>
      <c r="Y57" s="2"/>
      <c r="Z57" s="2"/>
    </row>
    <row r="58" spans="1:26" ht="13.5" customHeight="1" x14ac:dyDescent="0.3">
      <c r="A58" s="86"/>
      <c r="B58" s="86"/>
      <c r="C58" s="86"/>
      <c r="D58" s="86"/>
      <c r="E58" s="86"/>
      <c r="F58" s="86"/>
      <c r="G58" s="86"/>
      <c r="H58" s="86"/>
      <c r="I58" s="86"/>
      <c r="J58" s="86"/>
      <c r="K58" s="86"/>
      <c r="L58" s="86"/>
      <c r="M58" s="2"/>
      <c r="N58" s="2"/>
      <c r="O58" s="2"/>
      <c r="P58" s="2"/>
      <c r="Q58" s="2"/>
      <c r="R58" s="2"/>
      <c r="S58" s="2"/>
      <c r="T58" s="2"/>
      <c r="U58" s="2"/>
      <c r="V58" s="2"/>
      <c r="W58" s="2"/>
      <c r="X58" s="2"/>
      <c r="Y58" s="2"/>
      <c r="Z58" s="2"/>
    </row>
    <row r="59" spans="1:26" ht="13.5" customHeight="1" x14ac:dyDescent="0.3">
      <c r="A59" s="87"/>
      <c r="B59" s="87"/>
      <c r="C59" s="87"/>
      <c r="D59" s="87"/>
      <c r="E59" s="87"/>
      <c r="F59" s="87"/>
      <c r="G59" s="87"/>
      <c r="H59" s="87"/>
      <c r="I59" s="87"/>
      <c r="J59" s="87"/>
      <c r="K59" s="87"/>
      <c r="L59" s="87"/>
      <c r="M59" s="2"/>
      <c r="N59" s="2"/>
      <c r="O59" s="2"/>
      <c r="P59" s="2"/>
      <c r="Q59" s="2"/>
      <c r="R59" s="2"/>
      <c r="S59" s="2"/>
      <c r="T59" s="2"/>
      <c r="U59" s="2"/>
      <c r="V59" s="2"/>
      <c r="W59" s="2"/>
      <c r="X59" s="2"/>
      <c r="Y59" s="2"/>
      <c r="Z59" s="2"/>
    </row>
    <row r="60" spans="1:26" ht="16.5" customHeight="1" x14ac:dyDescent="0.3">
      <c r="A60" s="92">
        <v>18</v>
      </c>
      <c r="B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88"/>
      <c r="I60" s="88"/>
      <c r="J60" s="106"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8"/>
      <c r="L60" s="88"/>
      <c r="M60" s="3"/>
      <c r="N60" s="3"/>
      <c r="O60" s="3"/>
      <c r="P60" s="3"/>
      <c r="Q60" s="2"/>
      <c r="R60" s="2"/>
      <c r="S60" s="2"/>
      <c r="T60" s="2"/>
      <c r="U60" s="2"/>
      <c r="V60" s="2"/>
      <c r="W60" s="2"/>
      <c r="X60" s="2"/>
      <c r="Y60" s="2"/>
      <c r="Z60" s="2"/>
    </row>
    <row r="61" spans="1:26" ht="13.5" customHeight="1" x14ac:dyDescent="0.3">
      <c r="A61" s="86"/>
      <c r="B61" s="86"/>
      <c r="C61" s="86"/>
      <c r="D61" s="86"/>
      <c r="E61" s="86"/>
      <c r="F61" s="86"/>
      <c r="G61" s="86"/>
      <c r="H61" s="86"/>
      <c r="I61" s="86"/>
      <c r="J61" s="86"/>
      <c r="K61" s="86"/>
      <c r="L61" s="86"/>
      <c r="M61" s="2"/>
      <c r="N61" s="2"/>
      <c r="O61" s="2"/>
      <c r="P61" s="2"/>
      <c r="Q61" s="2"/>
      <c r="R61" s="2"/>
      <c r="S61" s="2"/>
      <c r="T61" s="2"/>
      <c r="U61" s="2"/>
      <c r="V61" s="2"/>
      <c r="W61" s="2"/>
      <c r="X61" s="2"/>
      <c r="Y61" s="2"/>
      <c r="Z61" s="2"/>
    </row>
    <row r="62" spans="1:26" ht="13.5" customHeight="1" x14ac:dyDescent="0.3">
      <c r="A62" s="87"/>
      <c r="B62" s="87"/>
      <c r="C62" s="87"/>
      <c r="D62" s="87"/>
      <c r="E62" s="87"/>
      <c r="F62" s="87"/>
      <c r="G62" s="87"/>
      <c r="H62" s="87"/>
      <c r="I62" s="87"/>
      <c r="J62" s="87"/>
      <c r="K62" s="87"/>
      <c r="L62" s="87"/>
      <c r="M62" s="2"/>
      <c r="N62" s="2"/>
      <c r="O62" s="2"/>
      <c r="P62" s="2"/>
      <c r="Q62" s="2"/>
      <c r="R62" s="2"/>
      <c r="S62" s="2"/>
      <c r="T62" s="2"/>
      <c r="U62" s="2"/>
      <c r="V62" s="2"/>
      <c r="W62" s="2"/>
      <c r="X62" s="2"/>
      <c r="Y62" s="2"/>
      <c r="Z62" s="2"/>
    </row>
    <row r="63" spans="1:26" ht="16.5" customHeight="1" x14ac:dyDescent="0.3">
      <c r="A63" s="92">
        <v>19</v>
      </c>
      <c r="B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88"/>
      <c r="I63" s="88"/>
      <c r="J63" s="106"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8"/>
      <c r="L63" s="88"/>
      <c r="M63" s="3"/>
      <c r="N63" s="3"/>
      <c r="O63" s="3"/>
      <c r="P63" s="3"/>
      <c r="Q63" s="2"/>
      <c r="R63" s="2"/>
      <c r="S63" s="2"/>
      <c r="T63" s="2"/>
      <c r="U63" s="2"/>
      <c r="V63" s="2"/>
      <c r="W63" s="2"/>
      <c r="X63" s="2"/>
      <c r="Y63" s="2"/>
      <c r="Z63" s="2"/>
    </row>
    <row r="64" spans="1:26" ht="13.5" customHeight="1" x14ac:dyDescent="0.3">
      <c r="A64" s="86"/>
      <c r="B64" s="86"/>
      <c r="C64" s="86"/>
      <c r="D64" s="86"/>
      <c r="E64" s="86"/>
      <c r="F64" s="86"/>
      <c r="G64" s="86"/>
      <c r="H64" s="86"/>
      <c r="I64" s="86"/>
      <c r="J64" s="86"/>
      <c r="K64" s="86"/>
      <c r="L64" s="86"/>
      <c r="M64" s="2"/>
      <c r="N64" s="2"/>
      <c r="O64" s="2"/>
      <c r="P64" s="2"/>
      <c r="Q64" s="2"/>
      <c r="R64" s="2"/>
      <c r="S64" s="2"/>
      <c r="T64" s="2"/>
      <c r="U64" s="2"/>
      <c r="V64" s="2"/>
      <c r="W64" s="2"/>
      <c r="X64" s="2"/>
      <c r="Y64" s="2"/>
      <c r="Z64" s="2"/>
    </row>
    <row r="65" spans="1:26" ht="13.5" customHeight="1" x14ac:dyDescent="0.3">
      <c r="A65" s="87"/>
      <c r="B65" s="87"/>
      <c r="C65" s="87"/>
      <c r="D65" s="87"/>
      <c r="E65" s="87"/>
      <c r="F65" s="87"/>
      <c r="G65" s="87"/>
      <c r="H65" s="87"/>
      <c r="I65" s="87"/>
      <c r="J65" s="87"/>
      <c r="K65" s="87"/>
      <c r="L65" s="87"/>
      <c r="M65" s="2"/>
      <c r="N65" s="2"/>
      <c r="O65" s="2"/>
      <c r="P65" s="2"/>
      <c r="Q65" s="2"/>
      <c r="R65" s="2"/>
      <c r="S65" s="2"/>
      <c r="T65" s="2"/>
      <c r="U65" s="2"/>
      <c r="V65" s="2"/>
      <c r="W65" s="2"/>
      <c r="X65" s="2"/>
      <c r="Y65" s="2"/>
      <c r="Z65" s="2"/>
    </row>
    <row r="66" spans="1:26" ht="16.5" customHeight="1" x14ac:dyDescent="0.3">
      <c r="A66" s="92">
        <v>20</v>
      </c>
      <c r="B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88"/>
      <c r="I66" s="88"/>
      <c r="J66" s="106"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8"/>
      <c r="L66" s="88"/>
      <c r="M66" s="3"/>
      <c r="N66" s="3"/>
      <c r="O66" s="3"/>
      <c r="P66" s="3"/>
      <c r="Q66" s="2"/>
      <c r="R66" s="2"/>
      <c r="S66" s="2"/>
      <c r="T66" s="2"/>
      <c r="U66" s="2"/>
      <c r="V66" s="2"/>
      <c r="W66" s="2"/>
      <c r="X66" s="2"/>
      <c r="Y66" s="2"/>
      <c r="Z66" s="2"/>
    </row>
    <row r="67" spans="1:26" ht="13.5" customHeight="1" x14ac:dyDescent="0.3">
      <c r="A67" s="86"/>
      <c r="B67" s="86"/>
      <c r="C67" s="86"/>
      <c r="D67" s="86"/>
      <c r="E67" s="86"/>
      <c r="F67" s="86"/>
      <c r="G67" s="86"/>
      <c r="H67" s="86"/>
      <c r="I67" s="86"/>
      <c r="J67" s="86"/>
      <c r="K67" s="86"/>
      <c r="L67" s="86"/>
      <c r="M67" s="2"/>
      <c r="N67" s="2"/>
      <c r="O67" s="2"/>
      <c r="P67" s="2"/>
      <c r="Q67" s="2"/>
      <c r="R67" s="2"/>
      <c r="S67" s="2"/>
      <c r="T67" s="2"/>
      <c r="U67" s="2"/>
      <c r="V67" s="2"/>
      <c r="W67" s="2"/>
      <c r="X67" s="2"/>
      <c r="Y67" s="2"/>
      <c r="Z67" s="2"/>
    </row>
    <row r="68" spans="1:26" ht="13.5" customHeight="1" x14ac:dyDescent="0.3">
      <c r="A68" s="87"/>
      <c r="B68" s="87"/>
      <c r="C68" s="87"/>
      <c r="D68" s="87"/>
      <c r="E68" s="87"/>
      <c r="F68" s="87"/>
      <c r="G68" s="87"/>
      <c r="H68" s="87"/>
      <c r="I68" s="87"/>
      <c r="J68" s="87"/>
      <c r="K68" s="87"/>
      <c r="L68" s="87"/>
      <c r="M68" s="2"/>
      <c r="N68" s="2"/>
      <c r="O68" s="2"/>
      <c r="P68" s="2"/>
      <c r="Q68" s="2"/>
      <c r="R68" s="2"/>
      <c r="S68" s="2"/>
      <c r="T68" s="2"/>
      <c r="U68" s="2"/>
      <c r="V68" s="2"/>
      <c r="W68" s="2"/>
      <c r="X68" s="2"/>
      <c r="Y68" s="2"/>
      <c r="Z68" s="2"/>
    </row>
    <row r="69" spans="1:26" ht="13.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SXuTmX7iDQX8KD+Pyx1GwsrOTkKKhS8ZWH4ylxthX4594/wa9cp1YZx9MnXpFSN8nsm7MC+597d6xq8TLJvWqQ==" saltValue="VZLgNS/4OO90+1nOhowNAw==" spinCount="100000" sheet="1" objects="1" scenario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24"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4" ySplit="8" topLeftCell="E9" activePane="bottomRight" state="frozen"/>
      <selection pane="topRight" activeCell="E1" sqref="E1"/>
      <selection pane="bottomLeft" activeCell="A9" sqref="A9"/>
      <selection pane="bottomRight" activeCell="E9" sqref="E9"/>
    </sheetView>
  </sheetViews>
  <sheetFormatPr baseColWidth="10" defaultColWidth="14.44140625" defaultRowHeight="15" customHeight="1" x14ac:dyDescent="0.3"/>
  <cols>
    <col min="1" max="1" width="4" customWidth="1"/>
    <col min="2" max="2" width="19.88671875" customWidth="1"/>
    <col min="3" max="3" width="45.6640625" customWidth="1"/>
    <col min="4" max="4" width="18.44140625" customWidth="1"/>
    <col min="5" max="5" width="28.6640625" customWidth="1"/>
    <col min="6" max="6" width="23.88671875" customWidth="1"/>
    <col min="7" max="7" width="33.6640625" customWidth="1"/>
    <col min="8" max="9" width="28.44140625" customWidth="1"/>
    <col min="10" max="10" width="30" customWidth="1"/>
    <col min="11" max="11" width="59.44140625" customWidth="1"/>
    <col min="12" max="12" width="12.5546875" customWidth="1"/>
    <col min="13" max="13" width="14.33203125" customWidth="1"/>
    <col min="14" max="14" width="14" customWidth="1"/>
    <col min="15" max="15" width="16.33203125" customWidth="1"/>
    <col min="16" max="16" width="12.33203125" customWidth="1"/>
    <col min="17" max="17" width="10.88671875" customWidth="1"/>
    <col min="18" max="18" width="27.33203125" customWidth="1"/>
    <col min="19" max="19" width="15.6640625" customWidth="1"/>
    <col min="20" max="20" width="34.5546875" customWidth="1"/>
    <col min="21" max="21" width="11.6640625" customWidth="1"/>
    <col min="22" max="22" width="13.33203125" customWidth="1"/>
    <col min="23" max="23" width="12" customWidth="1"/>
    <col min="24" max="24" width="13.33203125" customWidth="1"/>
    <col min="25" max="25" width="14.109375" customWidth="1"/>
    <col min="26" max="26" width="3.6640625" customWidth="1"/>
    <col min="27" max="42" width="11.44140625" hidden="1" customWidth="1"/>
  </cols>
  <sheetData>
    <row r="1" spans="1:42" ht="19.5" customHeight="1" x14ac:dyDescent="0.3">
      <c r="A1" s="110"/>
      <c r="B1" s="68"/>
      <c r="C1" s="73" t="s">
        <v>0</v>
      </c>
      <c r="D1" s="74"/>
      <c r="E1" s="74"/>
      <c r="F1" s="74"/>
      <c r="G1" s="74"/>
      <c r="H1" s="74"/>
      <c r="I1" s="74"/>
      <c r="J1" s="74"/>
      <c r="K1" s="74"/>
      <c r="L1" s="74"/>
      <c r="M1" s="74"/>
      <c r="N1" s="74"/>
      <c r="O1" s="74"/>
      <c r="P1" s="74"/>
      <c r="Q1" s="74"/>
      <c r="R1" s="74"/>
      <c r="S1" s="74"/>
      <c r="T1" s="74"/>
      <c r="U1" s="74"/>
      <c r="V1" s="68"/>
      <c r="W1" s="103" t="s">
        <v>241</v>
      </c>
      <c r="X1" s="59"/>
      <c r="Y1" s="60"/>
      <c r="Z1" s="3"/>
      <c r="AA1" s="3"/>
      <c r="AB1" s="3"/>
      <c r="AC1" s="3"/>
      <c r="AD1" s="3"/>
      <c r="AE1" s="3"/>
      <c r="AF1" s="3"/>
      <c r="AG1" s="3"/>
      <c r="AH1" s="3"/>
      <c r="AI1" s="3"/>
      <c r="AJ1" s="3"/>
      <c r="AK1" s="3"/>
      <c r="AL1" s="3"/>
      <c r="AM1" s="3"/>
      <c r="AN1" s="3"/>
      <c r="AO1" s="3"/>
      <c r="AP1" s="3"/>
    </row>
    <row r="2" spans="1:42" ht="19.5" customHeight="1" x14ac:dyDescent="0.3">
      <c r="A2" s="69"/>
      <c r="B2" s="70"/>
      <c r="C2" s="69"/>
      <c r="D2" s="75"/>
      <c r="E2" s="75"/>
      <c r="F2" s="75"/>
      <c r="G2" s="75"/>
      <c r="H2" s="75"/>
      <c r="I2" s="75"/>
      <c r="J2" s="75"/>
      <c r="K2" s="75"/>
      <c r="L2" s="75"/>
      <c r="M2" s="75"/>
      <c r="N2" s="75"/>
      <c r="O2" s="75"/>
      <c r="P2" s="75"/>
      <c r="Q2" s="75"/>
      <c r="R2" s="75"/>
      <c r="S2" s="75"/>
      <c r="T2" s="75"/>
      <c r="U2" s="75"/>
      <c r="V2" s="70"/>
      <c r="W2" s="103" t="s">
        <v>242</v>
      </c>
      <c r="X2" s="59"/>
      <c r="Y2" s="60"/>
      <c r="Z2" s="3"/>
      <c r="AA2" s="3"/>
      <c r="AB2" s="3"/>
      <c r="AC2" s="3"/>
      <c r="AD2" s="3"/>
      <c r="AE2" s="3"/>
      <c r="AF2" s="3"/>
      <c r="AG2" s="3"/>
      <c r="AH2" s="3"/>
      <c r="AI2" s="3"/>
      <c r="AJ2" s="3"/>
      <c r="AK2" s="3"/>
      <c r="AL2" s="3"/>
      <c r="AM2" s="3"/>
      <c r="AN2" s="3"/>
      <c r="AO2" s="3"/>
      <c r="AP2" s="3"/>
    </row>
    <row r="3" spans="1:42" ht="19.5" customHeight="1" x14ac:dyDescent="0.3">
      <c r="A3" s="69"/>
      <c r="B3" s="70"/>
      <c r="C3" s="69"/>
      <c r="D3" s="75"/>
      <c r="E3" s="75"/>
      <c r="F3" s="75"/>
      <c r="G3" s="75"/>
      <c r="H3" s="75"/>
      <c r="I3" s="75"/>
      <c r="J3" s="75"/>
      <c r="K3" s="75"/>
      <c r="L3" s="75"/>
      <c r="M3" s="75"/>
      <c r="N3" s="75"/>
      <c r="O3" s="75"/>
      <c r="P3" s="75"/>
      <c r="Q3" s="75"/>
      <c r="R3" s="75"/>
      <c r="S3" s="75"/>
      <c r="T3" s="75"/>
      <c r="U3" s="75"/>
      <c r="V3" s="70"/>
      <c r="W3" s="103" t="s">
        <v>243</v>
      </c>
      <c r="X3" s="59"/>
      <c r="Y3" s="60"/>
      <c r="Z3" s="3"/>
      <c r="AA3" s="3"/>
      <c r="AB3" s="3"/>
      <c r="AC3" s="3"/>
      <c r="AD3" s="3"/>
      <c r="AE3" s="3"/>
      <c r="AF3" s="3"/>
      <c r="AG3" s="3"/>
      <c r="AH3" s="3"/>
      <c r="AI3" s="3"/>
      <c r="AJ3" s="3"/>
      <c r="AK3" s="3"/>
      <c r="AL3" s="3"/>
      <c r="AM3" s="3"/>
      <c r="AN3" s="3"/>
      <c r="AO3" s="3"/>
      <c r="AP3" s="3"/>
    </row>
    <row r="4" spans="1:42" ht="19.5" customHeight="1" x14ac:dyDescent="0.3">
      <c r="A4" s="71"/>
      <c r="B4" s="72"/>
      <c r="C4" s="71"/>
      <c r="D4" s="76"/>
      <c r="E4" s="76"/>
      <c r="F4" s="76"/>
      <c r="G4" s="76"/>
      <c r="H4" s="76"/>
      <c r="I4" s="76"/>
      <c r="J4" s="76"/>
      <c r="K4" s="76"/>
      <c r="L4" s="76"/>
      <c r="M4" s="76"/>
      <c r="N4" s="76"/>
      <c r="O4" s="76"/>
      <c r="P4" s="76"/>
      <c r="Q4" s="76"/>
      <c r="R4" s="76"/>
      <c r="S4" s="76"/>
      <c r="T4" s="76"/>
      <c r="U4" s="76"/>
      <c r="V4" s="72"/>
      <c r="W4" s="103" t="s">
        <v>244</v>
      </c>
      <c r="X4" s="59"/>
      <c r="Y4" s="60"/>
      <c r="Z4" s="3"/>
      <c r="AA4" s="3"/>
      <c r="AB4" s="3"/>
      <c r="AC4" s="3"/>
      <c r="AD4" s="3"/>
      <c r="AE4" s="3"/>
      <c r="AF4" s="3"/>
      <c r="AG4" s="3"/>
      <c r="AH4" s="3"/>
      <c r="AI4" s="3"/>
      <c r="AJ4" s="3"/>
      <c r="AK4" s="3"/>
      <c r="AL4" s="3"/>
      <c r="AM4" s="3"/>
      <c r="AN4" s="3"/>
      <c r="AO4" s="3"/>
      <c r="AP4" s="3"/>
    </row>
    <row r="5" spans="1:42" ht="6" customHeight="1" x14ac:dyDescent="0.3">
      <c r="A5" s="15"/>
      <c r="B5" s="15"/>
      <c r="C5" s="15"/>
      <c r="D5" s="15"/>
      <c r="E5" s="15"/>
      <c r="F5" s="15"/>
      <c r="G5" s="15"/>
      <c r="H5" s="15"/>
      <c r="I5" s="15"/>
      <c r="J5" s="15"/>
      <c r="K5" s="15"/>
      <c r="L5" s="19"/>
      <c r="M5" s="19"/>
      <c r="N5" s="15"/>
      <c r="O5" s="15"/>
      <c r="P5" s="15"/>
      <c r="Q5" s="15"/>
      <c r="R5" s="15"/>
      <c r="S5" s="15"/>
      <c r="T5" s="15"/>
      <c r="U5" s="15"/>
      <c r="V5" s="15"/>
      <c r="W5" s="15"/>
      <c r="X5" s="15"/>
      <c r="Y5" s="15"/>
      <c r="Z5" s="3"/>
      <c r="AA5" s="3"/>
      <c r="AB5" s="3"/>
      <c r="AC5" s="3"/>
      <c r="AD5" s="3"/>
      <c r="AE5" s="3"/>
      <c r="AF5" s="3"/>
      <c r="AG5" s="3"/>
      <c r="AH5" s="3"/>
      <c r="AI5" s="3"/>
      <c r="AJ5" s="3"/>
      <c r="AK5" s="3"/>
      <c r="AL5" s="3"/>
      <c r="AM5" s="3"/>
      <c r="AN5" s="3"/>
      <c r="AO5" s="3"/>
      <c r="AP5" s="3"/>
    </row>
    <row r="6" spans="1:42" ht="27.75" customHeight="1" x14ac:dyDescent="0.3">
      <c r="A6" s="111" t="s">
        <v>92</v>
      </c>
      <c r="B6" s="59"/>
      <c r="C6" s="59"/>
      <c r="D6" s="60"/>
      <c r="E6" s="111" t="s">
        <v>245</v>
      </c>
      <c r="F6" s="59"/>
      <c r="G6" s="59"/>
      <c r="H6" s="59"/>
      <c r="I6" s="59"/>
      <c r="J6" s="59"/>
      <c r="K6" s="59"/>
      <c r="L6" s="59"/>
      <c r="M6" s="59"/>
      <c r="N6" s="59"/>
      <c r="O6" s="59"/>
      <c r="P6" s="59"/>
      <c r="Q6" s="59"/>
      <c r="R6" s="59"/>
      <c r="S6" s="59"/>
      <c r="T6" s="59"/>
      <c r="U6" s="59"/>
      <c r="V6" s="59"/>
      <c r="W6" s="59"/>
      <c r="X6" s="59"/>
      <c r="Y6" s="60"/>
      <c r="Z6" s="3"/>
      <c r="AA6" s="3"/>
      <c r="AB6" s="3"/>
      <c r="AC6" s="3"/>
      <c r="AD6" s="3"/>
      <c r="AE6" s="3"/>
      <c r="AF6" s="3"/>
      <c r="AG6" s="3"/>
      <c r="AH6" s="3"/>
      <c r="AI6" s="3"/>
      <c r="AJ6" s="3"/>
      <c r="AK6" s="3"/>
      <c r="AL6" s="3"/>
      <c r="AM6" s="3"/>
      <c r="AN6" s="3"/>
      <c r="AO6" s="3"/>
      <c r="AP6" s="3"/>
    </row>
    <row r="7" spans="1:42" ht="24.75" customHeight="1" x14ac:dyDescent="0.3">
      <c r="A7" s="119" t="s">
        <v>90</v>
      </c>
      <c r="B7" s="120" t="s">
        <v>91</v>
      </c>
      <c r="C7" s="115" t="s">
        <v>99</v>
      </c>
      <c r="D7" s="115" t="s">
        <v>100</v>
      </c>
      <c r="E7" s="109" t="s">
        <v>246</v>
      </c>
      <c r="F7" s="109" t="s">
        <v>247</v>
      </c>
      <c r="G7" s="109" t="s">
        <v>248</v>
      </c>
      <c r="H7" s="109" t="s">
        <v>249</v>
      </c>
      <c r="I7" s="109" t="s">
        <v>250</v>
      </c>
      <c r="J7" s="109" t="s">
        <v>251</v>
      </c>
      <c r="K7" s="115" t="s">
        <v>252</v>
      </c>
      <c r="L7" s="116" t="s">
        <v>253</v>
      </c>
      <c r="M7" s="117"/>
      <c r="N7" s="118"/>
      <c r="O7" s="112" t="s">
        <v>254</v>
      </c>
      <c r="P7" s="59"/>
      <c r="Q7" s="59"/>
      <c r="R7" s="59"/>
      <c r="S7" s="59"/>
      <c r="T7" s="113"/>
      <c r="U7" s="114" t="s">
        <v>255</v>
      </c>
      <c r="V7" s="112" t="s">
        <v>93</v>
      </c>
      <c r="W7" s="113"/>
      <c r="X7" s="114" t="s">
        <v>256</v>
      </c>
      <c r="Y7" s="114" t="s">
        <v>257</v>
      </c>
      <c r="Z7" s="3"/>
      <c r="AA7" s="3"/>
      <c r="AB7" s="3"/>
      <c r="AC7" s="3"/>
      <c r="AD7" s="3"/>
      <c r="AE7" s="3"/>
      <c r="AF7" s="3"/>
      <c r="AG7" s="3"/>
      <c r="AH7" s="3"/>
      <c r="AI7" s="3"/>
      <c r="AJ7" s="3"/>
      <c r="AK7" s="3"/>
      <c r="AL7" s="3"/>
      <c r="AM7" s="3"/>
      <c r="AN7" s="3"/>
      <c r="AO7" s="3"/>
      <c r="AP7" s="3"/>
    </row>
    <row r="8" spans="1:42" ht="51.75" customHeight="1" x14ac:dyDescent="0.3">
      <c r="A8" s="87"/>
      <c r="B8" s="87"/>
      <c r="C8" s="87"/>
      <c r="D8" s="87"/>
      <c r="E8" s="87"/>
      <c r="F8" s="87"/>
      <c r="G8" s="87"/>
      <c r="H8" s="87"/>
      <c r="I8" s="87"/>
      <c r="J8" s="87"/>
      <c r="K8" s="87"/>
      <c r="L8" s="20" t="s">
        <v>258</v>
      </c>
      <c r="M8" s="20" t="s">
        <v>259</v>
      </c>
      <c r="N8" s="20" t="s">
        <v>260</v>
      </c>
      <c r="O8" s="21" t="s">
        <v>261</v>
      </c>
      <c r="P8" s="21" t="s">
        <v>262</v>
      </c>
      <c r="Q8" s="21" t="s">
        <v>263</v>
      </c>
      <c r="R8" s="21" t="s">
        <v>264</v>
      </c>
      <c r="S8" s="22" t="s">
        <v>265</v>
      </c>
      <c r="T8" s="21" t="s">
        <v>266</v>
      </c>
      <c r="U8" s="87"/>
      <c r="V8" s="23" t="s">
        <v>267</v>
      </c>
      <c r="W8" s="23" t="s">
        <v>268</v>
      </c>
      <c r="X8" s="87"/>
      <c r="Y8" s="87"/>
      <c r="Z8" s="16"/>
      <c r="AA8" s="16"/>
      <c r="AB8" s="16"/>
      <c r="AC8" s="16"/>
      <c r="AD8" s="16"/>
      <c r="AE8" s="16"/>
      <c r="AF8" s="16"/>
      <c r="AG8" s="16"/>
      <c r="AH8" s="16"/>
      <c r="AI8" s="16"/>
      <c r="AJ8" s="16"/>
      <c r="AK8" s="16"/>
      <c r="AL8" s="16"/>
      <c r="AM8" s="16"/>
      <c r="AN8" s="16"/>
      <c r="AO8" s="16"/>
      <c r="AP8" s="16"/>
    </row>
    <row r="9" spans="1:42" ht="13.5" customHeight="1" x14ac:dyDescent="0.3">
      <c r="A9" s="92">
        <v>1</v>
      </c>
      <c r="B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Riesgo'!B9:B11)))</f>
        <v>Tecnologías de la Información y las Comunicaciones</v>
      </c>
      <c r="C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Riesgo'!G9:G11)))</f>
        <v>Posibilidad de Afectación Económica (o presupuestal) y Reputacional por daños en los equipos de instrumentación y comunicación debido a Fallas de funcionamiento por el uso rutinario.</v>
      </c>
      <c r="D9" s="8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Riesgo'!H9:H11)))</f>
        <v>Gestión</v>
      </c>
      <c r="E9" s="24" t="s">
        <v>269</v>
      </c>
      <c r="F9" s="25" t="s">
        <v>270</v>
      </c>
      <c r="G9" s="24" t="s">
        <v>271</v>
      </c>
      <c r="H9" s="25"/>
      <c r="I9" s="25" t="s">
        <v>272</v>
      </c>
      <c r="J9" s="24" t="s">
        <v>273</v>
      </c>
      <c r="K9" s="24" t="str">
        <f t="shared" ref="K9:K68" si="0">CONCATENATE(E9," ",F9," ",G9," ",H9," ",I9," ",J9)</f>
        <v xml:space="preserve">Profesional 08 de Monitoreo acorde a la progrmación establecida de mantenimientos Ejecuta mantenimientos preventivos y correctivos a las estaciones de RAB - RHB, verificación y ajuste de elementos  se aclara que hay varios mantenimientos y se realizan de acuerdo a la programación. Evidencia:
*Soportes de mantenimientos preventivos y correctivos  - informes mensuales </v>
      </c>
      <c r="L9" s="26" t="s">
        <v>274</v>
      </c>
      <c r="M9" s="26" t="str">
        <f t="shared" ref="M9:M68" si="1">IF(OR(L9="Preventivo",L9="Detectivo"),"Afecta probabilidad",
IF(L9="Correctivo","Afecta Impacto",""))</f>
        <v>Afecta probabilidad</v>
      </c>
      <c r="N9" s="26" t="s">
        <v>275</v>
      </c>
      <c r="O9" s="26" t="s">
        <v>276</v>
      </c>
      <c r="P9" s="26" t="s">
        <v>277</v>
      </c>
      <c r="Q9" s="26" t="s">
        <v>278</v>
      </c>
      <c r="R9" s="26" t="s">
        <v>279</v>
      </c>
      <c r="S9" s="26" t="s">
        <v>280</v>
      </c>
      <c r="T9" s="26" t="s">
        <v>281</v>
      </c>
      <c r="U9" s="27">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28">
        <f>IF(OR(M9="",M9=0),"",
IF(M9="Afecta probabilidad",'2. Identificación del Riesgo'!$L$9,""))</f>
        <v>0.4</v>
      </c>
      <c r="W9" s="28" t="str">
        <f>IF(OR(M9="",M9=0),"",
IF(M9="Afecta Impacto",'2. Identificación del Riesgo'!$O$9,""))</f>
        <v/>
      </c>
      <c r="X9" s="28">
        <f t="shared" ref="X9:X68" si="3">IFERROR(IF(V9="",0,V9-(V9*U9)),0)</f>
        <v>0.24</v>
      </c>
      <c r="Y9" s="28">
        <f t="shared" ref="Y9:Y68" si="4">IFERROR(IF(W9="",0,W9-(W9*U9)),0)</f>
        <v>0</v>
      </c>
      <c r="Z9" s="17"/>
      <c r="AA9" s="17"/>
      <c r="AB9" s="17"/>
      <c r="AC9" s="17"/>
      <c r="AD9" s="17"/>
      <c r="AE9" s="17"/>
      <c r="AF9" s="17"/>
      <c r="AG9" s="17"/>
      <c r="AH9" s="17"/>
      <c r="AI9" s="17"/>
      <c r="AJ9" s="17"/>
      <c r="AK9" s="17"/>
      <c r="AL9" s="17"/>
      <c r="AM9" s="17"/>
      <c r="AN9" s="17"/>
      <c r="AO9" s="17"/>
      <c r="AP9" s="17"/>
    </row>
    <row r="10" spans="1:42" ht="13.5" customHeight="1" x14ac:dyDescent="0.3">
      <c r="A10" s="86"/>
      <c r="B10" s="86"/>
      <c r="C10" s="86"/>
      <c r="D10" s="86"/>
      <c r="E10" s="24" t="s">
        <v>282</v>
      </c>
      <c r="F10" s="25"/>
      <c r="G10" s="24" t="s">
        <v>283</v>
      </c>
      <c r="H10" s="25"/>
      <c r="I10" s="25"/>
      <c r="J10" s="24" t="s">
        <v>273</v>
      </c>
      <c r="K10" s="24" t="str">
        <f t="shared" si="0"/>
        <v xml:space="preserve">Profesional 08 de telecomunicaciones  Ejecuta de Mantenimientos preventivos y correctivos a las radios, radiobases y antenas de la red de telecomunicaciones   Evidencia:
*Soportes de mantenimientos preventivos y correctivos  - informes mensuales </v>
      </c>
      <c r="L10" s="26" t="s">
        <v>274</v>
      </c>
      <c r="M10" s="26" t="str">
        <f t="shared" si="1"/>
        <v>Afecta probabilidad</v>
      </c>
      <c r="N10" s="26" t="s">
        <v>275</v>
      </c>
      <c r="O10" s="26" t="s">
        <v>276</v>
      </c>
      <c r="P10" s="26" t="s">
        <v>277</v>
      </c>
      <c r="Q10" s="26" t="s">
        <v>278</v>
      </c>
      <c r="R10" s="26" t="s">
        <v>284</v>
      </c>
      <c r="S10" s="26" t="s">
        <v>280</v>
      </c>
      <c r="T10" s="26" t="s">
        <v>281</v>
      </c>
      <c r="U10" s="27">
        <f t="shared" si="2"/>
        <v>0.4</v>
      </c>
      <c r="V10" s="28">
        <f>IF(OR(M10="",M10=0),"",
IF(M10="Afecta probabilidad",
IF(M9="Afecta probabilidad",V9-(V9*U9),'2. Identificación del Riesgo'!$L$9),""))</f>
        <v>0.24</v>
      </c>
      <c r="W10" s="28" t="str">
        <f>IF(OR(M10="",M10=0),"",
IF(M10="Afecta Impacto",
IF(M9="Afecta Impacto",W9-(W9*U9),'2. Identificación del Riesgo'!$O$9),""))</f>
        <v/>
      </c>
      <c r="X10" s="28">
        <f t="shared" si="3"/>
        <v>0.14399999999999999</v>
      </c>
      <c r="Y10" s="28">
        <f t="shared" si="4"/>
        <v>0</v>
      </c>
      <c r="Z10" s="3"/>
      <c r="AA10" s="3"/>
      <c r="AB10" s="3"/>
      <c r="AC10" s="3"/>
      <c r="AD10" s="3"/>
      <c r="AE10" s="3"/>
      <c r="AF10" s="3"/>
      <c r="AG10" s="3"/>
      <c r="AH10" s="3"/>
      <c r="AI10" s="3"/>
      <c r="AJ10" s="3"/>
      <c r="AK10" s="3"/>
      <c r="AL10" s="3"/>
      <c r="AM10" s="3"/>
      <c r="AN10" s="3"/>
      <c r="AO10" s="3"/>
      <c r="AP10" s="3"/>
    </row>
    <row r="11" spans="1:42" ht="21.75" customHeight="1" x14ac:dyDescent="0.3">
      <c r="A11" s="87"/>
      <c r="B11" s="87"/>
      <c r="C11" s="87"/>
      <c r="D11" s="87"/>
      <c r="E11" s="24"/>
      <c r="F11" s="24"/>
      <c r="G11" s="24"/>
      <c r="H11" s="24"/>
      <c r="I11" s="24"/>
      <c r="J11" s="24"/>
      <c r="K11" s="24" t="str">
        <f t="shared" si="0"/>
        <v xml:space="preserve">     </v>
      </c>
      <c r="L11" s="26"/>
      <c r="M11" s="26" t="str">
        <f t="shared" si="1"/>
        <v/>
      </c>
      <c r="N11" s="26"/>
      <c r="O11" s="26"/>
      <c r="P11" s="26"/>
      <c r="Q11" s="26"/>
      <c r="R11" s="26"/>
      <c r="S11" s="26"/>
      <c r="T11" s="26"/>
      <c r="U11" s="27" t="str">
        <f t="shared" si="2"/>
        <v/>
      </c>
      <c r="V11" s="28" t="str">
        <f>IF(OR(M11="",M11=0),"",
IF(M11="Afecta probabilidad",
IF(M10="Afecta probabilidad",V10-(V10*U10),
IF(M9="Afecta probabilidad",V9-(V9*U9),'2. Identificación del Riesgo'!$L$9)),""))</f>
        <v/>
      </c>
      <c r="W11" s="28" t="str">
        <f>IF(OR(M11="",M11=0),"",
IF(M11="Afecta Impacto",
IF(M10="Afecta Impacto",W10-(W10*U10),
IF(M9="Afecta Impacto",W9-(W9*U9),'2. Identificación del Riesgo'!$O$9)),""))</f>
        <v/>
      </c>
      <c r="X11" s="28">
        <f t="shared" si="3"/>
        <v>0</v>
      </c>
      <c r="Y11" s="28">
        <f t="shared" si="4"/>
        <v>0</v>
      </c>
      <c r="Z11" s="3"/>
      <c r="AA11" s="3"/>
      <c r="AB11" s="3"/>
      <c r="AC11" s="3"/>
      <c r="AD11" s="3"/>
      <c r="AE11" s="3"/>
      <c r="AF11" s="3"/>
      <c r="AG11" s="3"/>
      <c r="AH11" s="3"/>
      <c r="AI11" s="3"/>
      <c r="AJ11" s="3"/>
      <c r="AK11" s="3"/>
      <c r="AL11" s="3"/>
      <c r="AM11" s="3"/>
      <c r="AN11" s="3"/>
      <c r="AO11" s="3"/>
      <c r="AP11" s="3"/>
    </row>
    <row r="12" spans="1:42" ht="13.5" customHeight="1" x14ac:dyDescent="0.3">
      <c r="A12" s="92">
        <v>2</v>
      </c>
      <c r="B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Riesgo'!B12:B14)))</f>
        <v>Tecnologías de la Información y las Comunicaciones</v>
      </c>
      <c r="C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Riesgo'!G12:G14)))</f>
        <v>Posibilidad de Afectación reputacional por Acceso no autorizado a los Sistemas de Información Debido a posibles ataques ciberneticos Y/o Falta de seguimiento efectivo a la cancelación de los usuarios que ya no laboran en la entidad.</v>
      </c>
      <c r="D12" s="8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Riesgo'!H12:H14)))</f>
        <v>Gestión</v>
      </c>
      <c r="E12" s="24" t="s">
        <v>285</v>
      </c>
      <c r="F12" s="25"/>
      <c r="G12" s="24" t="s">
        <v>286</v>
      </c>
      <c r="H12" s="25"/>
      <c r="I12" s="25"/>
      <c r="J12" s="24" t="s">
        <v>287</v>
      </c>
      <c r="K12" s="24" t="str">
        <f t="shared" si="0"/>
        <v>Profesional especializado 23 de infra estructura tecnologica - contratistas de redes de conectividad   valida control de alertas, Firewall, reportes de intentos, alta disponibilidad de equipos, políticas de acceso Red Perimetral   Evidencia:
*Soportes de validación de alertas, firewall, reportes de intentos
*Informes de alertas</v>
      </c>
      <c r="L12" s="26" t="s">
        <v>288</v>
      </c>
      <c r="M12" s="26" t="str">
        <f t="shared" si="1"/>
        <v>Afecta probabilidad</v>
      </c>
      <c r="N12" s="26" t="s">
        <v>289</v>
      </c>
      <c r="O12" s="26" t="s">
        <v>276</v>
      </c>
      <c r="P12" s="26" t="s">
        <v>277</v>
      </c>
      <c r="Q12" s="26" t="s">
        <v>278</v>
      </c>
      <c r="R12" s="26" t="s">
        <v>290</v>
      </c>
      <c r="S12" s="26" t="s">
        <v>291</v>
      </c>
      <c r="T12" s="26" t="s">
        <v>292</v>
      </c>
      <c r="U12" s="27">
        <f t="shared" si="2"/>
        <v>0.4</v>
      </c>
      <c r="V12" s="28">
        <f>IF(OR(M12="",M12=0),"",
IF(M12="Afecta probabilidad",'2. Identificación del Riesgo'!$L$12,""))</f>
        <v>0.4</v>
      </c>
      <c r="W12" s="28" t="str">
        <f>IF(OR(M12="",M12=0),"",
IF(M12="Afecta Impacto",'2. Identificación del Riesgo'!$O$12,""))</f>
        <v/>
      </c>
      <c r="X12" s="28">
        <f t="shared" si="3"/>
        <v>0.24</v>
      </c>
      <c r="Y12" s="28">
        <f t="shared" si="4"/>
        <v>0</v>
      </c>
      <c r="Z12" s="3"/>
      <c r="AA12" s="3"/>
      <c r="AB12" s="3"/>
      <c r="AC12" s="3"/>
      <c r="AD12" s="3"/>
      <c r="AE12" s="3"/>
      <c r="AF12" s="3"/>
      <c r="AG12" s="3"/>
      <c r="AH12" s="3"/>
      <c r="AI12" s="3"/>
      <c r="AJ12" s="3"/>
      <c r="AK12" s="3"/>
      <c r="AL12" s="3"/>
      <c r="AM12" s="3"/>
      <c r="AN12" s="3"/>
      <c r="AO12" s="3"/>
      <c r="AP12" s="3"/>
    </row>
    <row r="13" spans="1:42" ht="13.5" customHeight="1" x14ac:dyDescent="0.3">
      <c r="A13" s="86"/>
      <c r="B13" s="86"/>
      <c r="C13" s="86"/>
      <c r="D13" s="86"/>
      <c r="E13" s="24" t="s">
        <v>293</v>
      </c>
      <c r="F13" s="24" t="s">
        <v>294</v>
      </c>
      <c r="G13" s="24" t="s">
        <v>295</v>
      </c>
      <c r="H13" s="25"/>
      <c r="I13" s="25"/>
      <c r="J13" s="24" t="s">
        <v>296</v>
      </c>
      <c r="K13" s="24" t="str">
        <f t="shared" si="0"/>
        <v xml:space="preserve">contratista de seguridad de la informacion  mensualmente elabora y realiza seguimiento a la Política de backups,  Políticas de seguridad, informes mensuales de seguimiento, análisis de riesgos de seguridad   Evidencia:
*Informes mensuales de seguimiento </v>
      </c>
      <c r="L13" s="26" t="s">
        <v>274</v>
      </c>
      <c r="M13" s="26" t="str">
        <f t="shared" si="1"/>
        <v>Afecta probabilidad</v>
      </c>
      <c r="N13" s="26" t="s">
        <v>275</v>
      </c>
      <c r="O13" s="26" t="s">
        <v>276</v>
      </c>
      <c r="P13" s="26" t="s">
        <v>277</v>
      </c>
      <c r="Q13" s="26" t="s">
        <v>278</v>
      </c>
      <c r="R13" s="26" t="s">
        <v>297</v>
      </c>
      <c r="S13" s="26" t="s">
        <v>298</v>
      </c>
      <c r="T13" s="26" t="s">
        <v>299</v>
      </c>
      <c r="U13" s="27">
        <f t="shared" si="2"/>
        <v>0.4</v>
      </c>
      <c r="V13" s="28">
        <f>IF(OR(M13="",M13=0),"",
IF(M13="Afecta probabilidad",
IF(M12="Afecta probabilidad",V12-(V12*U12),'2. Identificación del Riesgo'!$L$12),""))</f>
        <v>0.24</v>
      </c>
      <c r="W13" s="28" t="str">
        <f>IF(OR(M13="",M13=0),"",
IF(M13="Afecta Impacto",
IF(M12="Afecta Impacto",W12-(W12*U12),'2. Identificación del Riesgo'!$O$12),""))</f>
        <v/>
      </c>
      <c r="X13" s="28">
        <f t="shared" si="3"/>
        <v>0.14399999999999999</v>
      </c>
      <c r="Y13" s="28">
        <f t="shared" si="4"/>
        <v>0</v>
      </c>
      <c r="Z13" s="3"/>
      <c r="AA13" s="3"/>
      <c r="AB13" s="3"/>
      <c r="AC13" s="3"/>
      <c r="AD13" s="3"/>
      <c r="AE13" s="3"/>
      <c r="AF13" s="3"/>
      <c r="AG13" s="3"/>
      <c r="AH13" s="3"/>
      <c r="AI13" s="3"/>
      <c r="AJ13" s="3"/>
      <c r="AK13" s="3"/>
      <c r="AL13" s="3"/>
      <c r="AM13" s="3"/>
      <c r="AN13" s="3"/>
      <c r="AO13" s="3"/>
      <c r="AP13" s="3"/>
    </row>
    <row r="14" spans="1:42" ht="13.5" customHeight="1" x14ac:dyDescent="0.3">
      <c r="A14" s="87"/>
      <c r="B14" s="87"/>
      <c r="C14" s="87"/>
      <c r="D14" s="87"/>
      <c r="E14" s="24"/>
      <c r="F14" s="24"/>
      <c r="G14" s="24"/>
      <c r="H14" s="24"/>
      <c r="I14" s="24"/>
      <c r="J14" s="24"/>
      <c r="K14" s="24" t="str">
        <f t="shared" si="0"/>
        <v xml:space="preserve">     </v>
      </c>
      <c r="L14" s="26"/>
      <c r="M14" s="26" t="str">
        <f t="shared" si="1"/>
        <v/>
      </c>
      <c r="N14" s="26"/>
      <c r="O14" s="26"/>
      <c r="P14" s="26"/>
      <c r="Q14" s="26"/>
      <c r="R14" s="26"/>
      <c r="S14" s="26"/>
      <c r="T14" s="26"/>
      <c r="U14" s="27" t="str">
        <f t="shared" si="2"/>
        <v/>
      </c>
      <c r="V14" s="28" t="str">
        <f>IF(OR(M14="",M14=0),"",
IF(M14="Afecta probabilidad",
IF(M13="Afecta probabilidad",V13-(V13*U13),
IF(M12="Afecta probabilidad",V12-(V12*U12),'2. Identificación del Riesgo'!$L$12)),""))</f>
        <v/>
      </c>
      <c r="W14" s="28" t="str">
        <f>IF(OR(M14="",M14=0),"",
IF(M14="Afecta Impacto",
IF(M13="Afecta Impacto",W13-(W13*U13),
IF(M12="Afecta Impacto",W12-(W12*U12),'2. Identificación del Riesgo'!$O$12)),""))</f>
        <v/>
      </c>
      <c r="X14" s="28">
        <f t="shared" si="3"/>
        <v>0</v>
      </c>
      <c r="Y14" s="28">
        <f t="shared" si="4"/>
        <v>0</v>
      </c>
      <c r="Z14" s="3"/>
      <c r="AA14" s="3"/>
      <c r="AB14" s="3"/>
      <c r="AC14" s="3"/>
      <c r="AD14" s="3"/>
      <c r="AE14" s="3"/>
      <c r="AF14" s="3"/>
      <c r="AG14" s="3"/>
      <c r="AH14" s="3"/>
      <c r="AI14" s="3"/>
      <c r="AJ14" s="3"/>
      <c r="AK14" s="3"/>
      <c r="AL14" s="3"/>
      <c r="AM14" s="3"/>
      <c r="AN14" s="3"/>
      <c r="AO14" s="3"/>
      <c r="AP14" s="3"/>
    </row>
    <row r="15" spans="1:42" ht="13.5" customHeight="1" x14ac:dyDescent="0.3">
      <c r="A15" s="92">
        <v>3</v>
      </c>
      <c r="B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Riesgo'!B15:B17)))</f>
        <v>Tecnologías de la Información y las Comunicaciones</v>
      </c>
      <c r="C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8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Riesgo'!H15:H17)))</f>
        <v>Gestión</v>
      </c>
      <c r="E15" s="24" t="s">
        <v>300</v>
      </c>
      <c r="F15" s="25"/>
      <c r="G15" s="24" t="s">
        <v>301</v>
      </c>
      <c r="H15" s="25"/>
      <c r="I15" s="25"/>
      <c r="J15" s="24" t="s">
        <v>302</v>
      </c>
      <c r="K15" s="24" t="str">
        <f t="shared" si="0"/>
        <v>Profesional 12 de desarrollo Tecnologico  realiza seguimiento al cargue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Evidencia:
*Registros de cargue de información en Giltab
*Informes mensuales</v>
      </c>
      <c r="L15" s="26" t="s">
        <v>274</v>
      </c>
      <c r="M15" s="26" t="str">
        <f t="shared" si="1"/>
        <v>Afecta probabilidad</v>
      </c>
      <c r="N15" s="26" t="s">
        <v>275</v>
      </c>
      <c r="O15" s="26" t="s">
        <v>276</v>
      </c>
      <c r="P15" s="26" t="s">
        <v>277</v>
      </c>
      <c r="Q15" s="26" t="s">
        <v>278</v>
      </c>
      <c r="R15" s="26" t="s">
        <v>303</v>
      </c>
      <c r="S15" s="26" t="s">
        <v>304</v>
      </c>
      <c r="T15" s="26" t="s">
        <v>305</v>
      </c>
      <c r="U15" s="27">
        <f t="shared" si="2"/>
        <v>0.4</v>
      </c>
      <c r="V15" s="28">
        <f>IF(OR(M15="",M15=0),"",
IF(M15="Afecta probabilidad",'2. Identificación del Riesgo'!$L$15,""))</f>
        <v>0.4</v>
      </c>
      <c r="W15" s="28" t="str">
        <f>IF(OR(M15="",M15=0),"",
IF(M15="Afecta Impacto",'2. Identificación del Riesgo'!$O$15,""))</f>
        <v/>
      </c>
      <c r="X15" s="28">
        <f t="shared" si="3"/>
        <v>0.24</v>
      </c>
      <c r="Y15" s="28">
        <f t="shared" si="4"/>
        <v>0</v>
      </c>
      <c r="Z15" s="3"/>
      <c r="AA15" s="3"/>
      <c r="AB15" s="3"/>
      <c r="AC15" s="3"/>
      <c r="AD15" s="3"/>
      <c r="AE15" s="3"/>
      <c r="AF15" s="3"/>
      <c r="AG15" s="3"/>
      <c r="AH15" s="3"/>
      <c r="AI15" s="3"/>
      <c r="AJ15" s="3"/>
      <c r="AK15" s="3"/>
      <c r="AL15" s="3"/>
      <c r="AM15" s="3"/>
      <c r="AN15" s="3"/>
      <c r="AO15" s="3"/>
      <c r="AP15" s="3"/>
    </row>
    <row r="16" spans="1:42" ht="13.5" customHeight="1" x14ac:dyDescent="0.3">
      <c r="A16" s="86"/>
      <c r="B16" s="86"/>
      <c r="C16" s="86"/>
      <c r="D16" s="86"/>
      <c r="E16" s="24"/>
      <c r="F16" s="24"/>
      <c r="G16" s="24"/>
      <c r="H16" s="24"/>
      <c r="I16" s="24"/>
      <c r="J16" s="24"/>
      <c r="K16" s="24" t="str">
        <f t="shared" si="0"/>
        <v xml:space="preserve">     </v>
      </c>
      <c r="L16" s="26"/>
      <c r="M16" s="26" t="str">
        <f t="shared" si="1"/>
        <v/>
      </c>
      <c r="N16" s="26"/>
      <c r="O16" s="26"/>
      <c r="P16" s="26"/>
      <c r="Q16" s="26"/>
      <c r="R16" s="26"/>
      <c r="S16" s="26"/>
      <c r="T16" s="26"/>
      <c r="U16" s="27" t="str">
        <f t="shared" si="2"/>
        <v/>
      </c>
      <c r="V16" s="28" t="str">
        <f>IF(OR(M16="",M16=0),"",
IF(M16="Afecta probabilidad",
IF(M15="Afecta probabilidad",V15-(V15*U15),'2. Identificación del Riesgo'!$L$15),""))</f>
        <v/>
      </c>
      <c r="W16" s="28" t="str">
        <f>IF(OR(M16="",M16=0),"",
IF(M16="Afecta Impacto",
IF(M15="Afecta Impacto",W15-(W15*U15),'2. Identificación del Riesgo'!$O$15),""))</f>
        <v/>
      </c>
      <c r="X16" s="28">
        <f t="shared" si="3"/>
        <v>0</v>
      </c>
      <c r="Y16" s="28">
        <f t="shared" si="4"/>
        <v>0</v>
      </c>
      <c r="Z16" s="3"/>
      <c r="AA16" s="3"/>
      <c r="AB16" s="3"/>
      <c r="AC16" s="3"/>
      <c r="AD16" s="3"/>
      <c r="AE16" s="3"/>
      <c r="AF16" s="3"/>
      <c r="AG16" s="3"/>
      <c r="AH16" s="3"/>
      <c r="AI16" s="3"/>
      <c r="AJ16" s="3"/>
      <c r="AK16" s="3"/>
      <c r="AL16" s="3"/>
      <c r="AM16" s="3"/>
      <c r="AN16" s="3"/>
      <c r="AO16" s="3"/>
      <c r="AP16" s="3"/>
    </row>
    <row r="17" spans="1:42" ht="13.5" customHeight="1" x14ac:dyDescent="0.3">
      <c r="A17" s="87"/>
      <c r="B17" s="87"/>
      <c r="C17" s="87"/>
      <c r="D17" s="87"/>
      <c r="E17" s="24"/>
      <c r="F17" s="24"/>
      <c r="G17" s="24"/>
      <c r="H17" s="24"/>
      <c r="I17" s="24"/>
      <c r="J17" s="24"/>
      <c r="K17" s="24" t="str">
        <f t="shared" si="0"/>
        <v xml:space="preserve">     </v>
      </c>
      <c r="L17" s="26"/>
      <c r="M17" s="26" t="str">
        <f t="shared" si="1"/>
        <v/>
      </c>
      <c r="N17" s="26"/>
      <c r="O17" s="26"/>
      <c r="P17" s="26"/>
      <c r="Q17" s="26"/>
      <c r="R17" s="26"/>
      <c r="S17" s="26"/>
      <c r="T17" s="26"/>
      <c r="U17" s="27" t="str">
        <f t="shared" si="2"/>
        <v/>
      </c>
      <c r="V17" s="28" t="str">
        <f>IF(OR(M17="",M17=0),"",
IF(M17="Afecta probabilidad",
IF(M16="Afecta probabilidad",V16-(V16*U16),
IF(M15="Afecta probabilidad",V15-(V15*U15),'2. Identificación del Riesgo'!$L$15)),""))</f>
        <v/>
      </c>
      <c r="W17" s="28" t="str">
        <f>IF(OR(M17="",M17=0),"",
IF(M17="Afecta Impacto",
IF(M16="Afecta Impacto",W16-(W16*U16),
IF(M15="Afecta Impacto",W15-(W15*U15),'2. Identificación del Riesgo'!$O$15)),""))</f>
        <v/>
      </c>
      <c r="X17" s="28">
        <f t="shared" si="3"/>
        <v>0</v>
      </c>
      <c r="Y17" s="28">
        <f t="shared" si="4"/>
        <v>0</v>
      </c>
      <c r="Z17" s="3"/>
      <c r="AA17" s="3"/>
      <c r="AB17" s="3"/>
      <c r="AC17" s="3"/>
      <c r="AD17" s="3"/>
      <c r="AE17" s="3"/>
      <c r="AF17" s="3"/>
      <c r="AG17" s="3"/>
      <c r="AH17" s="3"/>
      <c r="AI17" s="3"/>
      <c r="AJ17" s="3"/>
      <c r="AK17" s="3"/>
      <c r="AL17" s="3"/>
      <c r="AM17" s="3"/>
      <c r="AN17" s="3"/>
      <c r="AO17" s="3"/>
      <c r="AP17" s="3"/>
    </row>
    <row r="18" spans="1:42" ht="110.25" customHeight="1" x14ac:dyDescent="0.3">
      <c r="A18" s="92">
        <v>4</v>
      </c>
      <c r="B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Riesgo'!B18:B20)))</f>
        <v>Tecnologías de la Información y las Comunicaciones</v>
      </c>
      <c r="C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Riesgo'!G18:G20)))</f>
        <v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8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Riesgo'!H18:H20)))</f>
        <v>Gestión</v>
      </c>
      <c r="E18" s="24" t="s">
        <v>306</v>
      </c>
      <c r="F18" s="25"/>
      <c r="G18" s="24" t="s">
        <v>307</v>
      </c>
      <c r="H18" s="25"/>
      <c r="I18" s="25"/>
      <c r="J18" s="24" t="s">
        <v>308</v>
      </c>
      <c r="K18" s="24" t="str">
        <f t="shared" si="0"/>
        <v>El Profesional de infraestructura tecnologica y/o contratistas de la Oficina TICS  ejecutan las actividades que se identifican durante el periodo y de acuerdo con plan de adquisiones los avances se relacionan en informes de gestión de los profesionales encargados.   Evidencia:
*Informes mensuales</v>
      </c>
      <c r="L18" s="26" t="s">
        <v>274</v>
      </c>
      <c r="M18" s="26" t="str">
        <f t="shared" si="1"/>
        <v>Afecta probabilidad</v>
      </c>
      <c r="N18" s="26" t="s">
        <v>275</v>
      </c>
      <c r="O18" s="26" t="s">
        <v>276</v>
      </c>
      <c r="P18" s="26" t="s">
        <v>277</v>
      </c>
      <c r="Q18" s="26" t="s">
        <v>278</v>
      </c>
      <c r="R18" s="26" t="s">
        <v>309</v>
      </c>
      <c r="S18" s="26" t="s">
        <v>298</v>
      </c>
      <c r="T18" s="26" t="s">
        <v>310</v>
      </c>
      <c r="U18" s="27">
        <f t="shared" si="2"/>
        <v>0.4</v>
      </c>
      <c r="V18" s="28">
        <f>IF(OR(M18="",M18=0),"",
IF(M18="Afecta probabilidad",'2. Identificación del Riesgo'!$L$18,""))</f>
        <v>0.4</v>
      </c>
      <c r="W18" s="28" t="str">
        <f>IF(OR(M18="",M18=0),"",
IF(M18="Afecta Impacto",'2. Identificación del Riesgo'!$O$18,""))</f>
        <v/>
      </c>
      <c r="X18" s="28">
        <f t="shared" si="3"/>
        <v>0.24</v>
      </c>
      <c r="Y18" s="28">
        <f t="shared" si="4"/>
        <v>0</v>
      </c>
      <c r="Z18" s="3"/>
      <c r="AA18" s="3"/>
      <c r="AB18" s="3"/>
      <c r="AC18" s="3"/>
      <c r="AD18" s="3"/>
      <c r="AE18" s="3"/>
      <c r="AF18" s="3"/>
      <c r="AG18" s="3"/>
      <c r="AH18" s="3"/>
      <c r="AI18" s="3"/>
      <c r="AJ18" s="3"/>
      <c r="AK18" s="3"/>
      <c r="AL18" s="3"/>
      <c r="AM18" s="3"/>
      <c r="AN18" s="3"/>
      <c r="AO18" s="3"/>
      <c r="AP18" s="3"/>
    </row>
    <row r="19" spans="1:42" ht="13.5" customHeight="1" x14ac:dyDescent="0.3">
      <c r="A19" s="86"/>
      <c r="B19" s="86"/>
      <c r="C19" s="86"/>
      <c r="D19" s="86"/>
      <c r="E19" s="24" t="s">
        <v>311</v>
      </c>
      <c r="F19" s="24" t="s">
        <v>312</v>
      </c>
      <c r="G19" s="24" t="s">
        <v>313</v>
      </c>
      <c r="H19" s="24" t="s">
        <v>314</v>
      </c>
      <c r="I19" s="25"/>
      <c r="J19" s="24" t="s">
        <v>315</v>
      </c>
      <c r="K19" s="24" t="str">
        <f t="shared" si="0"/>
        <v>Los profesionales de infraestructura tecnologica y/o contratistas de la Oficina TICS semestralmente verifican que se hayan actualizado los componentes de software que integran la infraestructura. Dejando actualizados las hojas de vida de los componentes.  Evidencia:
*Hojas de vida de los componentes</v>
      </c>
      <c r="L19" s="26" t="s">
        <v>274</v>
      </c>
      <c r="M19" s="26" t="str">
        <f t="shared" si="1"/>
        <v>Afecta probabilidad</v>
      </c>
      <c r="N19" s="26" t="s">
        <v>275</v>
      </c>
      <c r="O19" s="26" t="s">
        <v>316</v>
      </c>
      <c r="P19" s="26" t="s">
        <v>277</v>
      </c>
      <c r="Q19" s="26" t="s">
        <v>278</v>
      </c>
      <c r="R19" s="26" t="s">
        <v>317</v>
      </c>
      <c r="S19" s="26" t="s">
        <v>318</v>
      </c>
      <c r="T19" s="26" t="s">
        <v>310</v>
      </c>
      <c r="U19" s="27">
        <f t="shared" si="2"/>
        <v>0.4</v>
      </c>
      <c r="V19" s="28">
        <f>IF(OR(M19="",M19=0),"",
IF(M19="Afecta probabilidad",
IF(M18="Afecta probabilidad",V18-(V18*U18),'2. Identificación del Riesgo'!$L$18),""))</f>
        <v>0.24</v>
      </c>
      <c r="W19" s="28" t="str">
        <f>IF(OR(M19="",M19=0),"",
IF(M19="Afecta Impacto",
IF(M18="Afecta Impacto",W18-(W18*U18),'2. Identificación del Riesgo'!$O$18),""))</f>
        <v/>
      </c>
      <c r="X19" s="28">
        <f t="shared" si="3"/>
        <v>0.14399999999999999</v>
      </c>
      <c r="Y19" s="28">
        <f t="shared" si="4"/>
        <v>0</v>
      </c>
      <c r="Z19" s="3"/>
      <c r="AA19" s="3"/>
      <c r="AB19" s="3"/>
      <c r="AC19" s="3"/>
      <c r="AD19" s="3"/>
      <c r="AE19" s="3"/>
      <c r="AF19" s="3"/>
      <c r="AG19" s="3"/>
      <c r="AH19" s="3"/>
      <c r="AI19" s="3"/>
      <c r="AJ19" s="3"/>
      <c r="AK19" s="3"/>
      <c r="AL19" s="3"/>
      <c r="AM19" s="3"/>
      <c r="AN19" s="3"/>
      <c r="AO19" s="3"/>
      <c r="AP19" s="3"/>
    </row>
    <row r="20" spans="1:42" ht="13.5" customHeight="1" x14ac:dyDescent="0.3">
      <c r="A20" s="87"/>
      <c r="B20" s="87"/>
      <c r="C20" s="87"/>
      <c r="D20" s="87"/>
      <c r="E20" s="24"/>
      <c r="F20" s="24"/>
      <c r="G20" s="24"/>
      <c r="H20" s="24"/>
      <c r="I20" s="24"/>
      <c r="J20" s="24"/>
      <c r="K20" s="24" t="str">
        <f t="shared" si="0"/>
        <v xml:space="preserve">     </v>
      </c>
      <c r="L20" s="26"/>
      <c r="M20" s="26" t="str">
        <f t="shared" si="1"/>
        <v/>
      </c>
      <c r="N20" s="26"/>
      <c r="O20" s="26"/>
      <c r="P20" s="26"/>
      <c r="Q20" s="26"/>
      <c r="R20" s="26"/>
      <c r="S20" s="26"/>
      <c r="T20" s="26"/>
      <c r="U20" s="27" t="str">
        <f t="shared" si="2"/>
        <v/>
      </c>
      <c r="V20" s="28" t="str">
        <f>IF(OR(M20="",M20=0),"",
IF(M20="Afecta probabilidad",
IF(M19="Afecta probabilidad",V19-(V19*U19),
IF(M18="Afecta probabilidad",V18-(V18*U18),'2. Identificación del Riesgo'!$L$18)),""))</f>
        <v/>
      </c>
      <c r="W20" s="28" t="str">
        <f>IF(OR(M20="",M20=0),"",
IF(M20="Afecta Impacto",
IF(M19="Afecta Impacto",W19-(W19*U19),
IF(M18="Afecta Impacto",W18-(W18*U18),'2. Identificación del Riesgo'!$O$18)),""))</f>
        <v/>
      </c>
      <c r="X20" s="28">
        <f t="shared" si="3"/>
        <v>0</v>
      </c>
      <c r="Y20" s="28">
        <f t="shared" si="4"/>
        <v>0</v>
      </c>
      <c r="Z20" s="3"/>
      <c r="AA20" s="3"/>
      <c r="AB20" s="3"/>
      <c r="AC20" s="3"/>
      <c r="AD20" s="3"/>
      <c r="AE20" s="3"/>
      <c r="AF20" s="3"/>
      <c r="AG20" s="3"/>
      <c r="AH20" s="3"/>
      <c r="AI20" s="3"/>
      <c r="AJ20" s="3"/>
      <c r="AK20" s="3"/>
      <c r="AL20" s="3"/>
      <c r="AM20" s="3"/>
      <c r="AN20" s="3"/>
      <c r="AO20" s="3"/>
      <c r="AP20" s="3"/>
    </row>
    <row r="21" spans="1:42" ht="82.5" customHeight="1" x14ac:dyDescent="0.3">
      <c r="A21" s="92">
        <v>5</v>
      </c>
      <c r="B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Riesgo'!B21:B23)))</f>
        <v>Tecnologías de la Información y las Comunicaciones</v>
      </c>
      <c r="C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Riesgo'!G21:G23)))</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1" s="8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Riesgo'!H21:H23)))</f>
        <v>Gestión</v>
      </c>
      <c r="E21" s="24" t="s">
        <v>319</v>
      </c>
      <c r="F21" s="25"/>
      <c r="G21" s="24" t="s">
        <v>320</v>
      </c>
      <c r="H21" s="25"/>
      <c r="I21" s="25"/>
      <c r="J21" s="24" t="s">
        <v>321</v>
      </c>
      <c r="K21" s="24" t="str">
        <f t="shared" si="0"/>
        <v xml:space="preserve">Profesional especializado 23 administración SIRE  realiza seguimiento al funcionamiento y disponibilidad del Sistema de información, Reinicio del servidor de aplicación   Evidencia:
*Documentación de validación de accesos y pérdidas de disponibilidad del SIRE </v>
      </c>
      <c r="L21" s="26" t="s">
        <v>288</v>
      </c>
      <c r="M21" s="26" t="str">
        <f t="shared" si="1"/>
        <v>Afecta probabilidad</v>
      </c>
      <c r="N21" s="26" t="s">
        <v>289</v>
      </c>
      <c r="O21" s="26" t="s">
        <v>276</v>
      </c>
      <c r="P21" s="26" t="s">
        <v>277</v>
      </c>
      <c r="Q21" s="26" t="s">
        <v>278</v>
      </c>
      <c r="R21" s="26" t="s">
        <v>322</v>
      </c>
      <c r="S21" s="26" t="s">
        <v>323</v>
      </c>
      <c r="T21" s="26" t="s">
        <v>324</v>
      </c>
      <c r="U21" s="27">
        <f t="shared" si="2"/>
        <v>0.4</v>
      </c>
      <c r="V21" s="28">
        <f>IF(OR(M21="",M21=0),"",
IF(M21="Afecta probabilidad",'2. Identificación del Riesgo'!$L$21,""))</f>
        <v>0.4</v>
      </c>
      <c r="W21" s="28" t="str">
        <f>IF(OR(M21="",M21=0),"",
IF(M21="Afecta Impacto",'2. Identificación del Riesgo'!$O$21,""))</f>
        <v/>
      </c>
      <c r="X21" s="28">
        <f t="shared" si="3"/>
        <v>0.24</v>
      </c>
      <c r="Y21" s="28">
        <f t="shared" si="4"/>
        <v>0</v>
      </c>
      <c r="Z21" s="3"/>
      <c r="AA21" s="3"/>
      <c r="AB21" s="3"/>
      <c r="AC21" s="3"/>
      <c r="AD21" s="3"/>
      <c r="AE21" s="3"/>
      <c r="AF21" s="3"/>
      <c r="AG21" s="3"/>
      <c r="AH21" s="3"/>
      <c r="AI21" s="3"/>
      <c r="AJ21" s="3"/>
      <c r="AK21" s="3"/>
      <c r="AL21" s="3"/>
      <c r="AM21" s="3"/>
      <c r="AN21" s="3"/>
      <c r="AO21" s="3"/>
      <c r="AP21" s="3"/>
    </row>
    <row r="22" spans="1:42" ht="13.5" customHeight="1" x14ac:dyDescent="0.3">
      <c r="A22" s="86"/>
      <c r="B22" s="86"/>
      <c r="C22" s="86"/>
      <c r="D22" s="86"/>
      <c r="E22" s="24"/>
      <c r="F22" s="24"/>
      <c r="G22" s="24"/>
      <c r="H22" s="24"/>
      <c r="I22" s="24"/>
      <c r="J22" s="24"/>
      <c r="K22" s="24" t="str">
        <f t="shared" si="0"/>
        <v xml:space="preserve">     </v>
      </c>
      <c r="L22" s="26"/>
      <c r="M22" s="26" t="str">
        <f t="shared" si="1"/>
        <v/>
      </c>
      <c r="N22" s="26"/>
      <c r="O22" s="26"/>
      <c r="P22" s="26"/>
      <c r="Q22" s="26"/>
      <c r="R22" s="26"/>
      <c r="S22" s="26"/>
      <c r="T22" s="26"/>
      <c r="U22" s="27" t="str">
        <f t="shared" si="2"/>
        <v/>
      </c>
      <c r="V22" s="28" t="str">
        <f>IF(OR(M22="",M22=0),"",
IF(M22="Afecta probabilidad",
IF(M21="Afecta probabilidad",V21-(V21*U21),'2. Identificación del Riesgo'!$L$21),""))</f>
        <v/>
      </c>
      <c r="W22" s="28" t="str">
        <f>IF(OR(M22="",M22=0),"",
IF(M22="Afecta Impacto",
IF(M21="Afecta Impacto",W21-(W21*U21),'2. Identificación del Riesgo'!$O$21),""))</f>
        <v/>
      </c>
      <c r="X22" s="28">
        <f t="shared" si="3"/>
        <v>0</v>
      </c>
      <c r="Y22" s="28">
        <f t="shared" si="4"/>
        <v>0</v>
      </c>
      <c r="Z22" s="3"/>
      <c r="AA22" s="3"/>
      <c r="AB22" s="3"/>
      <c r="AC22" s="3"/>
      <c r="AD22" s="3"/>
      <c r="AE22" s="3"/>
      <c r="AF22" s="3"/>
      <c r="AG22" s="3"/>
      <c r="AH22" s="3"/>
      <c r="AI22" s="3"/>
      <c r="AJ22" s="3"/>
      <c r="AK22" s="3"/>
      <c r="AL22" s="3"/>
      <c r="AM22" s="3"/>
      <c r="AN22" s="3"/>
      <c r="AO22" s="3"/>
      <c r="AP22" s="3"/>
    </row>
    <row r="23" spans="1:42" ht="13.5" customHeight="1" x14ac:dyDescent="0.3">
      <c r="A23" s="87"/>
      <c r="B23" s="87"/>
      <c r="C23" s="87"/>
      <c r="D23" s="87"/>
      <c r="E23" s="24"/>
      <c r="F23" s="24"/>
      <c r="G23" s="24"/>
      <c r="H23" s="24"/>
      <c r="I23" s="24"/>
      <c r="J23" s="24"/>
      <c r="K23" s="24" t="str">
        <f t="shared" si="0"/>
        <v xml:space="preserve">     </v>
      </c>
      <c r="L23" s="26"/>
      <c r="M23" s="26" t="str">
        <f t="shared" si="1"/>
        <v/>
      </c>
      <c r="N23" s="26"/>
      <c r="O23" s="26"/>
      <c r="P23" s="26"/>
      <c r="Q23" s="26"/>
      <c r="R23" s="26"/>
      <c r="S23" s="26"/>
      <c r="T23" s="26"/>
      <c r="U23" s="27" t="str">
        <f t="shared" si="2"/>
        <v/>
      </c>
      <c r="V23" s="28" t="str">
        <f>IF(OR(M23="",M23=0),"",
IF(M23="Afecta probabilidad",
IF(M22="Afecta probabilidad",V22-(V22*U22),
IF(M21="Afecta probabilidad",V21-(V21*U21),'2. Identificación del Riesgo'!$L$21)),""))</f>
        <v/>
      </c>
      <c r="W23" s="28" t="str">
        <f>IF(OR(M23="",M23=0),"",
IF(M23="Afecta Impacto",
IF(M22="Afecta Impacto",W22-(W22*U22),
IF(M21="Afecta Impacto",W21-(W21*U21),'2. Identificación del Riesgo'!$O$21)),""))</f>
        <v/>
      </c>
      <c r="X23" s="28">
        <f t="shared" si="3"/>
        <v>0</v>
      </c>
      <c r="Y23" s="28">
        <f t="shared" si="4"/>
        <v>0</v>
      </c>
      <c r="Z23" s="3"/>
      <c r="AA23" s="3"/>
      <c r="AB23" s="3"/>
      <c r="AC23" s="3"/>
      <c r="AD23" s="3"/>
      <c r="AE23" s="3"/>
      <c r="AF23" s="3"/>
      <c r="AG23" s="3"/>
      <c r="AH23" s="3"/>
      <c r="AI23" s="3"/>
      <c r="AJ23" s="3"/>
      <c r="AK23" s="3"/>
      <c r="AL23" s="3"/>
      <c r="AM23" s="3"/>
      <c r="AN23" s="3"/>
      <c r="AO23" s="3"/>
      <c r="AP23" s="3"/>
    </row>
    <row r="24" spans="1:42" ht="102" customHeight="1" x14ac:dyDescent="0.3">
      <c r="A24" s="92">
        <v>6</v>
      </c>
      <c r="B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Riesgo'!B24:B26)))</f>
        <v>Tecnologías de la Información y las Comunicaciones</v>
      </c>
      <c r="C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8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Riesgo'!H24:H26)))</f>
        <v>Gestión - Seguridad de la Información (Pérdida de Confidencialidad)</v>
      </c>
      <c r="E24" s="24" t="s">
        <v>325</v>
      </c>
      <c r="F24" s="25"/>
      <c r="G24" s="24" t="s">
        <v>326</v>
      </c>
      <c r="H24" s="24" t="s">
        <v>327</v>
      </c>
      <c r="I24" s="25"/>
      <c r="J24" s="24" t="s">
        <v>328</v>
      </c>
      <c r="K24" s="24" t="str">
        <f t="shared" si="0"/>
        <v>El subdirector, Jefe o personal delegado  Solicita a través de la mesa de servicio y cuando sea necesario. el reporte de acceso a las carpetas compartidas, para el personal que considere pertinente.  Evidencia:
*Reporte de acceso</v>
      </c>
      <c r="L24" s="26" t="s">
        <v>274</v>
      </c>
      <c r="M24" s="26" t="str">
        <f t="shared" si="1"/>
        <v>Afecta probabilidad</v>
      </c>
      <c r="N24" s="26" t="s">
        <v>275</v>
      </c>
      <c r="O24" s="26" t="s">
        <v>316</v>
      </c>
      <c r="P24" s="26" t="s">
        <v>329</v>
      </c>
      <c r="Q24" s="26" t="s">
        <v>278</v>
      </c>
      <c r="R24" s="26" t="s">
        <v>330</v>
      </c>
      <c r="S24" s="26" t="s">
        <v>331</v>
      </c>
      <c r="T24" s="26" t="s">
        <v>332</v>
      </c>
      <c r="U24" s="27">
        <f t="shared" si="2"/>
        <v>0.4</v>
      </c>
      <c r="V24" s="28">
        <f>IF(OR(M24="",M24=0),"",
IF(M24="Afecta probabilidad",'2. Identificación del Riesgo'!$L$24,""))</f>
        <v>1</v>
      </c>
      <c r="W24" s="28" t="str">
        <f>IF(OR(M24="",M24=0),"",
IF(M24="Afecta Impacto",'2. Identificación del Riesgo'!$O$24,""))</f>
        <v/>
      </c>
      <c r="X24" s="28">
        <f t="shared" si="3"/>
        <v>0.6</v>
      </c>
      <c r="Y24" s="28">
        <f t="shared" si="4"/>
        <v>0</v>
      </c>
      <c r="Z24" s="3"/>
      <c r="AA24" s="3"/>
      <c r="AB24" s="3"/>
      <c r="AC24" s="3"/>
      <c r="AD24" s="3"/>
      <c r="AE24" s="3"/>
      <c r="AF24" s="3"/>
      <c r="AG24" s="3"/>
      <c r="AH24" s="3"/>
      <c r="AI24" s="3"/>
      <c r="AJ24" s="3"/>
      <c r="AK24" s="3"/>
      <c r="AL24" s="3"/>
      <c r="AM24" s="3"/>
      <c r="AN24" s="3"/>
      <c r="AO24" s="3"/>
      <c r="AP24" s="3"/>
    </row>
    <row r="25" spans="1:42" ht="34.5" customHeight="1" x14ac:dyDescent="0.3">
      <c r="A25" s="86"/>
      <c r="B25" s="86"/>
      <c r="C25" s="86"/>
      <c r="D25" s="86"/>
      <c r="E25" s="24"/>
      <c r="F25" s="24"/>
      <c r="G25" s="24"/>
      <c r="H25" s="24"/>
      <c r="I25" s="24"/>
      <c r="J25" s="24"/>
      <c r="K25" s="24" t="str">
        <f t="shared" si="0"/>
        <v xml:space="preserve">     </v>
      </c>
      <c r="L25" s="26"/>
      <c r="M25" s="26" t="str">
        <f t="shared" si="1"/>
        <v/>
      </c>
      <c r="N25" s="26"/>
      <c r="O25" s="26"/>
      <c r="P25" s="26"/>
      <c r="Q25" s="26"/>
      <c r="R25" s="26"/>
      <c r="S25" s="26"/>
      <c r="T25" s="26"/>
      <c r="U25" s="27" t="str">
        <f t="shared" si="2"/>
        <v/>
      </c>
      <c r="V25" s="28" t="str">
        <f>IF(OR(M25="",M25=0),"",
IF(M25="Afecta probabilidad",
IF(M24="Afecta probabilidad",V24-(V24*U24),'2. Identificación del Riesgo'!$L$24),""))</f>
        <v/>
      </c>
      <c r="W25" s="28" t="str">
        <f>IF(OR(M25="",M25=0),"",
IF(M25="Afecta Impacto",
IF(M24="Afecta Impacto",W24-(W24*U24),'2. Identificación del Riesgo'!$O$24),""))</f>
        <v/>
      </c>
      <c r="X25" s="28">
        <f t="shared" si="3"/>
        <v>0</v>
      </c>
      <c r="Y25" s="28">
        <f t="shared" si="4"/>
        <v>0</v>
      </c>
      <c r="Z25" s="3"/>
      <c r="AA25" s="3"/>
      <c r="AB25" s="3"/>
      <c r="AC25" s="3"/>
      <c r="AD25" s="3"/>
      <c r="AE25" s="3"/>
      <c r="AF25" s="3"/>
      <c r="AG25" s="3"/>
      <c r="AH25" s="3"/>
      <c r="AI25" s="3"/>
      <c r="AJ25" s="3"/>
      <c r="AK25" s="3"/>
      <c r="AL25" s="3"/>
      <c r="AM25" s="3"/>
      <c r="AN25" s="3"/>
      <c r="AO25" s="3"/>
      <c r="AP25" s="3"/>
    </row>
    <row r="26" spans="1:42" ht="34.5" customHeight="1" x14ac:dyDescent="0.3">
      <c r="A26" s="87"/>
      <c r="B26" s="87"/>
      <c r="C26" s="87"/>
      <c r="D26" s="87"/>
      <c r="E26" s="24"/>
      <c r="F26" s="24"/>
      <c r="G26" s="24"/>
      <c r="H26" s="24"/>
      <c r="I26" s="24"/>
      <c r="J26" s="24"/>
      <c r="K26" s="24" t="str">
        <f t="shared" si="0"/>
        <v xml:space="preserve">     </v>
      </c>
      <c r="L26" s="26"/>
      <c r="M26" s="26" t="str">
        <f t="shared" si="1"/>
        <v/>
      </c>
      <c r="N26" s="26"/>
      <c r="O26" s="26"/>
      <c r="P26" s="26"/>
      <c r="Q26" s="26"/>
      <c r="R26" s="26"/>
      <c r="S26" s="26"/>
      <c r="T26" s="26"/>
      <c r="U26" s="27" t="str">
        <f t="shared" si="2"/>
        <v/>
      </c>
      <c r="V26" s="28" t="str">
        <f>IF(OR(M26="",M26=0),"",
IF(M26="Afecta probabilidad",
IF(M25="Afecta probabilidad",V25-(V25*U25),
IF(M24="Afecta probabilidad",V24-(V24*U24),'2. Identificación del Riesgo'!$L$24)),""))</f>
        <v/>
      </c>
      <c r="W26" s="28" t="str">
        <f>IF(OR(M26="",M26=0),"",
IF(M26="Afecta Impacto",
IF(M25="Afecta Impacto",W25-(W25*U25),
IF(M24="Afecta Impacto",W24-(W24*U24),'2. Identificación del Riesgo'!$O$24)),""))</f>
        <v/>
      </c>
      <c r="X26" s="28">
        <f t="shared" si="3"/>
        <v>0</v>
      </c>
      <c r="Y26" s="28">
        <f t="shared" si="4"/>
        <v>0</v>
      </c>
      <c r="Z26" s="3"/>
      <c r="AA26" s="3"/>
      <c r="AB26" s="3"/>
      <c r="AC26" s="3"/>
      <c r="AD26" s="3"/>
      <c r="AE26" s="3"/>
      <c r="AF26" s="3"/>
      <c r="AG26" s="3"/>
      <c r="AH26" s="3"/>
      <c r="AI26" s="3"/>
      <c r="AJ26" s="3"/>
      <c r="AK26" s="3"/>
      <c r="AL26" s="3"/>
      <c r="AM26" s="3"/>
      <c r="AN26" s="3"/>
      <c r="AO26" s="3"/>
      <c r="AP26" s="3"/>
    </row>
    <row r="27" spans="1:42" ht="147" customHeight="1" x14ac:dyDescent="0.3">
      <c r="A27" s="92">
        <v>7</v>
      </c>
      <c r="B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Riesgo'!B27:B29)))</f>
        <v>Tecnologías de la Información y las Comunicaciones</v>
      </c>
      <c r="C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8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Riesgo'!H27:H29)))</f>
        <v>Gestión - Seguridad de la Información (Pérdida de la Integridad)</v>
      </c>
      <c r="E27" s="24" t="s">
        <v>333</v>
      </c>
      <c r="F27" s="25"/>
      <c r="G27" s="24" t="s">
        <v>334</v>
      </c>
      <c r="H27" s="24" t="s">
        <v>335</v>
      </c>
      <c r="I27" s="25"/>
      <c r="J27" s="24" t="s">
        <v>336</v>
      </c>
      <c r="K27" s="24" t="str">
        <f t="shared" si="0"/>
        <v>El Oficial de seguridad  verifica de acuerdo al plan anual, que se hayan realizado las actividades tendientes a la medición del nivel de conocimiento de los colaboradores en materia de seguridad y privacidad de la información, revisando las pruebas de conocimiento que garantizan que los  colaboradores cuentan con una conciencia en seguridad de la información.  Evidencia:
*Registros de pruebas de conocimiento</v>
      </c>
      <c r="L27" s="26" t="s">
        <v>274</v>
      </c>
      <c r="M27" s="26" t="str">
        <f t="shared" si="1"/>
        <v>Afecta probabilidad</v>
      </c>
      <c r="N27" s="26" t="s">
        <v>275</v>
      </c>
      <c r="O27" s="26" t="s">
        <v>316</v>
      </c>
      <c r="P27" s="26" t="s">
        <v>329</v>
      </c>
      <c r="Q27" s="26" t="s">
        <v>278</v>
      </c>
      <c r="R27" s="26" t="s">
        <v>337</v>
      </c>
      <c r="S27" s="26" t="s">
        <v>338</v>
      </c>
      <c r="T27" s="26" t="s">
        <v>310</v>
      </c>
      <c r="U27" s="27">
        <f t="shared" si="2"/>
        <v>0.4</v>
      </c>
      <c r="V27" s="28">
        <f>IF(OR(M27="",M27=0),"",
IF(M27="Afecta probabilidad",'2. Identificación del Riesgo'!$L$27,""))</f>
        <v>1</v>
      </c>
      <c r="W27" s="28" t="str">
        <f>IF(OR(M27="",M27=0),"",
IF(M27="Afecta Impacto",'2. Identificación del Riesgo'!$O$27,""))</f>
        <v/>
      </c>
      <c r="X27" s="28">
        <f t="shared" si="3"/>
        <v>0.6</v>
      </c>
      <c r="Y27" s="28">
        <f t="shared" si="4"/>
        <v>0</v>
      </c>
      <c r="Z27" s="3"/>
      <c r="AA27" s="3"/>
      <c r="AB27" s="3"/>
      <c r="AC27" s="3"/>
      <c r="AD27" s="3"/>
      <c r="AE27" s="3"/>
      <c r="AF27" s="3"/>
      <c r="AG27" s="3"/>
      <c r="AH27" s="3"/>
      <c r="AI27" s="3"/>
      <c r="AJ27" s="3"/>
      <c r="AK27" s="3"/>
      <c r="AL27" s="3"/>
      <c r="AM27" s="3"/>
      <c r="AN27" s="3"/>
      <c r="AO27" s="3"/>
      <c r="AP27" s="3"/>
    </row>
    <row r="28" spans="1:42" ht="108" customHeight="1" x14ac:dyDescent="0.3">
      <c r="A28" s="86"/>
      <c r="B28" s="86"/>
      <c r="C28" s="86"/>
      <c r="D28" s="86"/>
      <c r="E28" s="24" t="s">
        <v>339</v>
      </c>
      <c r="F28" s="25"/>
      <c r="G28" s="24" t="s">
        <v>340</v>
      </c>
      <c r="H28" s="24" t="s">
        <v>341</v>
      </c>
      <c r="I28" s="25"/>
      <c r="J28" s="24" t="s">
        <v>342</v>
      </c>
      <c r="K28" s="24" t="str">
        <f t="shared" si="0"/>
        <v>Todos los colaboradores que accedan remotamente a la red de la entidad,  deben asegurar la integridad, confidencialidad y disponibilidad de la información mientras se realiza el trabajo en casa mediante el uso de una Red Privada Virtual (VPN) provisto por IDIGER.  Evidencia: Reportes de conectividad de los usuarios con VPN.</v>
      </c>
      <c r="L28" s="26" t="s">
        <v>274</v>
      </c>
      <c r="M28" s="26" t="str">
        <f t="shared" si="1"/>
        <v>Afecta probabilidad</v>
      </c>
      <c r="N28" s="26" t="s">
        <v>275</v>
      </c>
      <c r="O28" s="26" t="s">
        <v>316</v>
      </c>
      <c r="P28" s="26" t="s">
        <v>329</v>
      </c>
      <c r="Q28" s="26" t="s">
        <v>343</v>
      </c>
      <c r="R28" s="26" t="s">
        <v>344</v>
      </c>
      <c r="S28" s="26" t="s">
        <v>345</v>
      </c>
      <c r="T28" s="26" t="s">
        <v>310</v>
      </c>
      <c r="U28" s="27">
        <f t="shared" si="2"/>
        <v>0.4</v>
      </c>
      <c r="V28" s="28">
        <f>IF(OR(M28="",M28=0),"",
IF(M28="Afecta probabilidad",
IF(M27="Afecta probabilidad",V27-(V27*U27),'2. Identificación del Riesgo'!$L$27),""))</f>
        <v>0.6</v>
      </c>
      <c r="W28" s="28" t="str">
        <f>IF(OR(M28="",M28=0),"",
IF(M28="Afecta Impacto",
IF(M27="Afecta Impacto",W27-(W27*U27),'2. Identificación del Riesgo'!$O$27),""))</f>
        <v/>
      </c>
      <c r="X28" s="28">
        <f t="shared" si="3"/>
        <v>0.36</v>
      </c>
      <c r="Y28" s="28">
        <f t="shared" si="4"/>
        <v>0</v>
      </c>
      <c r="Z28" s="3"/>
      <c r="AA28" s="3"/>
      <c r="AB28" s="3"/>
      <c r="AC28" s="3"/>
      <c r="AD28" s="3"/>
      <c r="AE28" s="3"/>
      <c r="AF28" s="3"/>
      <c r="AG28" s="3"/>
      <c r="AH28" s="3"/>
      <c r="AI28" s="3"/>
      <c r="AJ28" s="3"/>
      <c r="AK28" s="3"/>
      <c r="AL28" s="3"/>
      <c r="AM28" s="3"/>
      <c r="AN28" s="3"/>
      <c r="AO28" s="3"/>
      <c r="AP28" s="3"/>
    </row>
    <row r="29" spans="1:42" ht="34.5" customHeight="1" x14ac:dyDescent="0.3">
      <c r="A29" s="87"/>
      <c r="B29" s="87"/>
      <c r="C29" s="87"/>
      <c r="D29" s="87"/>
      <c r="E29" s="24"/>
      <c r="F29" s="24"/>
      <c r="G29" s="24"/>
      <c r="H29" s="24"/>
      <c r="I29" s="24"/>
      <c r="J29" s="24"/>
      <c r="K29" s="24" t="str">
        <f t="shared" si="0"/>
        <v xml:space="preserve">     </v>
      </c>
      <c r="L29" s="26"/>
      <c r="M29" s="26" t="str">
        <f t="shared" si="1"/>
        <v/>
      </c>
      <c r="N29" s="26"/>
      <c r="O29" s="26"/>
      <c r="P29" s="26"/>
      <c r="Q29" s="26"/>
      <c r="R29" s="26"/>
      <c r="S29" s="26"/>
      <c r="T29" s="26"/>
      <c r="U29" s="27" t="str">
        <f t="shared" si="2"/>
        <v/>
      </c>
      <c r="V29" s="28" t="str">
        <f>IF(OR(M29="",M29=0),"",
IF(M29="Afecta probabilidad",
IF(M28="Afecta probabilidad",V28-(V28*U28),
IF(M27="Afecta probabilidad",V27-(V27*U27),'2. Identificación del Riesgo'!$L$27)),""))</f>
        <v/>
      </c>
      <c r="W29" s="28" t="str">
        <f>IF(OR(M29="",M29=0),"",
IF(M29="Afecta Impacto",
IF(M28="Afecta Impacto",W28-(W28*U28),
IF(M27="Afecta Impacto",W27-(W27*U27),'2. Identificación del Riesgo'!$O$27)),""))</f>
        <v/>
      </c>
      <c r="X29" s="28">
        <f t="shared" si="3"/>
        <v>0</v>
      </c>
      <c r="Y29" s="28">
        <f t="shared" si="4"/>
        <v>0</v>
      </c>
      <c r="Z29" s="3"/>
      <c r="AA29" s="3"/>
      <c r="AB29" s="3"/>
      <c r="AC29" s="3"/>
      <c r="AD29" s="3"/>
      <c r="AE29" s="3"/>
      <c r="AF29" s="3"/>
      <c r="AG29" s="3"/>
      <c r="AH29" s="3"/>
      <c r="AI29" s="3"/>
      <c r="AJ29" s="3"/>
      <c r="AK29" s="3"/>
      <c r="AL29" s="3"/>
      <c r="AM29" s="3"/>
      <c r="AN29" s="3"/>
      <c r="AO29" s="3"/>
      <c r="AP29" s="3"/>
    </row>
    <row r="30" spans="1:42" ht="146.25" customHeight="1" x14ac:dyDescent="0.3">
      <c r="A30" s="92">
        <v>8</v>
      </c>
      <c r="B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Riesgo'!B30:B32)))</f>
        <v>Tecnologías de la Información y las Comunicaciones</v>
      </c>
      <c r="C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Riesgo'!G30:G32)))</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0" s="8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Riesgo'!H30:H32)))</f>
        <v>Gestión - Seguridad de la Información (Pérdida de la Disponibilidad)</v>
      </c>
      <c r="E30" s="24" t="s">
        <v>346</v>
      </c>
      <c r="F30" s="25"/>
      <c r="G30" s="24" t="s">
        <v>347</v>
      </c>
      <c r="H30" s="24" t="s">
        <v>335</v>
      </c>
      <c r="I30" s="25"/>
      <c r="J30" s="24" t="s">
        <v>336</v>
      </c>
      <c r="K30" s="24" t="str">
        <f t="shared" si="0"/>
        <v>El Oficial de seguridad debe  verificar de acuerdo al plan anual, que se hayan realizado las actividades tendientes a la medición del nivel de conocimiento de los colaboradores en materia de seguridad y privacidad de la información, revisando las pruebas de conocimiento que garantizan que los  colaboradores cuentan con una conciencia en seguridad de la información.  Evidencia:
*Registros de pruebas de conocimiento</v>
      </c>
      <c r="L30" s="26" t="s">
        <v>274</v>
      </c>
      <c r="M30" s="26" t="str">
        <f t="shared" si="1"/>
        <v>Afecta probabilidad</v>
      </c>
      <c r="N30" s="26" t="s">
        <v>275</v>
      </c>
      <c r="O30" s="26" t="s">
        <v>316</v>
      </c>
      <c r="P30" s="26" t="s">
        <v>329</v>
      </c>
      <c r="Q30" s="26" t="s">
        <v>278</v>
      </c>
      <c r="R30" s="26" t="s">
        <v>337</v>
      </c>
      <c r="S30" s="26" t="s">
        <v>348</v>
      </c>
      <c r="T30" s="26" t="s">
        <v>310</v>
      </c>
      <c r="U30" s="27">
        <f t="shared" si="2"/>
        <v>0.4</v>
      </c>
      <c r="V30" s="28">
        <f>IF(OR(M30="",M30=0),"",
IF(M30="Afecta probabilidad",'2. Identificación del Riesgo'!$L$30,""))</f>
        <v>0.6</v>
      </c>
      <c r="W30" s="28" t="str">
        <f>IF(OR(M30="",M30=0),"",
IF(M30="Afecta Impacto",'2. Identificación del Riesgo'!$O$30,""))</f>
        <v/>
      </c>
      <c r="X30" s="28">
        <f t="shared" si="3"/>
        <v>0.36</v>
      </c>
      <c r="Y30" s="28">
        <f t="shared" si="4"/>
        <v>0</v>
      </c>
      <c r="Z30" s="3"/>
      <c r="AA30" s="3"/>
      <c r="AB30" s="3"/>
      <c r="AC30" s="3"/>
      <c r="AD30" s="3"/>
      <c r="AE30" s="3"/>
      <c r="AF30" s="3"/>
      <c r="AG30" s="3"/>
      <c r="AH30" s="3"/>
      <c r="AI30" s="3"/>
      <c r="AJ30" s="3"/>
      <c r="AK30" s="3"/>
      <c r="AL30" s="3"/>
      <c r="AM30" s="3"/>
      <c r="AN30" s="3"/>
      <c r="AO30" s="3"/>
      <c r="AP30" s="3"/>
    </row>
    <row r="31" spans="1:42" ht="106.5" customHeight="1" x14ac:dyDescent="0.3">
      <c r="A31" s="86"/>
      <c r="B31" s="86"/>
      <c r="C31" s="86"/>
      <c r="D31" s="86"/>
      <c r="E31" s="24" t="s">
        <v>311</v>
      </c>
      <c r="F31" s="25"/>
      <c r="G31" s="24" t="s">
        <v>349</v>
      </c>
      <c r="H31" s="24" t="s">
        <v>350</v>
      </c>
      <c r="I31" s="25"/>
      <c r="J31" s="24" t="s">
        <v>351</v>
      </c>
      <c r="K31" s="24" t="str">
        <f t="shared" si="0"/>
        <v>Los profesionales de infraestructura tecnologica y/o contratistas de la Oficina TICS  deben verificar los usuarios administradores de servicios criticos como el dominio, el firewall, VPN, y el acceso a la nube oracle con el fin de detectar usuarios que por su obligación o función no deban tener perfiles con altos privilegios (admin) y realizar las actualizaciones necesarias.  Evidencia: Reporte informando usuarios administradores de los servicios mencionados en el control.</v>
      </c>
      <c r="L31" s="26" t="s">
        <v>288</v>
      </c>
      <c r="M31" s="26" t="str">
        <f t="shared" si="1"/>
        <v>Afecta probabilidad</v>
      </c>
      <c r="N31" s="26" t="s">
        <v>275</v>
      </c>
      <c r="O31" s="26" t="s">
        <v>316</v>
      </c>
      <c r="P31" s="26" t="s">
        <v>329</v>
      </c>
      <c r="Q31" s="26" t="s">
        <v>278</v>
      </c>
      <c r="R31" s="26" t="s">
        <v>352</v>
      </c>
      <c r="S31" s="26" t="s">
        <v>353</v>
      </c>
      <c r="T31" s="26" t="s">
        <v>310</v>
      </c>
      <c r="U31" s="27">
        <f t="shared" si="2"/>
        <v>0.3</v>
      </c>
      <c r="V31" s="28">
        <f>IF(OR(M31="",M31=0),"",
IF(M31="Afecta probabilidad",
IF(M30="Afecta probabilidad",V30-(V30*U30),'2. Identificación del Riesgo'!$L$30),""))</f>
        <v>0.36</v>
      </c>
      <c r="W31" s="28" t="str">
        <f>IF(OR(M31="",M31=0),"",
IF(M31="Afecta Impacto",
IF(M30="Afecta Impacto",W30-(W30*U30),'2. Identificación del Riesgo'!$O$30),""))</f>
        <v/>
      </c>
      <c r="X31" s="28">
        <f t="shared" si="3"/>
        <v>0.252</v>
      </c>
      <c r="Y31" s="28">
        <f t="shared" si="4"/>
        <v>0</v>
      </c>
      <c r="Z31" s="3"/>
      <c r="AA31" s="3"/>
      <c r="AB31" s="3"/>
      <c r="AC31" s="3"/>
      <c r="AD31" s="3"/>
      <c r="AE31" s="3"/>
      <c r="AF31" s="3"/>
      <c r="AG31" s="3"/>
      <c r="AH31" s="3"/>
      <c r="AI31" s="3"/>
      <c r="AJ31" s="3"/>
      <c r="AK31" s="3"/>
      <c r="AL31" s="3"/>
      <c r="AM31" s="3"/>
      <c r="AN31" s="3"/>
      <c r="AO31" s="3"/>
      <c r="AP31" s="3"/>
    </row>
    <row r="32" spans="1:42" ht="34.5" customHeight="1" x14ac:dyDescent="0.3">
      <c r="A32" s="87"/>
      <c r="B32" s="87"/>
      <c r="C32" s="87"/>
      <c r="D32" s="87"/>
      <c r="E32" s="24"/>
      <c r="F32" s="24"/>
      <c r="G32" s="24"/>
      <c r="H32" s="24"/>
      <c r="I32" s="24"/>
      <c r="J32" s="24"/>
      <c r="K32" s="24" t="str">
        <f t="shared" si="0"/>
        <v xml:space="preserve">     </v>
      </c>
      <c r="L32" s="26"/>
      <c r="M32" s="26" t="str">
        <f t="shared" si="1"/>
        <v/>
      </c>
      <c r="N32" s="26"/>
      <c r="O32" s="26"/>
      <c r="P32" s="26"/>
      <c r="Q32" s="26"/>
      <c r="R32" s="26"/>
      <c r="S32" s="26"/>
      <c r="T32" s="26"/>
      <c r="U32" s="27" t="str">
        <f t="shared" si="2"/>
        <v/>
      </c>
      <c r="V32" s="28" t="str">
        <f>IF(OR(M32="",M32=0),"",
IF(M32="Afecta probabilidad",
IF(M31="Afecta probabilidad",V31-(V31*U31),
IF(M30="Afecta probabilidad",V30-(V30*U30),'2. Identificación del Riesgo'!$L$30)),""))</f>
        <v/>
      </c>
      <c r="W32" s="28" t="str">
        <f>IF(OR(M32="",M32=0),"",
IF(M32="Afecta Impacto",
IF(M31="Afecta Impacto",W31-(W31*U31),
IF(M30="Afecta Impacto",W30-(W30*U30),'2. Identificación del Riesgo'!$O$30)),""))</f>
        <v/>
      </c>
      <c r="X32" s="28">
        <f t="shared" si="3"/>
        <v>0</v>
      </c>
      <c r="Y32" s="28">
        <f t="shared" si="4"/>
        <v>0</v>
      </c>
      <c r="Z32" s="3"/>
      <c r="AA32" s="3"/>
      <c r="AB32" s="3"/>
      <c r="AC32" s="3"/>
      <c r="AD32" s="3"/>
      <c r="AE32" s="3"/>
      <c r="AF32" s="3"/>
      <c r="AG32" s="3"/>
      <c r="AH32" s="3"/>
      <c r="AI32" s="3"/>
      <c r="AJ32" s="3"/>
      <c r="AK32" s="3"/>
      <c r="AL32" s="3"/>
      <c r="AM32" s="3"/>
      <c r="AN32" s="3"/>
      <c r="AO32" s="3"/>
      <c r="AP32" s="3"/>
    </row>
    <row r="33" spans="1:42" ht="94.5" customHeight="1" x14ac:dyDescent="0.3">
      <c r="A33" s="92">
        <v>9</v>
      </c>
      <c r="B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Riesgo'!B33:B35)))</f>
        <v>Tecnologías de la Información y las Comunicaciones</v>
      </c>
      <c r="C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Riesgo'!G33:G35)))</f>
        <v>Posibilidad de afectación economica y/o reputacional y perdida de disponiblidad por fallas en la prestación de los servicios de TI debido a la inadecuada gestión de cambios en los ambientes productivos de la entidad.</v>
      </c>
      <c r="D33" s="8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Riesgo'!H33:H35)))</f>
        <v>Gestión - Seguridad de la Información (Pérdida de la Disponibilidad)</v>
      </c>
      <c r="E33" s="24" t="s">
        <v>354</v>
      </c>
      <c r="F33" s="25"/>
      <c r="G33" s="24" t="s">
        <v>355</v>
      </c>
      <c r="H33" s="24" t="s">
        <v>356</v>
      </c>
      <c r="I33" s="25"/>
      <c r="J33" s="24" t="s">
        <v>357</v>
      </c>
      <c r="K33" s="24" t="str">
        <f t="shared" si="0"/>
        <v>El Profesional de infraestructura tecnológica y/o contratistas de la Oficina TICS  ejecutan las actividades que se identifican durante el periodo y de acuerdo con plan de adquisiones los avances se relacionan en informes de gestión de los profesionales encargados.  Evidencia:
*Informes de gestión</v>
      </c>
      <c r="L33" s="26" t="s">
        <v>274</v>
      </c>
      <c r="M33" s="26" t="str">
        <f t="shared" si="1"/>
        <v>Afecta probabilidad</v>
      </c>
      <c r="N33" s="26" t="s">
        <v>275</v>
      </c>
      <c r="O33" s="26" t="s">
        <v>276</v>
      </c>
      <c r="P33" s="26" t="s">
        <v>277</v>
      </c>
      <c r="Q33" s="26" t="s">
        <v>278</v>
      </c>
      <c r="R33" s="26" t="s">
        <v>309</v>
      </c>
      <c r="S33" s="26" t="s">
        <v>298</v>
      </c>
      <c r="T33" s="26" t="s">
        <v>310</v>
      </c>
      <c r="U33" s="27">
        <f t="shared" si="2"/>
        <v>0.4</v>
      </c>
      <c r="V33" s="28">
        <f>IF(OR(M33="",M33=0),"",
IF(M33="Afecta probabilidad",'2. Identificación del Riesgo'!$L$33,""))</f>
        <v>0.6</v>
      </c>
      <c r="W33" s="28" t="str">
        <f>IF(OR(M33="",M33=0),"",
IF(M33="Afecta Impacto",'2. Identificación del Riesgo'!$O$33,""))</f>
        <v/>
      </c>
      <c r="X33" s="28">
        <f t="shared" si="3"/>
        <v>0.36</v>
      </c>
      <c r="Y33" s="28">
        <f t="shared" si="4"/>
        <v>0</v>
      </c>
      <c r="Z33" s="3"/>
      <c r="AA33" s="3"/>
      <c r="AB33" s="3"/>
      <c r="AC33" s="3"/>
      <c r="AD33" s="3"/>
      <c r="AE33" s="3"/>
      <c r="AF33" s="3"/>
      <c r="AG33" s="3"/>
      <c r="AH33" s="3"/>
      <c r="AI33" s="3"/>
      <c r="AJ33" s="3"/>
      <c r="AK33" s="3"/>
      <c r="AL33" s="3"/>
      <c r="AM33" s="3"/>
      <c r="AN33" s="3"/>
      <c r="AO33" s="3"/>
      <c r="AP33" s="3"/>
    </row>
    <row r="34" spans="1:42" ht="89.25" customHeight="1" x14ac:dyDescent="0.3">
      <c r="A34" s="86"/>
      <c r="B34" s="86"/>
      <c r="C34" s="86"/>
      <c r="D34" s="86"/>
      <c r="E34" s="24" t="s">
        <v>358</v>
      </c>
      <c r="F34" s="25"/>
      <c r="G34" s="24" t="s">
        <v>359</v>
      </c>
      <c r="H34" s="24" t="s">
        <v>360</v>
      </c>
      <c r="I34" s="25"/>
      <c r="J34" s="24" t="s">
        <v>361</v>
      </c>
      <c r="K34" s="24" t="str">
        <f t="shared" si="0"/>
        <v>El Profesional de infraestructura tecnólogica y/o contratistas de la Oficina TICS   informan acerca de los cambios relevantes que afecten la disponiblidad de los servicios, generando una ventana de mantenimiento  enviando comunicación a los colaboradores y partes interesadas a los que pueda afectar el cambio.  Evidencia:
*Registros de correos de comunicación</v>
      </c>
      <c r="L34" s="26" t="s">
        <v>274</v>
      </c>
      <c r="M34" s="26" t="str">
        <f t="shared" si="1"/>
        <v>Afecta probabilidad</v>
      </c>
      <c r="N34" s="26" t="s">
        <v>275</v>
      </c>
      <c r="O34" s="26" t="s">
        <v>276</v>
      </c>
      <c r="P34" s="26" t="s">
        <v>329</v>
      </c>
      <c r="Q34" s="26" t="s">
        <v>278</v>
      </c>
      <c r="R34" s="26" t="s">
        <v>362</v>
      </c>
      <c r="S34" s="26" t="s">
        <v>363</v>
      </c>
      <c r="T34" s="26" t="s">
        <v>310</v>
      </c>
      <c r="U34" s="27">
        <f t="shared" si="2"/>
        <v>0.4</v>
      </c>
      <c r="V34" s="28">
        <f>IF(OR(M34="",M34=0),"",
IF(M34="Afecta probabilidad",
IF(M33="Afecta probabilidad",V33-(V33*U33),'2. Identificación del Riesgo'!$L$33),""))</f>
        <v>0.36</v>
      </c>
      <c r="W34" s="28" t="str">
        <f>IF(OR(M34="",M34=0),"",
IF(M34="Afecta Impacto",
IF(M33="Afecta Impacto",W33-(W33*U33),'2. Identificación del Riesgo'!$O$33),""))</f>
        <v/>
      </c>
      <c r="X34" s="28">
        <f t="shared" si="3"/>
        <v>0.216</v>
      </c>
      <c r="Y34" s="28">
        <f t="shared" si="4"/>
        <v>0</v>
      </c>
      <c r="Z34" s="3"/>
      <c r="AA34" s="3"/>
      <c r="AB34" s="3"/>
      <c r="AC34" s="3"/>
      <c r="AD34" s="3"/>
      <c r="AE34" s="3"/>
      <c r="AF34" s="3"/>
      <c r="AG34" s="3"/>
      <c r="AH34" s="3"/>
      <c r="AI34" s="3"/>
      <c r="AJ34" s="3"/>
      <c r="AK34" s="3"/>
      <c r="AL34" s="3"/>
      <c r="AM34" s="3"/>
      <c r="AN34" s="3"/>
      <c r="AO34" s="3"/>
      <c r="AP34" s="3"/>
    </row>
    <row r="35" spans="1:42" ht="34.5" customHeight="1" x14ac:dyDescent="0.3">
      <c r="A35" s="87"/>
      <c r="B35" s="87"/>
      <c r="C35" s="87"/>
      <c r="D35" s="87"/>
      <c r="E35" s="24"/>
      <c r="F35" s="24"/>
      <c r="G35" s="24"/>
      <c r="H35" s="24"/>
      <c r="I35" s="24"/>
      <c r="J35" s="24"/>
      <c r="K35" s="24" t="str">
        <f t="shared" si="0"/>
        <v xml:space="preserve">     </v>
      </c>
      <c r="L35" s="26"/>
      <c r="M35" s="26" t="str">
        <f t="shared" si="1"/>
        <v/>
      </c>
      <c r="N35" s="26"/>
      <c r="O35" s="26"/>
      <c r="P35" s="26"/>
      <c r="Q35" s="26"/>
      <c r="R35" s="26"/>
      <c r="S35" s="26"/>
      <c r="T35" s="26"/>
      <c r="U35" s="27" t="str">
        <f t="shared" si="2"/>
        <v/>
      </c>
      <c r="V35" s="28" t="str">
        <f>IF(OR(M35="",M35=0),"",
IF(M35="Afecta probabilidad",
IF(M34="Afecta probabilidad",V34-(V34*U34),
IF(M33="Afecta probabilidad",V33-(V33*U33),'2. Identificación del Riesgo'!$L$33)),""))</f>
        <v/>
      </c>
      <c r="W35" s="28" t="str">
        <f>IF(OR(M35="",M35=0),"",
IF(M35="Afecta Impacto",
IF(M34="Afecta Impacto",W34-(W34*U34),
IF(M33="Afecta Impacto",W33-(W33*U33),'2. Identificación del Riesgo'!$O$33)),""))</f>
        <v/>
      </c>
      <c r="X35" s="28">
        <f t="shared" si="3"/>
        <v>0</v>
      </c>
      <c r="Y35" s="28">
        <f t="shared" si="4"/>
        <v>0</v>
      </c>
      <c r="Z35" s="3"/>
      <c r="AA35" s="3"/>
      <c r="AB35" s="3"/>
      <c r="AC35" s="3"/>
      <c r="AD35" s="3"/>
      <c r="AE35" s="3"/>
      <c r="AF35" s="3"/>
      <c r="AG35" s="3"/>
      <c r="AH35" s="3"/>
      <c r="AI35" s="3"/>
      <c r="AJ35" s="3"/>
      <c r="AK35" s="3"/>
      <c r="AL35" s="3"/>
      <c r="AM35" s="3"/>
      <c r="AN35" s="3"/>
      <c r="AO35" s="3"/>
      <c r="AP35" s="3"/>
    </row>
    <row r="36" spans="1:42" ht="34.5" customHeight="1" x14ac:dyDescent="0.3">
      <c r="A36" s="92">
        <v>10</v>
      </c>
      <c r="B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Riesgo'!B36:B38)))</f>
        <v>No aplica</v>
      </c>
      <c r="C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Riesgo'!G36:G38)))</f>
        <v>No aplica</v>
      </c>
      <c r="D36" s="8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Riesgo'!H36:H38)))</f>
        <v>No aplica</v>
      </c>
      <c r="E36" s="24"/>
      <c r="F36" s="24"/>
      <c r="G36" s="24"/>
      <c r="H36" s="24"/>
      <c r="I36" s="24"/>
      <c r="J36" s="24"/>
      <c r="K36" s="24" t="str">
        <f t="shared" si="0"/>
        <v xml:space="preserve">     </v>
      </c>
      <c r="L36" s="26"/>
      <c r="M36" s="26" t="str">
        <f t="shared" si="1"/>
        <v/>
      </c>
      <c r="N36" s="26"/>
      <c r="O36" s="26"/>
      <c r="P36" s="26"/>
      <c r="Q36" s="26"/>
      <c r="R36" s="26"/>
      <c r="S36" s="26"/>
      <c r="T36" s="26"/>
      <c r="U36" s="27" t="str">
        <f t="shared" si="2"/>
        <v/>
      </c>
      <c r="V36" s="28" t="str">
        <f>IF(OR(M36="",M36=0),"",
IF(M36="Afecta probabilidad",'2. Identificación del Riesgo'!$L$36,""))</f>
        <v/>
      </c>
      <c r="W36" s="28" t="str">
        <f>IF(OR(M36="",M36=0),"",
IF(M36="Afecta Impacto",'2. Identificación del Riesgo'!$O$36,""))</f>
        <v/>
      </c>
      <c r="X36" s="28">
        <f t="shared" si="3"/>
        <v>0</v>
      </c>
      <c r="Y36" s="28">
        <f t="shared" si="4"/>
        <v>0</v>
      </c>
      <c r="Z36" s="3"/>
      <c r="AA36" s="3"/>
      <c r="AB36" s="3"/>
      <c r="AC36" s="3"/>
      <c r="AD36" s="3"/>
      <c r="AE36" s="3"/>
      <c r="AF36" s="3"/>
      <c r="AG36" s="3"/>
      <c r="AH36" s="3"/>
      <c r="AI36" s="3"/>
      <c r="AJ36" s="3"/>
      <c r="AK36" s="3"/>
      <c r="AL36" s="3"/>
      <c r="AM36" s="3"/>
      <c r="AN36" s="3"/>
      <c r="AO36" s="3"/>
      <c r="AP36" s="3"/>
    </row>
    <row r="37" spans="1:42" ht="34.5" customHeight="1" x14ac:dyDescent="0.3">
      <c r="A37" s="86"/>
      <c r="B37" s="86"/>
      <c r="C37" s="86"/>
      <c r="D37" s="86"/>
      <c r="E37" s="24"/>
      <c r="F37" s="24"/>
      <c r="G37" s="24"/>
      <c r="H37" s="24"/>
      <c r="I37" s="24"/>
      <c r="J37" s="24"/>
      <c r="K37" s="24" t="str">
        <f t="shared" si="0"/>
        <v xml:space="preserve">     </v>
      </c>
      <c r="L37" s="26"/>
      <c r="M37" s="26" t="str">
        <f t="shared" si="1"/>
        <v/>
      </c>
      <c r="N37" s="26"/>
      <c r="O37" s="26"/>
      <c r="P37" s="26"/>
      <c r="Q37" s="26"/>
      <c r="R37" s="26"/>
      <c r="S37" s="26"/>
      <c r="T37" s="26"/>
      <c r="U37" s="27" t="str">
        <f t="shared" si="2"/>
        <v/>
      </c>
      <c r="V37" s="28" t="str">
        <f>IF(OR(M37="",M37=0),"",
IF(M37="Afecta probabilidad",
IF(M36="Afecta probabilidad",V36-(V36*U36),'2. Identificación del Riesgo'!$L$36),""))</f>
        <v/>
      </c>
      <c r="W37" s="28" t="str">
        <f>IF(OR(M37="",M37=0),"",
IF(M37="Afecta Impacto",
IF(M36="Afecta Impacto",W36-(W36*U36),'2. Identificación del Riesgo'!$O$36),""))</f>
        <v/>
      </c>
      <c r="X37" s="28">
        <f t="shared" si="3"/>
        <v>0</v>
      </c>
      <c r="Y37" s="28">
        <f t="shared" si="4"/>
        <v>0</v>
      </c>
      <c r="Z37" s="2"/>
      <c r="AA37" s="2"/>
      <c r="AB37" s="2"/>
      <c r="AC37" s="2"/>
      <c r="AD37" s="2"/>
      <c r="AE37" s="2"/>
      <c r="AF37" s="2"/>
      <c r="AG37" s="2"/>
      <c r="AH37" s="2"/>
      <c r="AI37" s="2"/>
      <c r="AJ37" s="2"/>
      <c r="AK37" s="2"/>
      <c r="AL37" s="2"/>
      <c r="AM37" s="2"/>
      <c r="AN37" s="2"/>
      <c r="AO37" s="2"/>
      <c r="AP37" s="2"/>
    </row>
    <row r="38" spans="1:42" ht="34.5" customHeight="1" x14ac:dyDescent="0.3">
      <c r="A38" s="87"/>
      <c r="B38" s="87"/>
      <c r="C38" s="87"/>
      <c r="D38" s="87"/>
      <c r="E38" s="24"/>
      <c r="F38" s="24"/>
      <c r="G38" s="24"/>
      <c r="H38" s="24"/>
      <c r="I38" s="24"/>
      <c r="J38" s="24"/>
      <c r="K38" s="24" t="str">
        <f t="shared" si="0"/>
        <v xml:space="preserve">     </v>
      </c>
      <c r="L38" s="26"/>
      <c r="M38" s="26" t="str">
        <f t="shared" si="1"/>
        <v/>
      </c>
      <c r="N38" s="26"/>
      <c r="O38" s="26"/>
      <c r="P38" s="26"/>
      <c r="Q38" s="26"/>
      <c r="R38" s="26"/>
      <c r="S38" s="26"/>
      <c r="T38" s="26"/>
      <c r="U38" s="27" t="str">
        <f t="shared" si="2"/>
        <v/>
      </c>
      <c r="V38" s="28" t="str">
        <f>IF(OR(M38="",M38=0),"",
IF(M38="Afecta probabilidad",
IF(M37="Afecta probabilidad",V37-(V37*U37),
IF(M36="Afecta probabilidad",V36-(V36*U36),'2. Identificación del Riesgo'!$L$36)),""))</f>
        <v/>
      </c>
      <c r="W38" s="28" t="str">
        <f>IF(OR(M38="",M38=0),"",
IF(M38="Afecta Impacto",
IF(M37="Afecta Impacto",W37-(W37*U37),
IF(M36="Afecta Impacto",W36-(W36*U36),'2. Identificación del Riesgo'!$O$36)),""))</f>
        <v/>
      </c>
      <c r="X38" s="28">
        <f t="shared" si="3"/>
        <v>0</v>
      </c>
      <c r="Y38" s="28">
        <f t="shared" si="4"/>
        <v>0</v>
      </c>
      <c r="Z38" s="2"/>
      <c r="AA38" s="2"/>
      <c r="AB38" s="2"/>
      <c r="AC38" s="2"/>
      <c r="AD38" s="2"/>
      <c r="AE38" s="2"/>
      <c r="AF38" s="2"/>
      <c r="AG38" s="2"/>
      <c r="AH38" s="2"/>
      <c r="AI38" s="2"/>
      <c r="AJ38" s="2"/>
      <c r="AK38" s="2"/>
      <c r="AL38" s="2"/>
      <c r="AM38" s="2"/>
      <c r="AN38" s="2"/>
      <c r="AO38" s="2"/>
      <c r="AP38" s="2"/>
    </row>
    <row r="39" spans="1:42" ht="159.75" customHeight="1" x14ac:dyDescent="0.3">
      <c r="A39" s="92">
        <v>11</v>
      </c>
      <c r="B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Riesgo'!B39:B41)))</f>
        <v>Tecnologías de la Información y las Comunicaciones</v>
      </c>
      <c r="C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Riesgo'!G39:G41)))</f>
        <v>Perdida de integridad o confidencialidad de información de los servicios prestados por la oficina TIC por daño, adulteración  o exposicion de la misma debido a malas practicas en la gestión de usuarios y permisos.</v>
      </c>
      <c r="D39" s="8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Riesgo'!H39:H41)))</f>
        <v>Gestión - Seguridad de la Información (Pérdida de la Disponibilidad)</v>
      </c>
      <c r="E39" s="24" t="s">
        <v>354</v>
      </c>
      <c r="F39" s="25"/>
      <c r="G39" s="24" t="s">
        <v>364</v>
      </c>
      <c r="H39" s="24" t="s">
        <v>365</v>
      </c>
      <c r="I39" s="25"/>
      <c r="J39" s="24" t="s">
        <v>366</v>
      </c>
      <c r="K39" s="24" t="str">
        <f t="shared" si="0"/>
        <v>El Profesional de infraestructura tecnológica y/o contratistas de la Oficina TICS  Realiza la actualización de la matriz de gestión de usuarios de acuerdo con la solicitud emitida a través de los formatos TC-FT-31 Creación de Usuarios, GC_FT_95_ACTA_RECIBO_A_SATIFACCION, TH-FT-101_CERTIFICADO SIN PENDIENTES "SERVIDORES PÚBLICOS".   De acuerdo con el tipo de solicitud se realiza la creación, reactivación y desactivación de los usuarios.  Evidencia:
*Solicitudes de creación, reactivación y desactivación de usuarios.
*Registro en matriz de gestión de usuarios.</v>
      </c>
      <c r="L39" s="26" t="s">
        <v>274</v>
      </c>
      <c r="M39" s="26" t="str">
        <f t="shared" si="1"/>
        <v>Afecta probabilidad</v>
      </c>
      <c r="N39" s="26" t="s">
        <v>275</v>
      </c>
      <c r="O39" s="26" t="s">
        <v>276</v>
      </c>
      <c r="P39" s="26" t="s">
        <v>329</v>
      </c>
      <c r="Q39" s="26" t="s">
        <v>278</v>
      </c>
      <c r="R39" s="26" t="s">
        <v>367</v>
      </c>
      <c r="S39" s="26" t="s">
        <v>368</v>
      </c>
      <c r="T39" s="26" t="s">
        <v>369</v>
      </c>
      <c r="U39" s="27">
        <f t="shared" si="2"/>
        <v>0.4</v>
      </c>
      <c r="V39" s="28">
        <f>IF(OR(M39="",M39=0),"",
IF(M39="Afecta probabilidad",'2. Identificación del Riesgo'!$L$39,""))</f>
        <v>0.6</v>
      </c>
      <c r="W39" s="28" t="str">
        <f>IF(OR(M39="",M39=0),"",
IF(M39="Afecta Impacto",'2. Identificación del Riesgo'!$O$39,""))</f>
        <v/>
      </c>
      <c r="X39" s="28">
        <f t="shared" si="3"/>
        <v>0.36</v>
      </c>
      <c r="Y39" s="28">
        <f t="shared" si="4"/>
        <v>0</v>
      </c>
      <c r="Z39" s="3"/>
      <c r="AA39" s="3"/>
      <c r="AB39" s="3"/>
      <c r="AC39" s="3"/>
      <c r="AD39" s="3"/>
      <c r="AE39" s="3"/>
      <c r="AF39" s="3"/>
      <c r="AG39" s="3"/>
      <c r="AH39" s="3"/>
      <c r="AI39" s="3"/>
      <c r="AJ39" s="3"/>
      <c r="AK39" s="3"/>
      <c r="AL39" s="3"/>
      <c r="AM39" s="3"/>
      <c r="AN39" s="3"/>
      <c r="AO39" s="3"/>
      <c r="AP39" s="3"/>
    </row>
    <row r="40" spans="1:42" ht="81" customHeight="1" x14ac:dyDescent="0.3">
      <c r="A40" s="86"/>
      <c r="B40" s="86"/>
      <c r="C40" s="86"/>
      <c r="D40" s="86"/>
      <c r="E40" s="24" t="s">
        <v>325</v>
      </c>
      <c r="F40" s="25"/>
      <c r="G40" s="24" t="s">
        <v>326</v>
      </c>
      <c r="H40" s="24" t="s">
        <v>327</v>
      </c>
      <c r="I40" s="25"/>
      <c r="J40" s="24" t="s">
        <v>370</v>
      </c>
      <c r="K40" s="24" t="str">
        <f t="shared" si="0"/>
        <v>El subdirector, Jefe o personal delegado  Solicita a través de la mesa de servicio y cuando sea necesario. el reporte de acceso a las carpetas compartidas, para el personal que considere pertinente.  Evidencia:
*Soporte de solicitud en mesa de servicio
*Reporte de acceso</v>
      </c>
      <c r="L40" s="26" t="s">
        <v>274</v>
      </c>
      <c r="M40" s="26" t="str">
        <f t="shared" si="1"/>
        <v>Afecta probabilidad</v>
      </c>
      <c r="N40" s="26" t="s">
        <v>275</v>
      </c>
      <c r="O40" s="26" t="s">
        <v>316</v>
      </c>
      <c r="P40" s="26" t="s">
        <v>329</v>
      </c>
      <c r="Q40" s="26" t="s">
        <v>278</v>
      </c>
      <c r="R40" s="26" t="s">
        <v>330</v>
      </c>
      <c r="S40" s="26" t="s">
        <v>331</v>
      </c>
      <c r="T40" s="26" t="s">
        <v>332</v>
      </c>
      <c r="U40" s="27">
        <f t="shared" si="2"/>
        <v>0.4</v>
      </c>
      <c r="V40" s="28">
        <f>IF(OR(M40="",M40=0),"",
IF(M40="Afecta probabilidad",
IF(M39="Afecta probabilidad",V39-(V39*U39),'2. Identificación del Riesgo'!$L$39),""))</f>
        <v>0.36</v>
      </c>
      <c r="W40" s="28" t="str">
        <f>IF(OR(M40="",M40=0),"",
IF(M40="Afecta Impacto",
IF(M39="Afecta Impacto",W39-(W39*U39),'2. Identificación del Riesgo'!$O$39),""))</f>
        <v/>
      </c>
      <c r="X40" s="28">
        <f t="shared" si="3"/>
        <v>0.216</v>
      </c>
      <c r="Y40" s="28">
        <f t="shared" si="4"/>
        <v>0</v>
      </c>
      <c r="Z40" s="2"/>
      <c r="AA40" s="2"/>
      <c r="AB40" s="2"/>
      <c r="AC40" s="2"/>
      <c r="AD40" s="2"/>
      <c r="AE40" s="2"/>
      <c r="AF40" s="2"/>
      <c r="AG40" s="2"/>
      <c r="AH40" s="2"/>
      <c r="AI40" s="2"/>
      <c r="AJ40" s="2"/>
      <c r="AK40" s="2"/>
      <c r="AL40" s="2"/>
      <c r="AM40" s="2"/>
      <c r="AN40" s="2"/>
      <c r="AO40" s="2"/>
      <c r="AP40" s="2"/>
    </row>
    <row r="41" spans="1:42" ht="34.5" customHeight="1" x14ac:dyDescent="0.3">
      <c r="A41" s="87"/>
      <c r="B41" s="87"/>
      <c r="C41" s="87"/>
      <c r="D41" s="87"/>
      <c r="E41" s="24"/>
      <c r="F41" s="24"/>
      <c r="G41" s="24"/>
      <c r="H41" s="24"/>
      <c r="I41" s="24"/>
      <c r="J41" s="24"/>
      <c r="K41" s="24" t="str">
        <f t="shared" si="0"/>
        <v xml:space="preserve">     </v>
      </c>
      <c r="L41" s="26"/>
      <c r="M41" s="26" t="str">
        <f t="shared" si="1"/>
        <v/>
      </c>
      <c r="N41" s="26"/>
      <c r="O41" s="26"/>
      <c r="P41" s="26"/>
      <c r="Q41" s="26"/>
      <c r="R41" s="26"/>
      <c r="S41" s="26"/>
      <c r="T41" s="26"/>
      <c r="U41" s="27" t="str">
        <f t="shared" si="2"/>
        <v/>
      </c>
      <c r="V41" s="28" t="str">
        <f>IF(OR(M41="",M41=0),"",
IF(M41="Afecta probabilidad",
IF(M40="Afecta probabilidad",V40-(V40*U40),
IF(M39="Afecta probabilidad",V39-(V39*U39),'2. Identificación del Riesgo'!$L$39)),""))</f>
        <v/>
      </c>
      <c r="W41" s="28" t="str">
        <f>IF(OR(M41="",M41=0),"",
IF(M41="Afecta Impacto",
IF(M40="Afecta Impacto",W40-(W40*U40),
IF(M39="Afecta Impacto",W39-(W39*U39),'2. Identificación del Riesgo'!$O$39)),""))</f>
        <v/>
      </c>
      <c r="X41" s="28">
        <f t="shared" si="3"/>
        <v>0</v>
      </c>
      <c r="Y41" s="28">
        <f t="shared" si="4"/>
        <v>0</v>
      </c>
      <c r="Z41" s="2"/>
      <c r="AA41" s="2"/>
      <c r="AB41" s="2"/>
      <c r="AC41" s="2"/>
      <c r="AD41" s="2"/>
      <c r="AE41" s="2"/>
      <c r="AF41" s="2"/>
      <c r="AG41" s="2"/>
      <c r="AH41" s="2"/>
      <c r="AI41" s="2"/>
      <c r="AJ41" s="2"/>
      <c r="AK41" s="2"/>
      <c r="AL41" s="2"/>
      <c r="AM41" s="2"/>
      <c r="AN41" s="2"/>
      <c r="AO41" s="2"/>
      <c r="AP41" s="2"/>
    </row>
    <row r="42" spans="1:42" ht="34.5" customHeight="1" x14ac:dyDescent="0.3">
      <c r="A42" s="92">
        <v>12</v>
      </c>
      <c r="B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8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24"/>
      <c r="F42" s="24"/>
      <c r="G42" s="24"/>
      <c r="H42" s="24"/>
      <c r="I42" s="24"/>
      <c r="J42" s="24"/>
      <c r="K42" s="24" t="str">
        <f t="shared" si="0"/>
        <v xml:space="preserve">     </v>
      </c>
      <c r="L42" s="26"/>
      <c r="M42" s="26" t="str">
        <f t="shared" si="1"/>
        <v/>
      </c>
      <c r="N42" s="26"/>
      <c r="O42" s="26"/>
      <c r="P42" s="26"/>
      <c r="Q42" s="26"/>
      <c r="R42" s="26"/>
      <c r="S42" s="26"/>
      <c r="T42" s="26"/>
      <c r="U42" s="27" t="str">
        <f t="shared" si="2"/>
        <v/>
      </c>
      <c r="V42" s="28" t="str">
        <f>IF(OR(M42="",M42=0),"",
IF(M42="Afecta probabilidad",'2. Identificación del Riesgo'!$L$42,""))</f>
        <v/>
      </c>
      <c r="W42" s="28" t="str">
        <f>IF(OR(M42="",M42=0),"",
IF(M42="Afecta Impacto",'2. Identificación del Riesgo'!$O$42,""))</f>
        <v/>
      </c>
      <c r="X42" s="28">
        <f t="shared" si="3"/>
        <v>0</v>
      </c>
      <c r="Y42" s="28">
        <f t="shared" si="4"/>
        <v>0</v>
      </c>
      <c r="Z42" s="3"/>
      <c r="AA42" s="3"/>
      <c r="AB42" s="3"/>
      <c r="AC42" s="3"/>
      <c r="AD42" s="3"/>
      <c r="AE42" s="3"/>
      <c r="AF42" s="3"/>
      <c r="AG42" s="3"/>
      <c r="AH42" s="3"/>
      <c r="AI42" s="3"/>
      <c r="AJ42" s="3"/>
      <c r="AK42" s="3"/>
      <c r="AL42" s="3"/>
      <c r="AM42" s="3"/>
      <c r="AN42" s="3"/>
      <c r="AO42" s="3"/>
      <c r="AP42" s="3"/>
    </row>
    <row r="43" spans="1:42" ht="34.5" customHeight="1" x14ac:dyDescent="0.3">
      <c r="A43" s="86"/>
      <c r="B43" s="86"/>
      <c r="C43" s="86"/>
      <c r="D43" s="86"/>
      <c r="E43" s="24"/>
      <c r="F43" s="24"/>
      <c r="G43" s="24"/>
      <c r="H43" s="24"/>
      <c r="I43" s="24"/>
      <c r="J43" s="24"/>
      <c r="K43" s="24" t="str">
        <f t="shared" si="0"/>
        <v xml:space="preserve">     </v>
      </c>
      <c r="L43" s="26"/>
      <c r="M43" s="26" t="str">
        <f t="shared" si="1"/>
        <v/>
      </c>
      <c r="N43" s="26"/>
      <c r="O43" s="26"/>
      <c r="P43" s="26"/>
      <c r="Q43" s="26"/>
      <c r="R43" s="26"/>
      <c r="S43" s="26"/>
      <c r="T43" s="26"/>
      <c r="U43" s="27" t="str">
        <f t="shared" si="2"/>
        <v/>
      </c>
      <c r="V43" s="28" t="str">
        <f>IF(OR(M43="",M43=0),"",
IF(M43="Afecta probabilidad",
IF(M42="Afecta probabilidad",V42-(V42*U42),'2. Identificación del Riesgo'!$L$42),""))</f>
        <v/>
      </c>
      <c r="W43" s="28" t="str">
        <f>IF(OR(M43="",M43=0),"",
IF(M43="Afecta Impacto",
IF(M42="Afecta Impacto",W42-(W42*U42),'2. Identificación del Riesgo'!$O$42),""))</f>
        <v/>
      </c>
      <c r="X43" s="28">
        <f t="shared" si="3"/>
        <v>0</v>
      </c>
      <c r="Y43" s="28">
        <f t="shared" si="4"/>
        <v>0</v>
      </c>
      <c r="Z43" s="2"/>
      <c r="AA43" s="2"/>
      <c r="AB43" s="2"/>
      <c r="AC43" s="2"/>
      <c r="AD43" s="2"/>
      <c r="AE43" s="2"/>
      <c r="AF43" s="2"/>
      <c r="AG43" s="2"/>
      <c r="AH43" s="2"/>
      <c r="AI43" s="2"/>
      <c r="AJ43" s="2"/>
      <c r="AK43" s="2"/>
      <c r="AL43" s="2"/>
      <c r="AM43" s="2"/>
      <c r="AN43" s="2"/>
      <c r="AO43" s="2"/>
      <c r="AP43" s="2"/>
    </row>
    <row r="44" spans="1:42" ht="34.5" customHeight="1" x14ac:dyDescent="0.3">
      <c r="A44" s="87"/>
      <c r="B44" s="87"/>
      <c r="C44" s="87"/>
      <c r="D44" s="87"/>
      <c r="E44" s="24"/>
      <c r="F44" s="24"/>
      <c r="G44" s="24"/>
      <c r="H44" s="24"/>
      <c r="I44" s="24"/>
      <c r="J44" s="24"/>
      <c r="K44" s="24" t="str">
        <f t="shared" si="0"/>
        <v xml:space="preserve">     </v>
      </c>
      <c r="L44" s="26"/>
      <c r="M44" s="26" t="str">
        <f t="shared" si="1"/>
        <v/>
      </c>
      <c r="N44" s="26"/>
      <c r="O44" s="26"/>
      <c r="P44" s="26"/>
      <c r="Q44" s="26"/>
      <c r="R44" s="26"/>
      <c r="S44" s="26"/>
      <c r="T44" s="26"/>
      <c r="U44" s="27" t="str">
        <f t="shared" si="2"/>
        <v/>
      </c>
      <c r="V44" s="28" t="str">
        <f>IF(OR(M44="",M44=0),"",
IF(M44="Afecta probabilidad",
IF(M43="Afecta probabilidad",V43-(V43*U43),
IF(M42="Afecta probabilidad",V42-(V42*U42),'2. Identificación del Riesgo'!$L$42)),""))</f>
        <v/>
      </c>
      <c r="W44" s="28" t="str">
        <f>IF(OR(M44="",M44=0),"",
IF(M44="Afecta Impacto",
IF(M43="Afecta Impacto",W43-(W43*U43),
IF(M42="Afecta Impacto",W42-(W42*U42),'2. Identificación del Riesgo'!$O$42)),""))</f>
        <v/>
      </c>
      <c r="X44" s="28">
        <f t="shared" si="3"/>
        <v>0</v>
      </c>
      <c r="Y44" s="28">
        <f t="shared" si="4"/>
        <v>0</v>
      </c>
      <c r="Z44" s="2"/>
      <c r="AA44" s="2"/>
      <c r="AB44" s="2"/>
      <c r="AC44" s="2"/>
      <c r="AD44" s="2"/>
      <c r="AE44" s="2"/>
      <c r="AF44" s="2"/>
      <c r="AG44" s="2"/>
      <c r="AH44" s="2"/>
      <c r="AI44" s="2"/>
      <c r="AJ44" s="2"/>
      <c r="AK44" s="2"/>
      <c r="AL44" s="2"/>
      <c r="AM44" s="2"/>
      <c r="AN44" s="2"/>
      <c r="AO44" s="2"/>
      <c r="AP44" s="2"/>
    </row>
    <row r="45" spans="1:42" ht="34.5" customHeight="1" x14ac:dyDescent="0.3">
      <c r="A45" s="92">
        <v>13</v>
      </c>
      <c r="B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8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24"/>
      <c r="F45" s="24"/>
      <c r="G45" s="24"/>
      <c r="H45" s="24"/>
      <c r="I45" s="24"/>
      <c r="J45" s="24"/>
      <c r="K45" s="24" t="str">
        <f t="shared" si="0"/>
        <v xml:space="preserve">     </v>
      </c>
      <c r="L45" s="26"/>
      <c r="M45" s="26" t="str">
        <f t="shared" si="1"/>
        <v/>
      </c>
      <c r="N45" s="26"/>
      <c r="O45" s="26"/>
      <c r="P45" s="26"/>
      <c r="Q45" s="26"/>
      <c r="R45" s="26"/>
      <c r="S45" s="26"/>
      <c r="T45" s="26"/>
      <c r="U45" s="27" t="str">
        <f t="shared" si="2"/>
        <v/>
      </c>
      <c r="V45" s="28" t="str">
        <f>IF(OR(M45="",M45=0),"",
IF(M45="Afecta probabilidad",'2. Identificación del Riesgo'!$L$45,""))</f>
        <v/>
      </c>
      <c r="W45" s="28" t="str">
        <f>IF(OR(M45="",M45=0),"",
IF(M45="Afecta Impacto",'2. Identificación del Riesgo'!$O$45,""))</f>
        <v/>
      </c>
      <c r="X45" s="28">
        <f t="shared" si="3"/>
        <v>0</v>
      </c>
      <c r="Y45" s="28">
        <f t="shared" si="4"/>
        <v>0</v>
      </c>
      <c r="Z45" s="3"/>
      <c r="AA45" s="3"/>
      <c r="AB45" s="3"/>
      <c r="AC45" s="3"/>
      <c r="AD45" s="3"/>
      <c r="AE45" s="3"/>
      <c r="AF45" s="3"/>
      <c r="AG45" s="3"/>
      <c r="AH45" s="3"/>
      <c r="AI45" s="3"/>
      <c r="AJ45" s="3"/>
      <c r="AK45" s="3"/>
      <c r="AL45" s="3"/>
      <c r="AM45" s="3"/>
      <c r="AN45" s="3"/>
      <c r="AO45" s="3"/>
      <c r="AP45" s="3"/>
    </row>
    <row r="46" spans="1:42" ht="34.5" customHeight="1" x14ac:dyDescent="0.3">
      <c r="A46" s="86"/>
      <c r="B46" s="86"/>
      <c r="C46" s="86"/>
      <c r="D46" s="86"/>
      <c r="E46" s="24"/>
      <c r="F46" s="24"/>
      <c r="G46" s="24"/>
      <c r="H46" s="24"/>
      <c r="I46" s="24"/>
      <c r="J46" s="24"/>
      <c r="K46" s="24" t="str">
        <f t="shared" si="0"/>
        <v xml:space="preserve">     </v>
      </c>
      <c r="L46" s="26"/>
      <c r="M46" s="26" t="str">
        <f t="shared" si="1"/>
        <v/>
      </c>
      <c r="N46" s="26"/>
      <c r="O46" s="26"/>
      <c r="P46" s="26"/>
      <c r="Q46" s="26"/>
      <c r="R46" s="26"/>
      <c r="S46" s="26"/>
      <c r="T46" s="26"/>
      <c r="U46" s="27" t="str">
        <f t="shared" si="2"/>
        <v/>
      </c>
      <c r="V46" s="28" t="str">
        <f>IF(OR(M46="",M46=0),"",
IF(M46="Afecta probabilidad",
IF(M45="Afecta probabilidad",V45-(V45*U45),'2. Identificación del Riesgo'!$L$45),""))</f>
        <v/>
      </c>
      <c r="W46" s="28" t="str">
        <f>IF(OR(M46="",M46=0),"",
IF(M46="Afecta Impacto",
IF(M45="Afecta Impacto",W45-(W45*U45),'2. Identificación del Riesgo'!$O$45),""))</f>
        <v/>
      </c>
      <c r="X46" s="28">
        <f t="shared" si="3"/>
        <v>0</v>
      </c>
      <c r="Y46" s="28">
        <f t="shared" si="4"/>
        <v>0</v>
      </c>
      <c r="Z46" s="2"/>
      <c r="AA46" s="2"/>
      <c r="AB46" s="2"/>
      <c r="AC46" s="2"/>
      <c r="AD46" s="2"/>
      <c r="AE46" s="2"/>
      <c r="AF46" s="2"/>
      <c r="AG46" s="2"/>
      <c r="AH46" s="2"/>
      <c r="AI46" s="2"/>
      <c r="AJ46" s="2"/>
      <c r="AK46" s="2"/>
      <c r="AL46" s="2"/>
      <c r="AM46" s="2"/>
      <c r="AN46" s="2"/>
      <c r="AO46" s="2"/>
      <c r="AP46" s="2"/>
    </row>
    <row r="47" spans="1:42" ht="34.5" customHeight="1" x14ac:dyDescent="0.3">
      <c r="A47" s="87"/>
      <c r="B47" s="87"/>
      <c r="C47" s="87"/>
      <c r="D47" s="87"/>
      <c r="E47" s="24"/>
      <c r="F47" s="24"/>
      <c r="G47" s="24"/>
      <c r="H47" s="24"/>
      <c r="I47" s="24"/>
      <c r="J47" s="24"/>
      <c r="K47" s="24" t="str">
        <f t="shared" si="0"/>
        <v xml:space="preserve">     </v>
      </c>
      <c r="L47" s="26"/>
      <c r="M47" s="26" t="str">
        <f t="shared" si="1"/>
        <v/>
      </c>
      <c r="N47" s="26"/>
      <c r="O47" s="26"/>
      <c r="P47" s="26"/>
      <c r="Q47" s="26"/>
      <c r="R47" s="26"/>
      <c r="S47" s="26"/>
      <c r="T47" s="26"/>
      <c r="U47" s="27" t="str">
        <f t="shared" si="2"/>
        <v/>
      </c>
      <c r="V47" s="28" t="str">
        <f>IF(OR(M47="",M47=0),"",
IF(M47="Afecta probabilidad",
IF(M46="Afecta probabilidad",V46-(V46*U46),
IF(M45="Afecta probabilidad",V45-(V45*U45),'2. Identificación del Riesgo'!$L$45)),""))</f>
        <v/>
      </c>
      <c r="W47" s="28" t="str">
        <f>IF(OR(M47="",M47=0),"",
IF(M47="Afecta Impacto",
IF(M46="Afecta Impacto",W46-(W46*U46),
IF(M45="Afecta Impacto",W45-(W45*U45),'2. Identificación del Riesgo'!$O$45)),""))</f>
        <v/>
      </c>
      <c r="X47" s="28">
        <f t="shared" si="3"/>
        <v>0</v>
      </c>
      <c r="Y47" s="28">
        <f t="shared" si="4"/>
        <v>0</v>
      </c>
      <c r="Z47" s="2"/>
      <c r="AA47" s="2"/>
      <c r="AB47" s="2"/>
      <c r="AC47" s="2"/>
      <c r="AD47" s="2"/>
      <c r="AE47" s="2"/>
      <c r="AF47" s="2"/>
      <c r="AG47" s="2"/>
      <c r="AH47" s="2"/>
      <c r="AI47" s="2"/>
      <c r="AJ47" s="2"/>
      <c r="AK47" s="2"/>
      <c r="AL47" s="2"/>
      <c r="AM47" s="2"/>
      <c r="AN47" s="2"/>
      <c r="AO47" s="2"/>
      <c r="AP47" s="2"/>
    </row>
    <row r="48" spans="1:42" ht="34.5" customHeight="1" x14ac:dyDescent="0.3">
      <c r="A48" s="92">
        <v>14</v>
      </c>
      <c r="B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8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24"/>
      <c r="F48" s="24"/>
      <c r="G48" s="24"/>
      <c r="H48" s="24"/>
      <c r="I48" s="24"/>
      <c r="J48" s="24"/>
      <c r="K48" s="24" t="str">
        <f t="shared" si="0"/>
        <v xml:space="preserve">     </v>
      </c>
      <c r="L48" s="26"/>
      <c r="M48" s="26" t="str">
        <f t="shared" si="1"/>
        <v/>
      </c>
      <c r="N48" s="26"/>
      <c r="O48" s="26"/>
      <c r="P48" s="26"/>
      <c r="Q48" s="26"/>
      <c r="R48" s="26"/>
      <c r="S48" s="26"/>
      <c r="T48" s="26"/>
      <c r="U48" s="27" t="str">
        <f t="shared" si="2"/>
        <v/>
      </c>
      <c r="V48" s="28" t="str">
        <f>IF(OR(M48="",M48=0),"",
IF(M48="Afecta probabilidad",'2. Identificación del Riesgo'!$L$48,""))</f>
        <v/>
      </c>
      <c r="W48" s="28" t="str">
        <f>IF(OR(M48="",M48=0),"",
IF(M48="Afecta Impacto",'2. Identificación del Riesgo'!$O$48,""))</f>
        <v/>
      </c>
      <c r="X48" s="28">
        <f t="shared" si="3"/>
        <v>0</v>
      </c>
      <c r="Y48" s="28">
        <f t="shared" si="4"/>
        <v>0</v>
      </c>
      <c r="Z48" s="3"/>
      <c r="AA48" s="3"/>
      <c r="AB48" s="3"/>
      <c r="AC48" s="3"/>
      <c r="AD48" s="3"/>
      <c r="AE48" s="3"/>
      <c r="AF48" s="3"/>
      <c r="AG48" s="3"/>
      <c r="AH48" s="3"/>
      <c r="AI48" s="3"/>
      <c r="AJ48" s="3"/>
      <c r="AK48" s="3"/>
      <c r="AL48" s="3"/>
      <c r="AM48" s="3"/>
      <c r="AN48" s="3"/>
      <c r="AO48" s="3"/>
      <c r="AP48" s="3"/>
    </row>
    <row r="49" spans="1:42" ht="34.5" customHeight="1" x14ac:dyDescent="0.3">
      <c r="A49" s="86"/>
      <c r="B49" s="86"/>
      <c r="C49" s="86"/>
      <c r="D49" s="86"/>
      <c r="E49" s="24"/>
      <c r="F49" s="24"/>
      <c r="G49" s="24"/>
      <c r="H49" s="24"/>
      <c r="I49" s="24"/>
      <c r="J49" s="24"/>
      <c r="K49" s="24" t="str">
        <f t="shared" si="0"/>
        <v xml:space="preserve">     </v>
      </c>
      <c r="L49" s="26"/>
      <c r="M49" s="26" t="str">
        <f t="shared" si="1"/>
        <v/>
      </c>
      <c r="N49" s="26"/>
      <c r="O49" s="26"/>
      <c r="P49" s="26"/>
      <c r="Q49" s="26"/>
      <c r="R49" s="26"/>
      <c r="S49" s="26"/>
      <c r="T49" s="26"/>
      <c r="U49" s="27" t="str">
        <f t="shared" si="2"/>
        <v/>
      </c>
      <c r="V49" s="28" t="str">
        <f>IF(OR(M49="",M49=0),"",
IF(M49="Afecta probabilidad",
IF(M48="Afecta probabilidad",V48-(V48*U48),'2. Identificación del Riesgo'!$L$48),""))</f>
        <v/>
      </c>
      <c r="W49" s="28" t="str">
        <f>IF(OR(M49="",M49=0),"",
IF(M49="Afecta Impacto",
IF(M48="Afecta Impacto",W48-(W48*U48),'2. Identificación del Riesgo'!$O$48),""))</f>
        <v/>
      </c>
      <c r="X49" s="28">
        <f t="shared" si="3"/>
        <v>0</v>
      </c>
      <c r="Y49" s="28">
        <f t="shared" si="4"/>
        <v>0</v>
      </c>
      <c r="Z49" s="2"/>
      <c r="AA49" s="2"/>
      <c r="AB49" s="2"/>
      <c r="AC49" s="2"/>
      <c r="AD49" s="2"/>
      <c r="AE49" s="2"/>
      <c r="AF49" s="2"/>
      <c r="AG49" s="2"/>
      <c r="AH49" s="2"/>
      <c r="AI49" s="2"/>
      <c r="AJ49" s="2"/>
      <c r="AK49" s="2"/>
      <c r="AL49" s="2"/>
      <c r="AM49" s="2"/>
      <c r="AN49" s="2"/>
      <c r="AO49" s="2"/>
      <c r="AP49" s="2"/>
    </row>
    <row r="50" spans="1:42" ht="34.5" customHeight="1" x14ac:dyDescent="0.3">
      <c r="A50" s="87"/>
      <c r="B50" s="87"/>
      <c r="C50" s="87"/>
      <c r="D50" s="87"/>
      <c r="E50" s="24"/>
      <c r="F50" s="24"/>
      <c r="G50" s="24"/>
      <c r="H50" s="24"/>
      <c r="I50" s="24"/>
      <c r="J50" s="24"/>
      <c r="K50" s="24" t="str">
        <f t="shared" si="0"/>
        <v xml:space="preserve">     </v>
      </c>
      <c r="L50" s="26"/>
      <c r="M50" s="26" t="str">
        <f t="shared" si="1"/>
        <v/>
      </c>
      <c r="N50" s="26"/>
      <c r="O50" s="26"/>
      <c r="P50" s="26"/>
      <c r="Q50" s="26"/>
      <c r="R50" s="26"/>
      <c r="S50" s="26"/>
      <c r="T50" s="26"/>
      <c r="U50" s="27" t="str">
        <f t="shared" si="2"/>
        <v/>
      </c>
      <c r="V50" s="28" t="str">
        <f>IF(OR(M50="",M50=0),"",
IF(M50="Afecta probabilidad",
IF(M49="Afecta probabilidad",V49-(V49*U49),
IF(M48="Afecta probabilidad",V48-(V48*U48),'2. Identificación del Riesgo'!$L$48)),""))</f>
        <v/>
      </c>
      <c r="W50" s="28" t="str">
        <f>IF(OR(M50="",M50=0),"",
IF(M50="Afecta Impacto",
IF(M49="Afecta Impacto",W49-(W49*U49),
IF(M48="Afecta Impacto",W48-(W48*U48),'2. Identificación del Riesgo'!$O$48)),""))</f>
        <v/>
      </c>
      <c r="X50" s="28">
        <f t="shared" si="3"/>
        <v>0</v>
      </c>
      <c r="Y50" s="28">
        <f t="shared" si="4"/>
        <v>0</v>
      </c>
      <c r="Z50" s="2"/>
      <c r="AA50" s="2"/>
      <c r="AB50" s="2"/>
      <c r="AC50" s="2"/>
      <c r="AD50" s="2"/>
      <c r="AE50" s="2"/>
      <c r="AF50" s="2"/>
      <c r="AG50" s="2"/>
      <c r="AH50" s="2"/>
      <c r="AI50" s="2"/>
      <c r="AJ50" s="2"/>
      <c r="AK50" s="2"/>
      <c r="AL50" s="2"/>
      <c r="AM50" s="2"/>
      <c r="AN50" s="2"/>
      <c r="AO50" s="2"/>
      <c r="AP50" s="2"/>
    </row>
    <row r="51" spans="1:42" ht="34.5" customHeight="1" x14ac:dyDescent="0.3">
      <c r="A51" s="92">
        <v>15</v>
      </c>
      <c r="B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8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24"/>
      <c r="F51" s="24"/>
      <c r="G51" s="24"/>
      <c r="H51" s="24"/>
      <c r="I51" s="24"/>
      <c r="J51" s="24"/>
      <c r="K51" s="24" t="str">
        <f t="shared" si="0"/>
        <v xml:space="preserve">     </v>
      </c>
      <c r="L51" s="26"/>
      <c r="M51" s="26" t="str">
        <f t="shared" si="1"/>
        <v/>
      </c>
      <c r="N51" s="26"/>
      <c r="O51" s="26"/>
      <c r="P51" s="26"/>
      <c r="Q51" s="26"/>
      <c r="R51" s="26"/>
      <c r="S51" s="26"/>
      <c r="T51" s="26"/>
      <c r="U51" s="27" t="str">
        <f t="shared" si="2"/>
        <v/>
      </c>
      <c r="V51" s="28" t="str">
        <f>IF(OR(M51="",M51=0),"",
IF(M51="Afecta probabilidad",'2. Identificación del Riesgo'!$L$51,""))</f>
        <v/>
      </c>
      <c r="W51" s="28" t="str">
        <f>IF(OR(M51="",M51=0),"",
IF(M51="Afecta Impacto",'2. Identificación del Riesgo'!$O$51,""))</f>
        <v/>
      </c>
      <c r="X51" s="28">
        <f t="shared" si="3"/>
        <v>0</v>
      </c>
      <c r="Y51" s="28">
        <f t="shared" si="4"/>
        <v>0</v>
      </c>
      <c r="Z51" s="3"/>
      <c r="AA51" s="3"/>
      <c r="AB51" s="3"/>
      <c r="AC51" s="3"/>
      <c r="AD51" s="3"/>
      <c r="AE51" s="3"/>
      <c r="AF51" s="3"/>
      <c r="AG51" s="3"/>
      <c r="AH51" s="3"/>
      <c r="AI51" s="3"/>
      <c r="AJ51" s="3"/>
      <c r="AK51" s="3"/>
      <c r="AL51" s="3"/>
      <c r="AM51" s="3"/>
      <c r="AN51" s="3"/>
      <c r="AO51" s="3"/>
      <c r="AP51" s="3"/>
    </row>
    <row r="52" spans="1:42" ht="34.5" customHeight="1" x14ac:dyDescent="0.3">
      <c r="A52" s="86"/>
      <c r="B52" s="86"/>
      <c r="C52" s="86"/>
      <c r="D52" s="86"/>
      <c r="E52" s="24"/>
      <c r="F52" s="24"/>
      <c r="G52" s="24"/>
      <c r="H52" s="24"/>
      <c r="I52" s="24"/>
      <c r="J52" s="24"/>
      <c r="K52" s="24" t="str">
        <f t="shared" si="0"/>
        <v xml:space="preserve">     </v>
      </c>
      <c r="L52" s="26"/>
      <c r="M52" s="26" t="str">
        <f t="shared" si="1"/>
        <v/>
      </c>
      <c r="N52" s="26"/>
      <c r="O52" s="26"/>
      <c r="P52" s="26"/>
      <c r="Q52" s="26"/>
      <c r="R52" s="26"/>
      <c r="S52" s="26"/>
      <c r="T52" s="26"/>
      <c r="U52" s="27" t="str">
        <f t="shared" si="2"/>
        <v/>
      </c>
      <c r="V52" s="28" t="str">
        <f>IF(OR(M52="",M52=0),"",
IF(M52="Afecta probabilidad",
IF(M51="Afecta probabilidad",V51-(V51*U51),'2. Identificación del Riesgo'!$L$51),""))</f>
        <v/>
      </c>
      <c r="W52" s="28" t="str">
        <f>IF(OR(M52="",M52=0),"",
IF(M52="Afecta Impacto",
IF(M51="Afecta Impacto",W51-(W51*U51),'2. Identificación del Riesgo'!$O$51),""))</f>
        <v/>
      </c>
      <c r="X52" s="28">
        <f t="shared" si="3"/>
        <v>0</v>
      </c>
      <c r="Y52" s="28">
        <f t="shared" si="4"/>
        <v>0</v>
      </c>
      <c r="Z52" s="2"/>
      <c r="AA52" s="2"/>
      <c r="AB52" s="2"/>
      <c r="AC52" s="2"/>
      <c r="AD52" s="2"/>
      <c r="AE52" s="2"/>
      <c r="AF52" s="2"/>
      <c r="AG52" s="2"/>
      <c r="AH52" s="2"/>
      <c r="AI52" s="2"/>
      <c r="AJ52" s="2"/>
      <c r="AK52" s="2"/>
      <c r="AL52" s="2"/>
      <c r="AM52" s="2"/>
      <c r="AN52" s="2"/>
      <c r="AO52" s="2"/>
      <c r="AP52" s="2"/>
    </row>
    <row r="53" spans="1:42" ht="34.5" customHeight="1" x14ac:dyDescent="0.3">
      <c r="A53" s="87"/>
      <c r="B53" s="87"/>
      <c r="C53" s="87"/>
      <c r="D53" s="87"/>
      <c r="E53" s="24"/>
      <c r="F53" s="24"/>
      <c r="G53" s="24"/>
      <c r="H53" s="24"/>
      <c r="I53" s="24"/>
      <c r="J53" s="24"/>
      <c r="K53" s="24" t="str">
        <f t="shared" si="0"/>
        <v xml:space="preserve">     </v>
      </c>
      <c r="L53" s="26"/>
      <c r="M53" s="26" t="str">
        <f t="shared" si="1"/>
        <v/>
      </c>
      <c r="N53" s="26"/>
      <c r="O53" s="26"/>
      <c r="P53" s="26"/>
      <c r="Q53" s="26"/>
      <c r="R53" s="26"/>
      <c r="S53" s="26"/>
      <c r="T53" s="26"/>
      <c r="U53" s="27" t="str">
        <f t="shared" si="2"/>
        <v/>
      </c>
      <c r="V53" s="28" t="str">
        <f>IF(OR(M53="",M53=0),"",
IF(M53="Afecta probabilidad",
IF(M52="Afecta probabilidad",V52-(V52*U52),
IF(M51="Afecta probabilidad",V51-(V51*U51),'2. Identificación del Riesgo'!$L$51)),""))</f>
        <v/>
      </c>
      <c r="W53" s="28" t="str">
        <f>IF(OR(M53="",M53=0),"",
IF(M53="Afecta Impacto",
IF(M52="Afecta Impacto",W52-(W52*U52),
IF(M51="Afecta Impacto",W51-(W51*U51),'2. Identificación del Riesgo'!$O$51)),""))</f>
        <v/>
      </c>
      <c r="X53" s="28">
        <f t="shared" si="3"/>
        <v>0</v>
      </c>
      <c r="Y53" s="28">
        <f t="shared" si="4"/>
        <v>0</v>
      </c>
      <c r="Z53" s="2"/>
      <c r="AA53" s="2"/>
      <c r="AB53" s="2"/>
      <c r="AC53" s="2"/>
      <c r="AD53" s="2"/>
      <c r="AE53" s="2"/>
      <c r="AF53" s="2"/>
      <c r="AG53" s="2"/>
      <c r="AH53" s="2"/>
      <c r="AI53" s="2"/>
      <c r="AJ53" s="2"/>
      <c r="AK53" s="2"/>
      <c r="AL53" s="2"/>
      <c r="AM53" s="2"/>
      <c r="AN53" s="2"/>
      <c r="AO53" s="2"/>
      <c r="AP53" s="2"/>
    </row>
    <row r="54" spans="1:42" ht="34.5" customHeight="1" x14ac:dyDescent="0.3">
      <c r="A54" s="92">
        <v>16</v>
      </c>
      <c r="B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8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24"/>
      <c r="F54" s="24"/>
      <c r="G54" s="24"/>
      <c r="H54" s="24"/>
      <c r="I54" s="24"/>
      <c r="J54" s="24"/>
      <c r="K54" s="24" t="str">
        <f t="shared" si="0"/>
        <v xml:space="preserve">     </v>
      </c>
      <c r="L54" s="26"/>
      <c r="M54" s="26" t="str">
        <f t="shared" si="1"/>
        <v/>
      </c>
      <c r="N54" s="26"/>
      <c r="O54" s="26"/>
      <c r="P54" s="26"/>
      <c r="Q54" s="26"/>
      <c r="R54" s="26"/>
      <c r="S54" s="26"/>
      <c r="T54" s="26"/>
      <c r="U54" s="27" t="str">
        <f t="shared" si="2"/>
        <v/>
      </c>
      <c r="V54" s="28" t="str">
        <f>IF(OR(M54="",M54=0),"",
IF(M54="Afecta probabilidad",'2. Identificación del Riesgo'!$L$54,""))</f>
        <v/>
      </c>
      <c r="W54" s="28" t="str">
        <f>IF(OR(M54="",M54=0),"",
IF(M54="Afecta Impacto",'2. Identificación del Riesgo'!$O$54,""))</f>
        <v/>
      </c>
      <c r="X54" s="28">
        <f t="shared" si="3"/>
        <v>0</v>
      </c>
      <c r="Y54" s="28">
        <f t="shared" si="4"/>
        <v>0</v>
      </c>
      <c r="Z54" s="3"/>
      <c r="AA54" s="3"/>
      <c r="AB54" s="3"/>
      <c r="AC54" s="3"/>
      <c r="AD54" s="3"/>
      <c r="AE54" s="3"/>
      <c r="AF54" s="3"/>
      <c r="AG54" s="3"/>
      <c r="AH54" s="3"/>
      <c r="AI54" s="3"/>
      <c r="AJ54" s="3"/>
      <c r="AK54" s="3"/>
      <c r="AL54" s="3"/>
      <c r="AM54" s="3"/>
      <c r="AN54" s="3"/>
      <c r="AO54" s="3"/>
      <c r="AP54" s="3"/>
    </row>
    <row r="55" spans="1:42" ht="34.5" customHeight="1" x14ac:dyDescent="0.3">
      <c r="A55" s="86"/>
      <c r="B55" s="86"/>
      <c r="C55" s="86"/>
      <c r="D55" s="86"/>
      <c r="E55" s="24"/>
      <c r="F55" s="24"/>
      <c r="G55" s="24"/>
      <c r="H55" s="24"/>
      <c r="I55" s="24"/>
      <c r="J55" s="24"/>
      <c r="K55" s="24" t="str">
        <f t="shared" si="0"/>
        <v xml:space="preserve">     </v>
      </c>
      <c r="L55" s="26"/>
      <c r="M55" s="26" t="str">
        <f t="shared" si="1"/>
        <v/>
      </c>
      <c r="N55" s="26"/>
      <c r="O55" s="26"/>
      <c r="P55" s="26"/>
      <c r="Q55" s="26"/>
      <c r="R55" s="26"/>
      <c r="S55" s="26"/>
      <c r="T55" s="26"/>
      <c r="U55" s="27" t="str">
        <f t="shared" si="2"/>
        <v/>
      </c>
      <c r="V55" s="28" t="str">
        <f>IF(OR(M55="",M55=0),"",
IF(M55="Afecta probabilidad",
IF(M54="Afecta probabilidad",V54-(V54*U54),'2. Identificación del Riesgo'!$L$54),""))</f>
        <v/>
      </c>
      <c r="W55" s="28" t="str">
        <f>IF(OR(M55="",M55=0),"",
IF(M55="Afecta Impacto",
IF(M54="Afecta Impacto",W54-(W54*U54),'2. Identificación del Riesgo'!$O$54),""))</f>
        <v/>
      </c>
      <c r="X55" s="28">
        <f t="shared" si="3"/>
        <v>0</v>
      </c>
      <c r="Y55" s="28">
        <f t="shared" si="4"/>
        <v>0</v>
      </c>
      <c r="Z55" s="2"/>
      <c r="AA55" s="2"/>
      <c r="AB55" s="2"/>
      <c r="AC55" s="2"/>
      <c r="AD55" s="2"/>
      <c r="AE55" s="2"/>
      <c r="AF55" s="2"/>
      <c r="AG55" s="2"/>
      <c r="AH55" s="2"/>
      <c r="AI55" s="2"/>
      <c r="AJ55" s="2"/>
      <c r="AK55" s="2"/>
      <c r="AL55" s="2"/>
      <c r="AM55" s="2"/>
      <c r="AN55" s="2"/>
      <c r="AO55" s="2"/>
      <c r="AP55" s="2"/>
    </row>
    <row r="56" spans="1:42" ht="34.5" customHeight="1" x14ac:dyDescent="0.3">
      <c r="A56" s="87"/>
      <c r="B56" s="87"/>
      <c r="C56" s="87"/>
      <c r="D56" s="87"/>
      <c r="E56" s="24"/>
      <c r="F56" s="24"/>
      <c r="G56" s="24"/>
      <c r="H56" s="24"/>
      <c r="I56" s="24"/>
      <c r="J56" s="24"/>
      <c r="K56" s="24" t="str">
        <f t="shared" si="0"/>
        <v xml:space="preserve">     </v>
      </c>
      <c r="L56" s="26"/>
      <c r="M56" s="26" t="str">
        <f t="shared" si="1"/>
        <v/>
      </c>
      <c r="N56" s="26"/>
      <c r="O56" s="26"/>
      <c r="P56" s="26"/>
      <c r="Q56" s="26"/>
      <c r="R56" s="26"/>
      <c r="S56" s="26"/>
      <c r="T56" s="26"/>
      <c r="U56" s="27" t="str">
        <f t="shared" si="2"/>
        <v/>
      </c>
      <c r="V56" s="28" t="str">
        <f>IF(OR(M56="",M56=0),"",
IF(M56="Afecta probabilidad",
IF(M55="Afecta probabilidad",V55-(V55*U55),
IF(M54="Afecta probabilidad",V54-(V54*U54),'2. Identificación del Riesgo'!$L$54)),""))</f>
        <v/>
      </c>
      <c r="W56" s="28" t="str">
        <f>IF(OR(M56="",M56=0),"",
IF(M56="Afecta Impacto",
IF(M55="Afecta Impacto",W55-(W55*U55),
IF(M54="Afecta Impacto",W54-(W54*U54),'2. Identificación del Riesgo'!$O$54)),""))</f>
        <v/>
      </c>
      <c r="X56" s="28">
        <f t="shared" si="3"/>
        <v>0</v>
      </c>
      <c r="Y56" s="28">
        <f t="shared" si="4"/>
        <v>0</v>
      </c>
      <c r="Z56" s="2"/>
      <c r="AA56" s="2"/>
      <c r="AB56" s="2"/>
      <c r="AC56" s="2"/>
      <c r="AD56" s="2"/>
      <c r="AE56" s="2"/>
      <c r="AF56" s="2"/>
      <c r="AG56" s="2"/>
      <c r="AH56" s="2"/>
      <c r="AI56" s="2"/>
      <c r="AJ56" s="2"/>
      <c r="AK56" s="2"/>
      <c r="AL56" s="2"/>
      <c r="AM56" s="2"/>
      <c r="AN56" s="2"/>
      <c r="AO56" s="2"/>
      <c r="AP56" s="2"/>
    </row>
    <row r="57" spans="1:42" ht="34.5" customHeight="1" x14ac:dyDescent="0.3">
      <c r="A57" s="92">
        <v>17</v>
      </c>
      <c r="B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8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24"/>
      <c r="F57" s="24"/>
      <c r="G57" s="24"/>
      <c r="H57" s="24"/>
      <c r="I57" s="24"/>
      <c r="J57" s="24"/>
      <c r="K57" s="24" t="str">
        <f t="shared" si="0"/>
        <v xml:space="preserve">     </v>
      </c>
      <c r="L57" s="26"/>
      <c r="M57" s="26" t="str">
        <f t="shared" si="1"/>
        <v/>
      </c>
      <c r="N57" s="26"/>
      <c r="O57" s="26"/>
      <c r="P57" s="26"/>
      <c r="Q57" s="26"/>
      <c r="R57" s="26"/>
      <c r="S57" s="26"/>
      <c r="T57" s="26"/>
      <c r="U57" s="27" t="str">
        <f t="shared" si="2"/>
        <v/>
      </c>
      <c r="V57" s="28" t="str">
        <f>IF(OR(M57="",M57=0),"",
IF(M57="Afecta probabilidad",'2. Identificación del Riesgo'!$L$57,""))</f>
        <v/>
      </c>
      <c r="W57" s="28" t="str">
        <f>IF(OR(M57="",M57=0),"",
IF(M57="Afecta Impacto",'2. Identificación del Riesgo'!$O$57,""))</f>
        <v/>
      </c>
      <c r="X57" s="28">
        <f t="shared" si="3"/>
        <v>0</v>
      </c>
      <c r="Y57" s="28">
        <f t="shared" si="4"/>
        <v>0</v>
      </c>
      <c r="Z57" s="3"/>
      <c r="AA57" s="3"/>
      <c r="AB57" s="3"/>
      <c r="AC57" s="3"/>
      <c r="AD57" s="3"/>
      <c r="AE57" s="3"/>
      <c r="AF57" s="3"/>
      <c r="AG57" s="3"/>
      <c r="AH57" s="3"/>
      <c r="AI57" s="3"/>
      <c r="AJ57" s="3"/>
      <c r="AK57" s="3"/>
      <c r="AL57" s="3"/>
      <c r="AM57" s="3"/>
      <c r="AN57" s="3"/>
      <c r="AO57" s="3"/>
      <c r="AP57" s="3"/>
    </row>
    <row r="58" spans="1:42" ht="34.5" customHeight="1" x14ac:dyDescent="0.3">
      <c r="A58" s="86"/>
      <c r="B58" s="86"/>
      <c r="C58" s="86"/>
      <c r="D58" s="86"/>
      <c r="E58" s="24"/>
      <c r="F58" s="24"/>
      <c r="G58" s="24"/>
      <c r="H58" s="24"/>
      <c r="I58" s="24"/>
      <c r="J58" s="24"/>
      <c r="K58" s="24" t="str">
        <f t="shared" si="0"/>
        <v xml:space="preserve">     </v>
      </c>
      <c r="L58" s="26"/>
      <c r="M58" s="26" t="str">
        <f t="shared" si="1"/>
        <v/>
      </c>
      <c r="N58" s="26"/>
      <c r="O58" s="26"/>
      <c r="P58" s="26"/>
      <c r="Q58" s="26"/>
      <c r="R58" s="26"/>
      <c r="S58" s="26"/>
      <c r="T58" s="26"/>
      <c r="U58" s="27" t="str">
        <f t="shared" si="2"/>
        <v/>
      </c>
      <c r="V58" s="28" t="str">
        <f>IF(OR(M58="",M58=0),"",
IF(M58="Afecta probabilidad",
IF(M57="Afecta probabilidad",V57-(V57*U57),'2. Identificación del Riesgo'!$L$57),""))</f>
        <v/>
      </c>
      <c r="W58" s="28" t="str">
        <f>IF(OR(M58="",M58=0),"",
IF(M58="Afecta Impacto",
IF(M57="Afecta Impacto",W57-(W57*U57),'2. Identificación del Riesgo'!$O$57),""))</f>
        <v/>
      </c>
      <c r="X58" s="28">
        <f t="shared" si="3"/>
        <v>0</v>
      </c>
      <c r="Y58" s="28">
        <f t="shared" si="4"/>
        <v>0</v>
      </c>
      <c r="Z58" s="2"/>
      <c r="AA58" s="2"/>
      <c r="AB58" s="2"/>
      <c r="AC58" s="2"/>
      <c r="AD58" s="2"/>
      <c r="AE58" s="2"/>
      <c r="AF58" s="2"/>
      <c r="AG58" s="2"/>
      <c r="AH58" s="2"/>
      <c r="AI58" s="2"/>
      <c r="AJ58" s="2"/>
      <c r="AK58" s="2"/>
      <c r="AL58" s="2"/>
      <c r="AM58" s="2"/>
      <c r="AN58" s="2"/>
      <c r="AO58" s="2"/>
      <c r="AP58" s="2"/>
    </row>
    <row r="59" spans="1:42" ht="34.5" customHeight="1" x14ac:dyDescent="0.3">
      <c r="A59" s="87"/>
      <c r="B59" s="87"/>
      <c r="C59" s="87"/>
      <c r="D59" s="87"/>
      <c r="E59" s="24"/>
      <c r="F59" s="24"/>
      <c r="G59" s="24"/>
      <c r="H59" s="24"/>
      <c r="I59" s="24"/>
      <c r="J59" s="24"/>
      <c r="K59" s="24" t="str">
        <f t="shared" si="0"/>
        <v xml:space="preserve">     </v>
      </c>
      <c r="L59" s="26"/>
      <c r="M59" s="26" t="str">
        <f t="shared" si="1"/>
        <v/>
      </c>
      <c r="N59" s="26"/>
      <c r="O59" s="26"/>
      <c r="P59" s="26"/>
      <c r="Q59" s="26"/>
      <c r="R59" s="26"/>
      <c r="S59" s="26"/>
      <c r="T59" s="26"/>
      <c r="U59" s="27" t="str">
        <f t="shared" si="2"/>
        <v/>
      </c>
      <c r="V59" s="28" t="str">
        <f>IF(OR(M59="",M59=0),"",
IF(M59="Afecta probabilidad",
IF(M58="Afecta probabilidad",V58-(V58*U58),
IF(M57="Afecta probabilidad",V57-(V57*U57),'2. Identificación del Riesgo'!$L$57)),""))</f>
        <v/>
      </c>
      <c r="W59" s="28" t="str">
        <f>IF(OR(M59="",M59=0),"",
IF(M59="Afecta Impacto",
IF(M58="Afecta Impacto",W58-(W58*U58),
IF(M57="Afecta Impacto",W57-(W57*U57),'2. Identificación del Riesgo'!$O$57)),""))</f>
        <v/>
      </c>
      <c r="X59" s="28">
        <f t="shared" si="3"/>
        <v>0</v>
      </c>
      <c r="Y59" s="28">
        <f t="shared" si="4"/>
        <v>0</v>
      </c>
      <c r="Z59" s="2"/>
      <c r="AA59" s="2"/>
      <c r="AB59" s="2"/>
      <c r="AC59" s="2"/>
      <c r="AD59" s="2"/>
      <c r="AE59" s="2"/>
      <c r="AF59" s="2"/>
      <c r="AG59" s="2"/>
      <c r="AH59" s="2"/>
      <c r="AI59" s="2"/>
      <c r="AJ59" s="2"/>
      <c r="AK59" s="2"/>
      <c r="AL59" s="2"/>
      <c r="AM59" s="2"/>
      <c r="AN59" s="2"/>
      <c r="AO59" s="2"/>
      <c r="AP59" s="2"/>
    </row>
    <row r="60" spans="1:42" ht="34.5" customHeight="1" x14ac:dyDescent="0.3">
      <c r="A60" s="92">
        <v>18</v>
      </c>
      <c r="B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8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24"/>
      <c r="F60" s="24"/>
      <c r="G60" s="24"/>
      <c r="H60" s="24"/>
      <c r="I60" s="24"/>
      <c r="J60" s="24"/>
      <c r="K60" s="24" t="str">
        <f t="shared" si="0"/>
        <v xml:space="preserve">     </v>
      </c>
      <c r="L60" s="26"/>
      <c r="M60" s="26" t="str">
        <f t="shared" si="1"/>
        <v/>
      </c>
      <c r="N60" s="26"/>
      <c r="O60" s="26"/>
      <c r="P60" s="26"/>
      <c r="Q60" s="26"/>
      <c r="R60" s="26"/>
      <c r="S60" s="26"/>
      <c r="T60" s="26"/>
      <c r="U60" s="27" t="str">
        <f t="shared" si="2"/>
        <v/>
      </c>
      <c r="V60" s="28" t="str">
        <f>IF(OR(M60="",M60=0),"",
IF(M60="Afecta probabilidad",'2. Identificación del Riesgo'!$L$60,""))</f>
        <v/>
      </c>
      <c r="W60" s="28" t="str">
        <f>IF(OR(M60="",M60=0),"",
IF(M60="Afecta Impacto",'2. Identificación del Riesgo'!$O$60,""))</f>
        <v/>
      </c>
      <c r="X60" s="28">
        <f t="shared" si="3"/>
        <v>0</v>
      </c>
      <c r="Y60" s="28">
        <f t="shared" si="4"/>
        <v>0</v>
      </c>
      <c r="Z60" s="3"/>
      <c r="AA60" s="3"/>
      <c r="AB60" s="3"/>
      <c r="AC60" s="3"/>
      <c r="AD60" s="3"/>
      <c r="AE60" s="3"/>
      <c r="AF60" s="3"/>
      <c r="AG60" s="3"/>
      <c r="AH60" s="3"/>
      <c r="AI60" s="3"/>
      <c r="AJ60" s="3"/>
      <c r="AK60" s="3"/>
      <c r="AL60" s="3"/>
      <c r="AM60" s="3"/>
      <c r="AN60" s="3"/>
      <c r="AO60" s="3"/>
      <c r="AP60" s="3"/>
    </row>
    <row r="61" spans="1:42" ht="34.5" customHeight="1" x14ac:dyDescent="0.3">
      <c r="A61" s="86"/>
      <c r="B61" s="86"/>
      <c r="C61" s="86"/>
      <c r="D61" s="86"/>
      <c r="E61" s="24"/>
      <c r="F61" s="24"/>
      <c r="G61" s="24"/>
      <c r="H61" s="24"/>
      <c r="I61" s="24"/>
      <c r="J61" s="24"/>
      <c r="K61" s="24" t="str">
        <f t="shared" si="0"/>
        <v xml:space="preserve">     </v>
      </c>
      <c r="L61" s="26"/>
      <c r="M61" s="26" t="str">
        <f t="shared" si="1"/>
        <v/>
      </c>
      <c r="N61" s="26"/>
      <c r="O61" s="26"/>
      <c r="P61" s="26"/>
      <c r="Q61" s="26"/>
      <c r="R61" s="26"/>
      <c r="S61" s="26"/>
      <c r="T61" s="26"/>
      <c r="U61" s="27" t="str">
        <f t="shared" si="2"/>
        <v/>
      </c>
      <c r="V61" s="28" t="str">
        <f>IF(OR(M61="",M61=0),"",
IF(M61="Afecta probabilidad",
IF(M60="Afecta probabilidad",V60-(V60*U60),'2. Identificación del Riesgo'!$L$60),""))</f>
        <v/>
      </c>
      <c r="W61" s="28" t="str">
        <f>IF(OR(M61="",M61=0),"",
IF(M61="Afecta Impacto",
IF(M60="Afecta Impacto",W60-(W60*U60),'2. Identificación del Riesgo'!$O$60),""))</f>
        <v/>
      </c>
      <c r="X61" s="28">
        <f t="shared" si="3"/>
        <v>0</v>
      </c>
      <c r="Y61" s="28">
        <f t="shared" si="4"/>
        <v>0</v>
      </c>
      <c r="Z61" s="2"/>
      <c r="AA61" s="2"/>
      <c r="AB61" s="2"/>
      <c r="AC61" s="2"/>
      <c r="AD61" s="2"/>
      <c r="AE61" s="2"/>
      <c r="AF61" s="2"/>
      <c r="AG61" s="2"/>
      <c r="AH61" s="2"/>
      <c r="AI61" s="2"/>
      <c r="AJ61" s="2"/>
      <c r="AK61" s="2"/>
      <c r="AL61" s="2"/>
      <c r="AM61" s="2"/>
      <c r="AN61" s="2"/>
      <c r="AO61" s="2"/>
      <c r="AP61" s="2"/>
    </row>
    <row r="62" spans="1:42" ht="34.5" customHeight="1" x14ac:dyDescent="0.3">
      <c r="A62" s="87"/>
      <c r="B62" s="87"/>
      <c r="C62" s="87"/>
      <c r="D62" s="87"/>
      <c r="E62" s="24"/>
      <c r="F62" s="24"/>
      <c r="G62" s="24"/>
      <c r="H62" s="24"/>
      <c r="I62" s="24"/>
      <c r="J62" s="24"/>
      <c r="K62" s="24" t="str">
        <f t="shared" si="0"/>
        <v xml:space="preserve">     </v>
      </c>
      <c r="L62" s="26"/>
      <c r="M62" s="26" t="str">
        <f t="shared" si="1"/>
        <v/>
      </c>
      <c r="N62" s="26"/>
      <c r="O62" s="26"/>
      <c r="P62" s="26"/>
      <c r="Q62" s="26"/>
      <c r="R62" s="26"/>
      <c r="S62" s="26"/>
      <c r="T62" s="26"/>
      <c r="U62" s="27" t="str">
        <f t="shared" si="2"/>
        <v/>
      </c>
      <c r="V62" s="28" t="str">
        <f>IF(OR(M62="",M62=0),"",
IF(M62="Afecta probabilidad",
IF(M61="Afecta probabilidad",V61-(V61*U61),
IF(M60="Afecta probabilidad",V60-(V60*U60),'2. Identificación del Riesgo'!$L$60)),""))</f>
        <v/>
      </c>
      <c r="W62" s="28" t="str">
        <f>IF(OR(M62="",M62=0),"",
IF(M62="Afecta Impacto",
IF(M61="Afecta Impacto",W61-(W61*U61),
IF(M60="Afecta Impacto",W60-(W60*U60),'2. Identificación del Riesgo'!$O$60)),""))</f>
        <v/>
      </c>
      <c r="X62" s="28">
        <f t="shared" si="3"/>
        <v>0</v>
      </c>
      <c r="Y62" s="28">
        <f t="shared" si="4"/>
        <v>0</v>
      </c>
      <c r="Z62" s="2"/>
      <c r="AA62" s="2"/>
      <c r="AB62" s="2"/>
      <c r="AC62" s="2"/>
      <c r="AD62" s="2"/>
      <c r="AE62" s="2"/>
      <c r="AF62" s="2"/>
      <c r="AG62" s="2"/>
      <c r="AH62" s="2"/>
      <c r="AI62" s="2"/>
      <c r="AJ62" s="2"/>
      <c r="AK62" s="2"/>
      <c r="AL62" s="2"/>
      <c r="AM62" s="2"/>
      <c r="AN62" s="2"/>
      <c r="AO62" s="2"/>
      <c r="AP62" s="2"/>
    </row>
    <row r="63" spans="1:42" ht="34.5" customHeight="1" x14ac:dyDescent="0.3">
      <c r="A63" s="92">
        <v>19</v>
      </c>
      <c r="B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8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24"/>
      <c r="F63" s="24"/>
      <c r="G63" s="24"/>
      <c r="H63" s="24"/>
      <c r="I63" s="24"/>
      <c r="J63" s="24"/>
      <c r="K63" s="24" t="str">
        <f t="shared" si="0"/>
        <v xml:space="preserve">     </v>
      </c>
      <c r="L63" s="26"/>
      <c r="M63" s="26" t="str">
        <f t="shared" si="1"/>
        <v/>
      </c>
      <c r="N63" s="26"/>
      <c r="O63" s="26"/>
      <c r="P63" s="26"/>
      <c r="Q63" s="26"/>
      <c r="R63" s="26"/>
      <c r="S63" s="26"/>
      <c r="T63" s="26"/>
      <c r="U63" s="27" t="str">
        <f t="shared" si="2"/>
        <v/>
      </c>
      <c r="V63" s="28" t="str">
        <f>IF(OR(M63="",M63=0),"",
IF(M63="Afecta probabilidad",'2. Identificación del Riesgo'!$L$63,""))</f>
        <v/>
      </c>
      <c r="W63" s="28" t="str">
        <f>IF(OR(M63="",M63=0),"",
IF(M63="Afecta Impacto",'2. Identificación del Riesgo'!$O$63,""))</f>
        <v/>
      </c>
      <c r="X63" s="28">
        <f t="shared" si="3"/>
        <v>0</v>
      </c>
      <c r="Y63" s="28">
        <f t="shared" si="4"/>
        <v>0</v>
      </c>
      <c r="Z63" s="3"/>
      <c r="AA63" s="3"/>
      <c r="AB63" s="3"/>
      <c r="AC63" s="3"/>
      <c r="AD63" s="3"/>
      <c r="AE63" s="3"/>
      <c r="AF63" s="3"/>
      <c r="AG63" s="3"/>
      <c r="AH63" s="3"/>
      <c r="AI63" s="3"/>
      <c r="AJ63" s="3"/>
      <c r="AK63" s="3"/>
      <c r="AL63" s="3"/>
      <c r="AM63" s="3"/>
      <c r="AN63" s="3"/>
      <c r="AO63" s="3"/>
      <c r="AP63" s="3"/>
    </row>
    <row r="64" spans="1:42" ht="34.5" customHeight="1" x14ac:dyDescent="0.3">
      <c r="A64" s="86"/>
      <c r="B64" s="86"/>
      <c r="C64" s="86"/>
      <c r="D64" s="86"/>
      <c r="E64" s="24"/>
      <c r="F64" s="24"/>
      <c r="G64" s="24"/>
      <c r="H64" s="24"/>
      <c r="I64" s="24"/>
      <c r="J64" s="24"/>
      <c r="K64" s="24" t="str">
        <f t="shared" si="0"/>
        <v xml:space="preserve">     </v>
      </c>
      <c r="L64" s="26"/>
      <c r="M64" s="26" t="str">
        <f t="shared" si="1"/>
        <v/>
      </c>
      <c r="N64" s="26"/>
      <c r="O64" s="26"/>
      <c r="P64" s="26"/>
      <c r="Q64" s="26"/>
      <c r="R64" s="26"/>
      <c r="S64" s="26"/>
      <c r="T64" s="26"/>
      <c r="U64" s="27" t="str">
        <f t="shared" si="2"/>
        <v/>
      </c>
      <c r="V64" s="28" t="str">
        <f>IF(OR(M64="",M64=0),"",
IF(M64="Afecta probabilidad",
IF(M63="Afecta probabilidad",V63-(V63*U63),'2. Identificación del Riesgo'!$L$63),""))</f>
        <v/>
      </c>
      <c r="W64" s="28" t="str">
        <f>IF(OR(M64="",M64=0),"",
IF(M64="Afecta Impacto",
IF(M63="Afecta Impacto",W63-(W63*U63),'2. Identificación del Riesgo'!$O$63),""))</f>
        <v/>
      </c>
      <c r="X64" s="28">
        <f t="shared" si="3"/>
        <v>0</v>
      </c>
      <c r="Y64" s="28">
        <f t="shared" si="4"/>
        <v>0</v>
      </c>
      <c r="Z64" s="2"/>
      <c r="AA64" s="2"/>
      <c r="AB64" s="2"/>
      <c r="AC64" s="2"/>
      <c r="AD64" s="2"/>
      <c r="AE64" s="2"/>
      <c r="AF64" s="2"/>
      <c r="AG64" s="2"/>
      <c r="AH64" s="2"/>
      <c r="AI64" s="2"/>
      <c r="AJ64" s="2"/>
      <c r="AK64" s="2"/>
      <c r="AL64" s="2"/>
      <c r="AM64" s="2"/>
      <c r="AN64" s="2"/>
      <c r="AO64" s="2"/>
      <c r="AP64" s="2"/>
    </row>
    <row r="65" spans="1:42" ht="34.5" customHeight="1" x14ac:dyDescent="0.3">
      <c r="A65" s="87"/>
      <c r="B65" s="87"/>
      <c r="C65" s="87"/>
      <c r="D65" s="87"/>
      <c r="E65" s="24"/>
      <c r="F65" s="24"/>
      <c r="G65" s="24"/>
      <c r="H65" s="24"/>
      <c r="I65" s="24"/>
      <c r="J65" s="24"/>
      <c r="K65" s="24" t="str">
        <f t="shared" si="0"/>
        <v xml:space="preserve">     </v>
      </c>
      <c r="L65" s="26"/>
      <c r="M65" s="26" t="str">
        <f t="shared" si="1"/>
        <v/>
      </c>
      <c r="N65" s="26"/>
      <c r="O65" s="26"/>
      <c r="P65" s="26"/>
      <c r="Q65" s="26"/>
      <c r="R65" s="26"/>
      <c r="S65" s="26"/>
      <c r="T65" s="26"/>
      <c r="U65" s="27" t="str">
        <f t="shared" si="2"/>
        <v/>
      </c>
      <c r="V65" s="28" t="str">
        <f>IF(OR(M65="",M65=0),"",
IF(M65="Afecta probabilidad",
IF(M64="Afecta probabilidad",V64-(V64*U64),
IF(M63="Afecta probabilidad",V63-(V63*U63),'2. Identificación del Riesgo'!$L$63)),""))</f>
        <v/>
      </c>
      <c r="W65" s="28" t="str">
        <f>IF(OR(M65="",M65=0),"",
IF(M65="Afecta Impacto",
IF(M64="Afecta Impacto",W64-(W64*U64),
IF(M63="Afecta Impacto",W63-(W63*U63),'2. Identificación del Riesgo'!$O$63)),""))</f>
        <v/>
      </c>
      <c r="X65" s="28">
        <f t="shared" si="3"/>
        <v>0</v>
      </c>
      <c r="Y65" s="28">
        <f t="shared" si="4"/>
        <v>0</v>
      </c>
      <c r="Z65" s="2"/>
      <c r="AA65" s="2"/>
      <c r="AB65" s="2"/>
      <c r="AC65" s="2"/>
      <c r="AD65" s="2"/>
      <c r="AE65" s="2"/>
      <c r="AF65" s="2"/>
      <c r="AG65" s="2"/>
      <c r="AH65" s="2"/>
      <c r="AI65" s="2"/>
      <c r="AJ65" s="2"/>
      <c r="AK65" s="2"/>
      <c r="AL65" s="2"/>
      <c r="AM65" s="2"/>
      <c r="AN65" s="2"/>
      <c r="AO65" s="2"/>
      <c r="AP65" s="2"/>
    </row>
    <row r="66" spans="1:42" ht="34.5" customHeight="1" x14ac:dyDescent="0.3">
      <c r="A66" s="92">
        <v>20</v>
      </c>
      <c r="B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8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24"/>
      <c r="F66" s="24"/>
      <c r="G66" s="24"/>
      <c r="H66" s="24"/>
      <c r="I66" s="24"/>
      <c r="J66" s="24"/>
      <c r="K66" s="24" t="str">
        <f t="shared" si="0"/>
        <v xml:space="preserve">     </v>
      </c>
      <c r="L66" s="26"/>
      <c r="M66" s="26" t="str">
        <f t="shared" si="1"/>
        <v/>
      </c>
      <c r="N66" s="26"/>
      <c r="O66" s="26"/>
      <c r="P66" s="26"/>
      <c r="Q66" s="26"/>
      <c r="R66" s="26"/>
      <c r="S66" s="26"/>
      <c r="T66" s="26"/>
      <c r="U66" s="27" t="str">
        <f t="shared" si="2"/>
        <v/>
      </c>
      <c r="V66" s="28" t="str">
        <f>IF(OR(M66="",M66=0),"",
IF(M66="Afecta probabilidad",'2. Identificación del Riesgo'!$L$66,""))</f>
        <v/>
      </c>
      <c r="W66" s="28" t="str">
        <f>IF(OR(M66="",M66=0),"",
IF(M66="Afecta Impacto",'2. Identificación del Riesgo'!$O$66,""))</f>
        <v/>
      </c>
      <c r="X66" s="28">
        <f t="shared" si="3"/>
        <v>0</v>
      </c>
      <c r="Y66" s="28">
        <f t="shared" si="4"/>
        <v>0</v>
      </c>
      <c r="Z66" s="3"/>
      <c r="AA66" s="3"/>
      <c r="AB66" s="3"/>
      <c r="AC66" s="3"/>
      <c r="AD66" s="3"/>
      <c r="AE66" s="3"/>
      <c r="AF66" s="3"/>
      <c r="AG66" s="3"/>
      <c r="AH66" s="3"/>
      <c r="AI66" s="3"/>
      <c r="AJ66" s="3"/>
      <c r="AK66" s="3"/>
      <c r="AL66" s="3"/>
      <c r="AM66" s="3"/>
      <c r="AN66" s="3"/>
      <c r="AO66" s="3"/>
      <c r="AP66" s="3"/>
    </row>
    <row r="67" spans="1:42" ht="34.5" customHeight="1" x14ac:dyDescent="0.3">
      <c r="A67" s="86"/>
      <c r="B67" s="86"/>
      <c r="C67" s="86"/>
      <c r="D67" s="86"/>
      <c r="E67" s="24"/>
      <c r="F67" s="24"/>
      <c r="G67" s="24"/>
      <c r="H67" s="24"/>
      <c r="I67" s="24"/>
      <c r="J67" s="24"/>
      <c r="K67" s="24" t="str">
        <f t="shared" si="0"/>
        <v xml:space="preserve">     </v>
      </c>
      <c r="L67" s="26"/>
      <c r="M67" s="26" t="str">
        <f t="shared" si="1"/>
        <v/>
      </c>
      <c r="N67" s="26"/>
      <c r="O67" s="26"/>
      <c r="P67" s="26"/>
      <c r="Q67" s="26"/>
      <c r="R67" s="26"/>
      <c r="S67" s="26"/>
      <c r="T67" s="26"/>
      <c r="U67" s="27" t="str">
        <f t="shared" si="2"/>
        <v/>
      </c>
      <c r="V67" s="28" t="str">
        <f>IF(OR(M67="",M67=0),"",
IF(M67="Afecta probabilidad",
IF(M66="Afecta probabilidad",V66-(V66*U66),'2. Identificación del Riesgo'!$L$66),""))</f>
        <v/>
      </c>
      <c r="W67" s="28" t="str">
        <f>IF(OR(M67="",M67=0),"",
IF(M67="Afecta Impacto",
IF(M66="Afecta Impacto",W66-(W66*U66),'2. Identificación del Riesgo'!$O$66),""))</f>
        <v/>
      </c>
      <c r="X67" s="28">
        <f t="shared" si="3"/>
        <v>0</v>
      </c>
      <c r="Y67" s="28">
        <f t="shared" si="4"/>
        <v>0</v>
      </c>
      <c r="Z67" s="2"/>
      <c r="AA67" s="2"/>
      <c r="AB67" s="2"/>
      <c r="AC67" s="2"/>
      <c r="AD67" s="2"/>
      <c r="AE67" s="2"/>
      <c r="AF67" s="2"/>
      <c r="AG67" s="2"/>
      <c r="AH67" s="2"/>
      <c r="AI67" s="2"/>
      <c r="AJ67" s="2"/>
      <c r="AK67" s="2"/>
      <c r="AL67" s="2"/>
      <c r="AM67" s="2"/>
      <c r="AN67" s="2"/>
      <c r="AO67" s="2"/>
      <c r="AP67" s="2"/>
    </row>
    <row r="68" spans="1:42" ht="34.5" customHeight="1" x14ac:dyDescent="0.3">
      <c r="A68" s="87"/>
      <c r="B68" s="87"/>
      <c r="C68" s="87"/>
      <c r="D68" s="87"/>
      <c r="E68" s="24"/>
      <c r="F68" s="24"/>
      <c r="G68" s="24"/>
      <c r="H68" s="24"/>
      <c r="I68" s="24"/>
      <c r="J68" s="24"/>
      <c r="K68" s="24" t="str">
        <f t="shared" si="0"/>
        <v xml:space="preserve">     </v>
      </c>
      <c r="L68" s="26"/>
      <c r="M68" s="26" t="str">
        <f t="shared" si="1"/>
        <v/>
      </c>
      <c r="N68" s="26"/>
      <c r="O68" s="26"/>
      <c r="P68" s="26"/>
      <c r="Q68" s="26"/>
      <c r="R68" s="26"/>
      <c r="S68" s="26"/>
      <c r="T68" s="26"/>
      <c r="U68" s="27" t="str">
        <f t="shared" si="2"/>
        <v/>
      </c>
      <c r="V68" s="28" t="str">
        <f>IF(OR(M68="",M68=0),"",
IF(M68="Afecta probabilidad",
IF(M67="Afecta probabilidad",V67-(V67*U67),
IF(M66="Afecta probabilidad",V66-(V66*U66),'2. Identificación del Riesgo'!$L$66)),""))</f>
        <v/>
      </c>
      <c r="W68" s="28" t="str">
        <f>IF(OR(M68="",M68=0),"",
IF(M68="Afecta Impacto",
IF(M67="Afecta Impacto",W67-(W67*U67),
IF(M66="Afecta Impacto",W66-(W66*U66),'2. Identificación del Riesgo'!$O$66)),""))</f>
        <v/>
      </c>
      <c r="X68" s="28">
        <f t="shared" si="3"/>
        <v>0</v>
      </c>
      <c r="Y68" s="28">
        <f t="shared" si="4"/>
        <v>0</v>
      </c>
      <c r="Z68" s="2"/>
      <c r="AA68" s="2"/>
      <c r="AB68" s="2"/>
      <c r="AC68" s="2"/>
      <c r="AD68" s="2"/>
      <c r="AE68" s="2"/>
      <c r="AF68" s="2"/>
      <c r="AG68" s="2"/>
      <c r="AH68" s="2"/>
      <c r="AI68" s="2"/>
      <c r="AJ68" s="2"/>
      <c r="AK68" s="2"/>
      <c r="AL68" s="2"/>
      <c r="AM68" s="2"/>
      <c r="AN68" s="2"/>
      <c r="AO68" s="2"/>
      <c r="AP68" s="2"/>
    </row>
    <row r="69" spans="1:42"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9POrbn1+MljkjIap5fMXqV0GmSoM+Zn4xuxcm+2onTTM47e2UrTKtEfhfHk0Q42fqwMg0RG6CiUZGgQib/5YuQ==" saltValue="fBgFiihcjxBCoF0JZjyHTQ==" spinCount="100000" sheet="1" objects="1" scenario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36:Y38">
    <cfRule type="expression" dxfId="223" priority="1">
      <formula>IF($D$36="No aplica",1,0)</formula>
    </cfRule>
  </conditionalFormatting>
  <conditionalFormatting sqref="E9:I11">
    <cfRule type="expression" dxfId="222" priority="2">
      <formula>IF($D$9="No aplica",1,0)</formula>
    </cfRule>
  </conditionalFormatting>
  <conditionalFormatting sqref="E12:J14">
    <cfRule type="expression" dxfId="221" priority="3">
      <formula>IF($D$12="No aplica",1,0)</formula>
    </cfRule>
  </conditionalFormatting>
  <conditionalFormatting sqref="E15:J17">
    <cfRule type="expression" dxfId="220" priority="4">
      <formula>IF($D$15="No aplica",1,0)</formula>
    </cfRule>
  </conditionalFormatting>
  <conditionalFormatting sqref="E18:J20">
    <cfRule type="expression" dxfId="219" priority="5">
      <formula>IF($D$18="No aplica",1,0)</formula>
    </cfRule>
  </conditionalFormatting>
  <conditionalFormatting sqref="E21:J23">
    <cfRule type="expression" dxfId="218" priority="6">
      <formula>IF($D$21="No aplica",1,0)</formula>
    </cfRule>
  </conditionalFormatting>
  <conditionalFormatting sqref="E24:J26">
    <cfRule type="expression" dxfId="217" priority="7">
      <formula>IF($D$24="No aplica",1,0)</formula>
    </cfRule>
  </conditionalFormatting>
  <conditionalFormatting sqref="E27:J29">
    <cfRule type="expression" dxfId="216" priority="8">
      <formula>IF($D$27="No aplica",1,0)</formula>
    </cfRule>
  </conditionalFormatting>
  <conditionalFormatting sqref="E30:J32">
    <cfRule type="expression" dxfId="215" priority="9">
      <formula>IF($D$30="No aplica",1,0)</formula>
    </cfRule>
  </conditionalFormatting>
  <conditionalFormatting sqref="E33:J35">
    <cfRule type="expression" dxfId="214" priority="10">
      <formula>IF($D$33="No aplica",1,0)</formula>
    </cfRule>
  </conditionalFormatting>
  <conditionalFormatting sqref="E39:J41">
    <cfRule type="expression" dxfId="213" priority="11">
      <formula>IF($D$39="No aplica",1,0)</formula>
    </cfRule>
  </conditionalFormatting>
  <conditionalFormatting sqref="E42:J44">
    <cfRule type="expression" dxfId="212" priority="12">
      <formula>IF($D$42="No aplica",1,0)</formula>
    </cfRule>
  </conditionalFormatting>
  <conditionalFormatting sqref="E45:J47">
    <cfRule type="expression" dxfId="211" priority="13">
      <formula>IF($D$45="No aplica",1,0)</formula>
    </cfRule>
  </conditionalFormatting>
  <conditionalFormatting sqref="E48:J50">
    <cfRule type="expression" dxfId="210" priority="14">
      <formula>IF($D$48="No aplica",1,0)</formula>
    </cfRule>
  </conditionalFormatting>
  <conditionalFormatting sqref="E51:J53">
    <cfRule type="expression" dxfId="209" priority="15">
      <formula>IF($D$51="No aplica",1,0)</formula>
    </cfRule>
  </conditionalFormatting>
  <conditionalFormatting sqref="E54:J56">
    <cfRule type="expression" dxfId="208" priority="16">
      <formula>IF($D$54="No aplica",1,0)</formula>
    </cfRule>
  </conditionalFormatting>
  <conditionalFormatting sqref="E57:J59">
    <cfRule type="expression" dxfId="207" priority="17">
      <formula>IF($D$57="No aplica",1,0)</formula>
    </cfRule>
  </conditionalFormatting>
  <conditionalFormatting sqref="E60:J62">
    <cfRule type="expression" dxfId="206" priority="18">
      <formula>IF($D$60="No aplica",1,0)</formula>
    </cfRule>
  </conditionalFormatting>
  <conditionalFormatting sqref="E63:J65">
    <cfRule type="expression" dxfId="205" priority="19">
      <formula>IF($D$63="No aplica",1,0)</formula>
    </cfRule>
  </conditionalFormatting>
  <conditionalFormatting sqref="E66:J68">
    <cfRule type="expression" dxfId="204" priority="20">
      <formula>IF($D$66="No aplica",1,0)</formula>
    </cfRule>
  </conditionalFormatting>
  <conditionalFormatting sqref="J9:Y9 J10:J11 L10:Y11">
    <cfRule type="expression" dxfId="203" priority="21">
      <formula>IF($D$9="No aplica",1,0)</formula>
    </cfRule>
  </conditionalFormatting>
  <conditionalFormatting sqref="L12:Y14">
    <cfRule type="expression" dxfId="202" priority="22">
      <formula>IF($D$12="No aplica",1,0)</formula>
    </cfRule>
  </conditionalFormatting>
  <conditionalFormatting sqref="L15:Y17">
    <cfRule type="expression" dxfId="201" priority="23">
      <formula>IF($D$15="No aplica",1,0)</formula>
    </cfRule>
  </conditionalFormatting>
  <conditionalFormatting sqref="L18:Y20">
    <cfRule type="expression" dxfId="200" priority="24">
      <formula>IF($D$18="No aplica",1,0)</formula>
    </cfRule>
  </conditionalFormatting>
  <conditionalFormatting sqref="L21:Y23">
    <cfRule type="expression" dxfId="199" priority="25">
      <formula>IF($D$21="No aplica",1,0)</formula>
    </cfRule>
  </conditionalFormatting>
  <conditionalFormatting sqref="L24:Y26">
    <cfRule type="expression" dxfId="198" priority="26">
      <formula>IF($D$24="No aplica",1,0)</formula>
    </cfRule>
  </conditionalFormatting>
  <conditionalFormatting sqref="L27:Y29">
    <cfRule type="expression" dxfId="197" priority="27">
      <formula>IF($D$27="No aplica",1,0)</formula>
    </cfRule>
  </conditionalFormatting>
  <conditionalFormatting sqref="L30:Y32">
    <cfRule type="expression" dxfId="196" priority="28">
      <formula>IF($D$30="No aplica",1,0)</formula>
    </cfRule>
  </conditionalFormatting>
  <conditionalFormatting sqref="L33:Y35">
    <cfRule type="expression" dxfId="195" priority="29">
      <formula>IF($D$33="No aplica",1,0)</formula>
    </cfRule>
  </conditionalFormatting>
  <conditionalFormatting sqref="L39:Y41">
    <cfRule type="expression" dxfId="194" priority="30">
      <formula>IF($D$39="No aplica",1,0)</formula>
    </cfRule>
  </conditionalFormatting>
  <conditionalFormatting sqref="L42:Y44">
    <cfRule type="expression" dxfId="193" priority="31">
      <formula>IF($D$42="No aplica",1,0)</formula>
    </cfRule>
  </conditionalFormatting>
  <conditionalFormatting sqref="L45:Y47">
    <cfRule type="expression" dxfId="192" priority="32">
      <formula>IF($D$45="No aplica",1,0)</formula>
    </cfRule>
  </conditionalFormatting>
  <conditionalFormatting sqref="L48:Y50">
    <cfRule type="expression" dxfId="191" priority="33">
      <formula>IF($D$48="No aplica",1,0)</formula>
    </cfRule>
  </conditionalFormatting>
  <conditionalFormatting sqref="L51:Y53">
    <cfRule type="expression" dxfId="190" priority="34">
      <formula>IF($D$51="No aplica",1,0)</formula>
    </cfRule>
  </conditionalFormatting>
  <conditionalFormatting sqref="L54:Y56">
    <cfRule type="expression" dxfId="189" priority="35">
      <formula>IF($D$54="No aplica",1,0)</formula>
    </cfRule>
  </conditionalFormatting>
  <conditionalFormatting sqref="L57:Y59">
    <cfRule type="expression" dxfId="188" priority="36">
      <formula>IF($D$57="No aplica",1,0)</formula>
    </cfRule>
  </conditionalFormatting>
  <conditionalFormatting sqref="L60:Y62">
    <cfRule type="expression" dxfId="187" priority="37">
      <formula>IF($D$60="No aplica",1,0)</formula>
    </cfRule>
  </conditionalFormatting>
  <conditionalFormatting sqref="L63:Y65">
    <cfRule type="expression" dxfId="186" priority="38">
      <formula>IF($D$63="No aplica",1,0)</formula>
    </cfRule>
  </conditionalFormatting>
  <conditionalFormatting sqref="L66:Y68">
    <cfRule type="expression" dxfId="185" priority="39">
      <formula>IF($D$66="No aplica",1,0)</formula>
    </cfRule>
  </conditionalFormatting>
  <conditionalFormatting sqref="X9:Y68">
    <cfRule type="cellIs" dxfId="184" priority="40" operator="equal">
      <formula>0</formula>
    </cfRule>
  </conditionalFormatting>
  <pageMargins left="0.70866141732283472" right="0.70866141732283472" top="0.74803149606299213" bottom="0.74803149606299213" header="0" footer="0"/>
  <pageSetup scale="16"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Listas!$K$2:$K$4</xm:f>
          </x14:formula1>
          <xm:sqref>O9:O68</xm:sqref>
        </x14:dataValidation>
        <x14:dataValidation type="list" allowBlank="1" showErrorMessage="1" xr:uid="{00000000-0002-0000-0400-000001000000}">
          <x14:formula1>
            <xm:f>Listas!$M$2:$M$4</xm:f>
          </x14:formula1>
          <xm:sqref>Q9:Q68</xm:sqref>
        </x14:dataValidation>
        <x14:dataValidation type="list" allowBlank="1" showErrorMessage="1" xr:uid="{00000000-0002-0000-0400-000002000000}">
          <x14:formula1>
            <xm:f>Listas!$J$2:$J$4</xm:f>
          </x14:formula1>
          <xm:sqref>N9:N68</xm:sqref>
        </x14:dataValidation>
        <x14:dataValidation type="list" allowBlank="1" showErrorMessage="1" xr:uid="{00000000-0002-0000-0400-000003000000}">
          <x14:formula1>
            <xm:f>Listas!$I$2:$I$5</xm:f>
          </x14:formula1>
          <xm:sqref>L9:L68</xm:sqref>
        </x14:dataValidation>
        <x14:dataValidation type="list" allowBlank="1" showErrorMessage="1" xr:uid="{00000000-0002-0000-0400-000004000000}">
          <x14:formula1>
            <xm:f>Listas!$L$2:$L$4</xm:f>
          </x14:formula1>
          <xm:sqref>P9:P68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1.5546875" customWidth="1"/>
    <col min="6" max="6" width="22.5546875" customWidth="1"/>
    <col min="7" max="7" width="25.88671875" customWidth="1"/>
    <col min="8" max="8" width="36.88671875" customWidth="1"/>
    <col min="9" max="9" width="31.5546875" customWidth="1"/>
    <col min="10" max="11" width="26.44140625" customWidth="1"/>
    <col min="12" max="12" width="14.5546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x14ac:dyDescent="0.3">
      <c r="A1" s="110"/>
      <c r="B1" s="68"/>
      <c r="C1" s="73" t="s">
        <v>0</v>
      </c>
      <c r="D1" s="74"/>
      <c r="E1" s="74"/>
      <c r="F1" s="74"/>
      <c r="G1" s="74"/>
      <c r="H1" s="74"/>
      <c r="I1" s="74"/>
      <c r="J1" s="74"/>
      <c r="K1" s="74"/>
      <c r="L1" s="74"/>
      <c r="M1" s="74"/>
      <c r="N1" s="74"/>
      <c r="O1" s="74"/>
      <c r="P1" s="74"/>
      <c r="Q1" s="74"/>
      <c r="R1" s="74"/>
      <c r="S1" s="74"/>
      <c r="T1" s="74"/>
      <c r="U1" s="74"/>
      <c r="V1" s="74"/>
      <c r="W1" s="74"/>
      <c r="X1" s="74"/>
      <c r="Y1" s="74"/>
      <c r="Z1" s="74"/>
      <c r="AA1" s="68"/>
      <c r="AB1" s="103" t="s">
        <v>371</v>
      </c>
      <c r="AC1" s="60"/>
      <c r="AD1" s="3"/>
      <c r="AE1" s="3"/>
      <c r="AF1" s="3"/>
      <c r="AG1" s="3"/>
      <c r="AH1" s="3"/>
      <c r="AI1" s="3"/>
      <c r="AJ1" s="3"/>
      <c r="AK1" s="3"/>
      <c r="AL1" s="3"/>
      <c r="AM1" s="3"/>
      <c r="AN1" s="3"/>
      <c r="AO1" s="3"/>
      <c r="AP1" s="3"/>
      <c r="AQ1" s="3"/>
      <c r="AR1" s="3"/>
      <c r="AS1" s="3"/>
    </row>
    <row r="2" spans="1:45" ht="19.5" customHeight="1" x14ac:dyDescent="0.3">
      <c r="A2" s="69"/>
      <c r="B2" s="70"/>
      <c r="C2" s="69"/>
      <c r="D2" s="75"/>
      <c r="E2" s="75"/>
      <c r="F2" s="75"/>
      <c r="G2" s="75"/>
      <c r="H2" s="75"/>
      <c r="I2" s="75"/>
      <c r="J2" s="75"/>
      <c r="K2" s="75"/>
      <c r="L2" s="75"/>
      <c r="M2" s="75"/>
      <c r="N2" s="75"/>
      <c r="O2" s="75"/>
      <c r="P2" s="75"/>
      <c r="Q2" s="75"/>
      <c r="R2" s="75"/>
      <c r="S2" s="75"/>
      <c r="T2" s="75"/>
      <c r="U2" s="75"/>
      <c r="V2" s="75"/>
      <c r="W2" s="75"/>
      <c r="X2" s="75"/>
      <c r="Y2" s="75"/>
      <c r="Z2" s="75"/>
      <c r="AA2" s="70"/>
      <c r="AB2" s="103" t="s">
        <v>372</v>
      </c>
      <c r="AC2" s="60"/>
      <c r="AD2" s="3"/>
      <c r="AE2" s="3"/>
      <c r="AF2" s="3"/>
      <c r="AG2" s="3"/>
      <c r="AH2" s="3"/>
      <c r="AI2" s="3"/>
      <c r="AJ2" s="3"/>
      <c r="AK2" s="3"/>
      <c r="AL2" s="3"/>
      <c r="AM2" s="3"/>
      <c r="AN2" s="3"/>
      <c r="AO2" s="3"/>
      <c r="AP2" s="3"/>
      <c r="AQ2" s="3"/>
      <c r="AR2" s="3"/>
      <c r="AS2" s="3"/>
    </row>
    <row r="3" spans="1:45" ht="19.5" customHeight="1" x14ac:dyDescent="0.3">
      <c r="A3" s="69"/>
      <c r="B3" s="70"/>
      <c r="C3" s="69"/>
      <c r="D3" s="75"/>
      <c r="E3" s="75"/>
      <c r="F3" s="75"/>
      <c r="G3" s="75"/>
      <c r="H3" s="75"/>
      <c r="I3" s="75"/>
      <c r="J3" s="75"/>
      <c r="K3" s="75"/>
      <c r="L3" s="75"/>
      <c r="M3" s="75"/>
      <c r="N3" s="75"/>
      <c r="O3" s="75"/>
      <c r="P3" s="75"/>
      <c r="Q3" s="75"/>
      <c r="R3" s="75"/>
      <c r="S3" s="75"/>
      <c r="T3" s="75"/>
      <c r="U3" s="75"/>
      <c r="V3" s="75"/>
      <c r="W3" s="75"/>
      <c r="X3" s="75"/>
      <c r="Y3" s="75"/>
      <c r="Z3" s="75"/>
      <c r="AA3" s="70"/>
      <c r="AB3" s="103" t="s">
        <v>373</v>
      </c>
      <c r="AC3" s="60"/>
      <c r="AD3" s="3"/>
      <c r="AE3" s="3"/>
      <c r="AF3" s="3"/>
      <c r="AG3" s="3"/>
      <c r="AH3" s="3"/>
      <c r="AI3" s="3"/>
      <c r="AJ3" s="3"/>
      <c r="AK3" s="3"/>
      <c r="AL3" s="3"/>
      <c r="AM3" s="3"/>
      <c r="AN3" s="3"/>
      <c r="AO3" s="3"/>
      <c r="AP3" s="3"/>
      <c r="AQ3" s="3"/>
      <c r="AR3" s="3"/>
      <c r="AS3" s="3"/>
    </row>
    <row r="4" spans="1:45" ht="19.5" customHeight="1" x14ac:dyDescent="0.3">
      <c r="A4" s="71"/>
      <c r="B4" s="72"/>
      <c r="C4" s="71"/>
      <c r="D4" s="76"/>
      <c r="E4" s="76"/>
      <c r="F4" s="76"/>
      <c r="G4" s="76"/>
      <c r="H4" s="76"/>
      <c r="I4" s="76"/>
      <c r="J4" s="76"/>
      <c r="K4" s="76"/>
      <c r="L4" s="76"/>
      <c r="M4" s="76"/>
      <c r="N4" s="76"/>
      <c r="O4" s="76"/>
      <c r="P4" s="76"/>
      <c r="Q4" s="76"/>
      <c r="R4" s="76"/>
      <c r="S4" s="76"/>
      <c r="T4" s="76"/>
      <c r="U4" s="76"/>
      <c r="V4" s="76"/>
      <c r="W4" s="76"/>
      <c r="X4" s="76"/>
      <c r="Y4" s="76"/>
      <c r="Z4" s="76"/>
      <c r="AA4" s="72"/>
      <c r="AB4" s="103" t="s">
        <v>374</v>
      </c>
      <c r="AC4" s="60"/>
      <c r="AD4" s="3"/>
      <c r="AE4" s="3"/>
      <c r="AF4" s="3"/>
      <c r="AG4" s="3"/>
      <c r="AH4" s="3"/>
      <c r="AI4" s="3"/>
      <c r="AJ4" s="3"/>
      <c r="AK4" s="3"/>
      <c r="AL4" s="3"/>
      <c r="AM4" s="3"/>
      <c r="AN4" s="3"/>
      <c r="AO4" s="3"/>
      <c r="AP4" s="3"/>
      <c r="AQ4" s="3"/>
      <c r="AR4" s="3"/>
      <c r="AS4" s="3"/>
    </row>
    <row r="5" spans="1:45" ht="6" customHeight="1" x14ac:dyDescent="0.3">
      <c r="A5" s="15"/>
      <c r="B5" s="15"/>
      <c r="C5" s="15"/>
      <c r="D5" s="15"/>
      <c r="E5" s="15"/>
      <c r="F5" s="15"/>
      <c r="G5" s="15"/>
      <c r="H5" s="15"/>
      <c r="I5" s="15"/>
      <c r="J5" s="15"/>
      <c r="K5" s="15"/>
      <c r="L5" s="15"/>
      <c r="M5" s="15"/>
      <c r="N5" s="15"/>
      <c r="O5" s="15"/>
      <c r="P5" s="15"/>
      <c r="Q5" s="15"/>
      <c r="R5" s="15"/>
      <c r="S5" s="19"/>
      <c r="T5" s="19"/>
      <c r="U5" s="19"/>
      <c r="V5" s="15"/>
      <c r="W5" s="15"/>
      <c r="X5" s="15"/>
      <c r="Y5" s="15"/>
      <c r="Z5" s="15"/>
      <c r="AA5" s="15"/>
      <c r="AB5" s="15"/>
      <c r="AC5" s="15"/>
      <c r="AD5" s="3"/>
      <c r="AE5" s="3"/>
      <c r="AF5" s="3"/>
      <c r="AG5" s="3"/>
      <c r="AH5" s="3"/>
      <c r="AI5" s="3"/>
      <c r="AJ5" s="3"/>
      <c r="AK5" s="3"/>
      <c r="AL5" s="3"/>
      <c r="AM5" s="3"/>
      <c r="AN5" s="3"/>
      <c r="AO5" s="3"/>
      <c r="AP5" s="3"/>
      <c r="AQ5" s="3"/>
      <c r="AR5" s="3"/>
      <c r="AS5" s="3"/>
    </row>
    <row r="6" spans="1:45" ht="27" customHeight="1" x14ac:dyDescent="0.3">
      <c r="A6" s="100" t="s">
        <v>92</v>
      </c>
      <c r="B6" s="59"/>
      <c r="C6" s="59"/>
      <c r="D6" s="60"/>
      <c r="E6" s="100" t="s">
        <v>252</v>
      </c>
      <c r="F6" s="59"/>
      <c r="G6" s="59"/>
      <c r="H6" s="59"/>
      <c r="I6" s="59"/>
      <c r="J6" s="60"/>
      <c r="K6" s="29"/>
      <c r="L6" s="100" t="s">
        <v>375</v>
      </c>
      <c r="M6" s="59"/>
      <c r="N6" s="59"/>
      <c r="O6" s="59"/>
      <c r="P6" s="59"/>
      <c r="Q6" s="59"/>
      <c r="R6" s="59"/>
      <c r="S6" s="59"/>
      <c r="T6" s="59"/>
      <c r="U6" s="59"/>
      <c r="V6" s="59"/>
      <c r="W6" s="59"/>
      <c r="X6" s="59"/>
      <c r="Y6" s="59"/>
      <c r="Z6" s="59"/>
      <c r="AA6" s="59"/>
      <c r="AB6" s="59"/>
      <c r="AC6" s="60"/>
      <c r="AD6" s="3"/>
      <c r="AE6" s="3"/>
      <c r="AF6" s="3"/>
      <c r="AG6" s="3"/>
      <c r="AH6" s="3"/>
      <c r="AI6" s="3"/>
      <c r="AJ6" s="3"/>
      <c r="AK6" s="3"/>
      <c r="AL6" s="3"/>
      <c r="AM6" s="3"/>
      <c r="AN6" s="3"/>
      <c r="AO6" s="3"/>
      <c r="AP6" s="3"/>
      <c r="AQ6" s="3"/>
      <c r="AR6" s="3"/>
      <c r="AS6" s="3"/>
    </row>
    <row r="7" spans="1:45" ht="18" customHeight="1" x14ac:dyDescent="0.3">
      <c r="A7" s="98" t="s">
        <v>90</v>
      </c>
      <c r="B7" s="99" t="s">
        <v>91</v>
      </c>
      <c r="C7" s="104" t="s">
        <v>99</v>
      </c>
      <c r="D7" s="104" t="s">
        <v>100</v>
      </c>
      <c r="E7" s="108" t="s">
        <v>246</v>
      </c>
      <c r="F7" s="108" t="s">
        <v>247</v>
      </c>
      <c r="G7" s="108" t="s">
        <v>248</v>
      </c>
      <c r="H7" s="108" t="s">
        <v>249</v>
      </c>
      <c r="I7" s="108" t="s">
        <v>250</v>
      </c>
      <c r="J7" s="108" t="s">
        <v>251</v>
      </c>
      <c r="K7" s="108" t="s">
        <v>252</v>
      </c>
      <c r="L7" s="95" t="s">
        <v>376</v>
      </c>
      <c r="M7" s="95" t="s">
        <v>377</v>
      </c>
      <c r="N7" s="95" t="s">
        <v>378</v>
      </c>
      <c r="O7" s="95" t="s">
        <v>379</v>
      </c>
      <c r="P7" s="95" t="s">
        <v>380</v>
      </c>
      <c r="Q7" s="95" t="s">
        <v>381</v>
      </c>
      <c r="R7" s="95" t="s">
        <v>382</v>
      </c>
      <c r="S7" s="104" t="s">
        <v>383</v>
      </c>
      <c r="T7" s="104" t="s">
        <v>384</v>
      </c>
      <c r="U7" s="104" t="s">
        <v>385</v>
      </c>
      <c r="V7" s="108" t="s">
        <v>386</v>
      </c>
      <c r="W7" s="104" t="s">
        <v>387</v>
      </c>
      <c r="X7" s="104" t="s">
        <v>388</v>
      </c>
      <c r="Y7" s="104" t="s">
        <v>389</v>
      </c>
      <c r="Z7" s="104" t="s">
        <v>390</v>
      </c>
      <c r="AA7" s="108" t="s">
        <v>391</v>
      </c>
      <c r="AB7" s="104" t="s">
        <v>392</v>
      </c>
      <c r="AC7" s="104" t="s">
        <v>393</v>
      </c>
      <c r="AD7" s="3"/>
      <c r="AE7" s="3"/>
      <c r="AF7" s="3"/>
      <c r="AG7" s="3"/>
      <c r="AH7" s="3"/>
      <c r="AI7" s="3"/>
      <c r="AJ7" s="3"/>
      <c r="AK7" s="3"/>
      <c r="AL7" s="3"/>
      <c r="AM7" s="3"/>
      <c r="AN7" s="3"/>
      <c r="AO7" s="3"/>
      <c r="AP7" s="3"/>
      <c r="AQ7" s="3"/>
      <c r="AR7" s="3"/>
      <c r="AS7" s="3"/>
    </row>
    <row r="8" spans="1:45" ht="59.25" customHeight="1" x14ac:dyDescent="0.3">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16"/>
      <c r="AE8" s="16"/>
      <c r="AF8" s="16"/>
      <c r="AG8" s="16"/>
      <c r="AH8" s="16"/>
      <c r="AI8" s="16"/>
      <c r="AJ8" s="16"/>
      <c r="AK8" s="16"/>
      <c r="AL8" s="16"/>
      <c r="AM8" s="16"/>
      <c r="AN8" s="16"/>
      <c r="AO8" s="16"/>
      <c r="AP8" s="16"/>
      <c r="AQ8" s="16"/>
      <c r="AR8" s="16"/>
      <c r="AS8" s="16"/>
    </row>
    <row r="9" spans="1:45" ht="35.25" customHeight="1" x14ac:dyDescent="0.3">
      <c r="A9" s="92">
        <v>1</v>
      </c>
      <c r="B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26"/>
      <c r="F9" s="26"/>
      <c r="G9" s="26"/>
      <c r="H9" s="24"/>
      <c r="I9" s="24"/>
      <c r="J9" s="24"/>
      <c r="K9" s="18" t="str">
        <f t="shared" ref="K9:K68" si="0">CONCATENATE(E9," ",F9," ",G9," ",H9," ",I9," ",J9)</f>
        <v xml:space="preserve">     </v>
      </c>
      <c r="L9" s="26"/>
      <c r="M9" s="26"/>
      <c r="N9" s="26"/>
      <c r="O9" s="26"/>
      <c r="P9" s="26"/>
      <c r="Q9" s="26"/>
      <c r="R9" s="26"/>
      <c r="S9" s="26" t="str">
        <f t="shared" ref="S9:S68" si="1">IF(AND(T9&gt;=0,T9&lt;=85),"Débil",
IF(AND(T9&gt;=86,T9&lt;=95),"Moderado",
IF(AND(T9&gt;=96,T9&lt;=100),"Fuerte","")))</f>
        <v/>
      </c>
      <c r="T9" s="26"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6"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26"/>
      <c r="W9" s="26"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22" t="str">
        <f>IF(AND(T9="",T10="",T11=""),"",AVERAGE(T9:T11))</f>
        <v/>
      </c>
      <c r="Y9" s="122" t="str">
        <f>IF(X9="","",
IF(X9=100,"Fuerte",
IF(X9&lt;50,"Débil",
IF(OR(X9&gt;=50,X9&lt;100),"Moderado",""))))</f>
        <v/>
      </c>
      <c r="Z9" s="88" t="str">
        <f>IF(Y9="","",IF(Y9="Fuerte","NO","SI"))</f>
        <v/>
      </c>
      <c r="AA9" s="88"/>
      <c r="AB9" s="88"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89"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7"/>
      <c r="AE9" s="17"/>
      <c r="AF9" s="17"/>
      <c r="AG9" s="17"/>
      <c r="AH9" s="17"/>
      <c r="AI9" s="17"/>
      <c r="AJ9" s="17"/>
      <c r="AK9" s="17"/>
      <c r="AL9" s="17"/>
      <c r="AM9" s="17"/>
      <c r="AN9" s="17"/>
      <c r="AO9" s="17"/>
      <c r="AP9" s="17"/>
      <c r="AQ9" s="17"/>
      <c r="AR9" s="17"/>
      <c r="AS9" s="17"/>
    </row>
    <row r="10" spans="1:45" ht="35.25" customHeight="1" x14ac:dyDescent="0.3">
      <c r="A10" s="86"/>
      <c r="B10" s="86"/>
      <c r="C10" s="86"/>
      <c r="D10" s="86"/>
      <c r="E10" s="14"/>
      <c r="F10" s="14"/>
      <c r="G10" s="14"/>
      <c r="H10" s="18"/>
      <c r="I10" s="18"/>
      <c r="J10" s="18"/>
      <c r="K10" s="18" t="str">
        <f t="shared" si="0"/>
        <v xml:space="preserve">     </v>
      </c>
      <c r="L10" s="26"/>
      <c r="M10" s="26"/>
      <c r="N10" s="26"/>
      <c r="O10" s="26"/>
      <c r="P10" s="26"/>
      <c r="Q10" s="26"/>
      <c r="R10" s="26"/>
      <c r="S10" s="26" t="str">
        <f t="shared" si="1"/>
        <v/>
      </c>
      <c r="T10" s="26"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6" t="str">
        <f t="shared" si="2"/>
        <v/>
      </c>
      <c r="V10" s="26"/>
      <c r="W10" s="26" t="str">
        <f t="shared" si="3"/>
        <v/>
      </c>
      <c r="X10" s="86"/>
      <c r="Y10" s="86"/>
      <c r="Z10" s="86"/>
      <c r="AA10" s="86"/>
      <c r="AB10" s="86"/>
      <c r="AC10" s="86"/>
      <c r="AD10" s="3"/>
      <c r="AE10" s="3"/>
      <c r="AF10" s="3"/>
      <c r="AG10" s="3"/>
      <c r="AH10" s="3"/>
      <c r="AI10" s="3"/>
      <c r="AJ10" s="3"/>
      <c r="AK10" s="3"/>
      <c r="AL10" s="3"/>
      <c r="AM10" s="3"/>
      <c r="AN10" s="3"/>
      <c r="AO10" s="3"/>
      <c r="AP10" s="3"/>
      <c r="AQ10" s="3"/>
      <c r="AR10" s="3"/>
      <c r="AS10" s="3"/>
    </row>
    <row r="11" spans="1:45" ht="35.25" customHeight="1" x14ac:dyDescent="0.3">
      <c r="A11" s="87"/>
      <c r="B11" s="87"/>
      <c r="C11" s="87"/>
      <c r="D11" s="87"/>
      <c r="E11" s="14"/>
      <c r="F11" s="14"/>
      <c r="G11" s="14"/>
      <c r="H11" s="18"/>
      <c r="I11" s="18"/>
      <c r="J11" s="18"/>
      <c r="K11" s="18" t="str">
        <f t="shared" si="0"/>
        <v xml:space="preserve">     </v>
      </c>
      <c r="L11" s="26"/>
      <c r="M11" s="26"/>
      <c r="N11" s="26"/>
      <c r="O11" s="26"/>
      <c r="P11" s="26"/>
      <c r="Q11" s="26"/>
      <c r="R11" s="26"/>
      <c r="S11" s="26" t="str">
        <f t="shared" si="1"/>
        <v/>
      </c>
      <c r="T11" s="26"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6" t="str">
        <f t="shared" si="2"/>
        <v/>
      </c>
      <c r="V11" s="26"/>
      <c r="W11" s="26" t="str">
        <f t="shared" si="3"/>
        <v/>
      </c>
      <c r="X11" s="87"/>
      <c r="Y11" s="87"/>
      <c r="Z11" s="87"/>
      <c r="AA11" s="87"/>
      <c r="AB11" s="87"/>
      <c r="AC11" s="87"/>
      <c r="AD11" s="3"/>
      <c r="AE11" s="3"/>
      <c r="AF11" s="3"/>
      <c r="AG11" s="3"/>
      <c r="AH11" s="3"/>
      <c r="AI11" s="3"/>
      <c r="AJ11" s="3"/>
      <c r="AK11" s="3"/>
      <c r="AL11" s="3"/>
      <c r="AM11" s="3"/>
      <c r="AN11" s="3"/>
      <c r="AO11" s="3"/>
      <c r="AP11" s="3"/>
      <c r="AQ11" s="3"/>
      <c r="AR11" s="3"/>
      <c r="AS11" s="3"/>
    </row>
    <row r="12" spans="1:45" ht="35.25" customHeight="1" x14ac:dyDescent="0.3">
      <c r="A12" s="92">
        <v>2</v>
      </c>
      <c r="B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6"/>
      <c r="F12" s="26"/>
      <c r="G12" s="26"/>
      <c r="H12" s="24"/>
      <c r="I12" s="24"/>
      <c r="J12" s="24"/>
      <c r="K12" s="24" t="str">
        <f t="shared" si="0"/>
        <v xml:space="preserve">     </v>
      </c>
      <c r="L12" s="26"/>
      <c r="M12" s="26"/>
      <c r="N12" s="26"/>
      <c r="O12" s="26"/>
      <c r="P12" s="26"/>
      <c r="Q12" s="26"/>
      <c r="R12" s="26"/>
      <c r="S12" s="26" t="str">
        <f t="shared" si="1"/>
        <v/>
      </c>
      <c r="T12" s="26"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6" t="str">
        <f t="shared" si="2"/>
        <v/>
      </c>
      <c r="V12" s="26"/>
      <c r="W12" s="26" t="str">
        <f t="shared" si="3"/>
        <v/>
      </c>
      <c r="X12" s="122" t="str">
        <f>IF(AND(T12="",T13="",T14=""),"",AVERAGE(T12:T14))</f>
        <v/>
      </c>
      <c r="Y12" s="122" t="str">
        <f>IF(X12="","",
IF(X12=100,"Fuerte",
IF(X12&lt;50,"Débil",
IF(OR(X12&gt;=50,X12&lt;100),"Moderado",""))))</f>
        <v/>
      </c>
      <c r="Z12" s="88" t="str">
        <f>IF(Y12="","",IF(Y12="Fuerte","NO","SI"))</f>
        <v/>
      </c>
      <c r="AA12" s="88"/>
      <c r="AB12" s="88"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89"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3">
      <c r="A13" s="86"/>
      <c r="B13" s="86"/>
      <c r="C13" s="86"/>
      <c r="D13" s="86"/>
      <c r="E13" s="26"/>
      <c r="F13" s="26"/>
      <c r="G13" s="26"/>
      <c r="H13" s="24"/>
      <c r="I13" s="24"/>
      <c r="J13" s="24"/>
      <c r="K13" s="24" t="str">
        <f t="shared" si="0"/>
        <v xml:space="preserve">     </v>
      </c>
      <c r="L13" s="26"/>
      <c r="M13" s="26"/>
      <c r="N13" s="26"/>
      <c r="O13" s="26"/>
      <c r="P13" s="26"/>
      <c r="Q13" s="26"/>
      <c r="R13" s="26"/>
      <c r="S13" s="26" t="str">
        <f t="shared" si="1"/>
        <v/>
      </c>
      <c r="T13" s="26"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6" t="str">
        <f t="shared" si="2"/>
        <v/>
      </c>
      <c r="V13" s="26"/>
      <c r="W13" s="26" t="str">
        <f t="shared" si="3"/>
        <v/>
      </c>
      <c r="X13" s="86"/>
      <c r="Y13" s="86"/>
      <c r="Z13" s="86"/>
      <c r="AA13" s="86"/>
      <c r="AB13" s="86"/>
      <c r="AC13" s="86"/>
      <c r="AD13" s="3"/>
      <c r="AE13" s="3"/>
      <c r="AF13" s="3"/>
      <c r="AG13" s="3"/>
      <c r="AH13" s="3"/>
      <c r="AI13" s="3"/>
      <c r="AJ13" s="3"/>
      <c r="AK13" s="3"/>
      <c r="AL13" s="3"/>
      <c r="AM13" s="3"/>
      <c r="AN13" s="3"/>
      <c r="AO13" s="3"/>
      <c r="AP13" s="3"/>
      <c r="AQ13" s="3"/>
      <c r="AR13" s="3"/>
      <c r="AS13" s="3"/>
    </row>
    <row r="14" spans="1:45" ht="35.25" customHeight="1" x14ac:dyDescent="0.3">
      <c r="A14" s="87"/>
      <c r="B14" s="87"/>
      <c r="C14" s="87"/>
      <c r="D14" s="87"/>
      <c r="E14" s="26"/>
      <c r="F14" s="26"/>
      <c r="G14" s="26"/>
      <c r="H14" s="24"/>
      <c r="I14" s="24"/>
      <c r="J14" s="24"/>
      <c r="K14" s="24" t="str">
        <f t="shared" si="0"/>
        <v xml:space="preserve">     </v>
      </c>
      <c r="L14" s="26"/>
      <c r="M14" s="26"/>
      <c r="N14" s="26"/>
      <c r="O14" s="26"/>
      <c r="P14" s="26"/>
      <c r="Q14" s="26"/>
      <c r="R14" s="26"/>
      <c r="S14" s="26" t="str">
        <f t="shared" si="1"/>
        <v/>
      </c>
      <c r="T14" s="26"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6" t="str">
        <f t="shared" si="2"/>
        <v/>
      </c>
      <c r="V14" s="26"/>
      <c r="W14" s="26" t="str">
        <f t="shared" si="3"/>
        <v/>
      </c>
      <c r="X14" s="87"/>
      <c r="Y14" s="87"/>
      <c r="Z14" s="87"/>
      <c r="AA14" s="87"/>
      <c r="AB14" s="87"/>
      <c r="AC14" s="87"/>
      <c r="AD14" s="3"/>
      <c r="AE14" s="3"/>
      <c r="AF14" s="3"/>
      <c r="AG14" s="3"/>
      <c r="AH14" s="3"/>
      <c r="AI14" s="3"/>
      <c r="AJ14" s="3"/>
      <c r="AK14" s="3"/>
      <c r="AL14" s="3"/>
      <c r="AM14" s="3"/>
      <c r="AN14" s="3"/>
      <c r="AO14" s="3"/>
      <c r="AP14" s="3"/>
      <c r="AQ14" s="3"/>
      <c r="AR14" s="3"/>
      <c r="AS14" s="3"/>
    </row>
    <row r="15" spans="1:45" ht="35.25" customHeight="1" x14ac:dyDescent="0.3">
      <c r="A15" s="92">
        <v>3</v>
      </c>
      <c r="B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D15" s="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E15" s="26"/>
      <c r="F15" s="26"/>
      <c r="G15" s="26"/>
      <c r="H15" s="24"/>
      <c r="I15" s="24"/>
      <c r="J15" s="24"/>
      <c r="K15" s="24" t="str">
        <f t="shared" si="0"/>
        <v xml:space="preserve">     </v>
      </c>
      <c r="L15" s="26"/>
      <c r="M15" s="26"/>
      <c r="N15" s="26"/>
      <c r="O15" s="26"/>
      <c r="P15" s="26"/>
      <c r="Q15" s="26"/>
      <c r="R15" s="26"/>
      <c r="S15" s="26" t="str">
        <f t="shared" si="1"/>
        <v/>
      </c>
      <c r="T15" s="26"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6" t="str">
        <f t="shared" si="2"/>
        <v/>
      </c>
      <c r="V15" s="26"/>
      <c r="W15" s="26" t="str">
        <f t="shared" si="3"/>
        <v/>
      </c>
      <c r="X15" s="122" t="str">
        <f>IF(AND(T15="",T16="",T17=""),"",AVERAGE(T15:T17))</f>
        <v/>
      </c>
      <c r="Y15" s="122" t="str">
        <f>IF(X15="","",
IF(X15=100,"Fuerte",
IF(X15&lt;50,"Débil",
IF(OR(X15&gt;=50,X15&lt;100),"Moderado",""))))</f>
        <v/>
      </c>
      <c r="Z15" s="88" t="str">
        <f>IF(Y15="","",IF(Y15="Fuerte","NO","SI"))</f>
        <v/>
      </c>
      <c r="AA15" s="88"/>
      <c r="AB15" s="88"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89"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3">
      <c r="A16" s="86"/>
      <c r="B16" s="86"/>
      <c r="C16" s="86"/>
      <c r="D16" s="86"/>
      <c r="E16" s="26"/>
      <c r="F16" s="26"/>
      <c r="G16" s="26"/>
      <c r="H16" s="24"/>
      <c r="I16" s="24"/>
      <c r="J16" s="24"/>
      <c r="K16" s="24" t="str">
        <f t="shared" si="0"/>
        <v xml:space="preserve">     </v>
      </c>
      <c r="L16" s="26"/>
      <c r="M16" s="26"/>
      <c r="N16" s="26"/>
      <c r="O16" s="26"/>
      <c r="P16" s="26"/>
      <c r="Q16" s="26"/>
      <c r="R16" s="26"/>
      <c r="S16" s="26" t="str">
        <f t="shared" si="1"/>
        <v/>
      </c>
      <c r="T16" s="26"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6" t="str">
        <f t="shared" si="2"/>
        <v/>
      </c>
      <c r="V16" s="26"/>
      <c r="W16" s="26" t="str">
        <f t="shared" si="3"/>
        <v/>
      </c>
      <c r="X16" s="86"/>
      <c r="Y16" s="86"/>
      <c r="Z16" s="86"/>
      <c r="AA16" s="86"/>
      <c r="AB16" s="86"/>
      <c r="AC16" s="86"/>
      <c r="AD16" s="3"/>
      <c r="AE16" s="3"/>
      <c r="AF16" s="3"/>
      <c r="AG16" s="3"/>
      <c r="AH16" s="3"/>
      <c r="AI16" s="3"/>
      <c r="AJ16" s="3"/>
      <c r="AK16" s="3"/>
      <c r="AL16" s="3"/>
      <c r="AM16" s="3"/>
      <c r="AN16" s="3"/>
      <c r="AO16" s="3"/>
      <c r="AP16" s="3"/>
      <c r="AQ16" s="3"/>
      <c r="AR16" s="3"/>
      <c r="AS16" s="3"/>
    </row>
    <row r="17" spans="1:45" ht="35.25" customHeight="1" x14ac:dyDescent="0.3">
      <c r="A17" s="87"/>
      <c r="B17" s="87"/>
      <c r="C17" s="87"/>
      <c r="D17" s="87"/>
      <c r="E17" s="26"/>
      <c r="F17" s="26"/>
      <c r="G17" s="26"/>
      <c r="H17" s="24"/>
      <c r="I17" s="24"/>
      <c r="J17" s="24"/>
      <c r="K17" s="24" t="str">
        <f t="shared" si="0"/>
        <v xml:space="preserve">     </v>
      </c>
      <c r="L17" s="26"/>
      <c r="M17" s="26"/>
      <c r="N17" s="26"/>
      <c r="O17" s="26"/>
      <c r="P17" s="26"/>
      <c r="Q17" s="26"/>
      <c r="R17" s="26"/>
      <c r="S17" s="26" t="str">
        <f t="shared" si="1"/>
        <v/>
      </c>
      <c r="T17" s="26"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6" t="str">
        <f t="shared" si="2"/>
        <v/>
      </c>
      <c r="V17" s="26"/>
      <c r="W17" s="26" t="str">
        <f t="shared" si="3"/>
        <v/>
      </c>
      <c r="X17" s="87"/>
      <c r="Y17" s="87"/>
      <c r="Z17" s="87"/>
      <c r="AA17" s="87"/>
      <c r="AB17" s="87"/>
      <c r="AC17" s="87"/>
      <c r="AD17" s="3"/>
      <c r="AE17" s="3"/>
      <c r="AF17" s="3"/>
      <c r="AG17" s="3"/>
      <c r="AH17" s="3"/>
      <c r="AI17" s="3"/>
      <c r="AJ17" s="3"/>
      <c r="AK17" s="3"/>
      <c r="AL17" s="3"/>
      <c r="AM17" s="3"/>
      <c r="AN17" s="3"/>
      <c r="AO17" s="3"/>
      <c r="AP17" s="3"/>
      <c r="AQ17" s="3"/>
      <c r="AR17" s="3"/>
      <c r="AS17" s="3"/>
    </row>
    <row r="18" spans="1:45" ht="35.25" customHeight="1" x14ac:dyDescent="0.3">
      <c r="A18" s="92">
        <v>4</v>
      </c>
      <c r="B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D18" s="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E18" s="26"/>
      <c r="F18" s="26"/>
      <c r="G18" s="26"/>
      <c r="H18" s="24"/>
      <c r="I18" s="24"/>
      <c r="J18" s="24"/>
      <c r="K18" s="24" t="str">
        <f t="shared" si="0"/>
        <v xml:space="preserve">     </v>
      </c>
      <c r="L18" s="26"/>
      <c r="M18" s="26"/>
      <c r="N18" s="26"/>
      <c r="O18" s="26"/>
      <c r="P18" s="26"/>
      <c r="Q18" s="26"/>
      <c r="R18" s="26"/>
      <c r="S18" s="26" t="str">
        <f t="shared" si="1"/>
        <v/>
      </c>
      <c r="T18" s="26"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6" t="str">
        <f t="shared" si="2"/>
        <v/>
      </c>
      <c r="V18" s="26"/>
      <c r="W18" s="26" t="str">
        <f t="shared" si="3"/>
        <v/>
      </c>
      <c r="X18" s="122" t="str">
        <f>IF(AND(T18="",T19="",T20=""),"",AVERAGE(T18:T20))</f>
        <v/>
      </c>
      <c r="Y18" s="122" t="str">
        <f>IF(X18="","",
IF(X18=100,"Fuerte",
IF(X18&lt;50,"Débil",
IF(OR(X18&gt;=50,X18&lt;100),"Moderado",""))))</f>
        <v/>
      </c>
      <c r="Z18" s="88" t="str">
        <f>IF(Y18="","",IF(Y18="Fuerte","NO","SI"))</f>
        <v/>
      </c>
      <c r="AA18" s="88"/>
      <c r="AB18" s="88"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89"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3">
      <c r="A19" s="86"/>
      <c r="B19" s="86"/>
      <c r="C19" s="86"/>
      <c r="D19" s="86"/>
      <c r="E19" s="26"/>
      <c r="F19" s="26"/>
      <c r="G19" s="26"/>
      <c r="H19" s="24"/>
      <c r="I19" s="24"/>
      <c r="J19" s="24"/>
      <c r="K19" s="24" t="str">
        <f t="shared" si="0"/>
        <v xml:space="preserve">     </v>
      </c>
      <c r="L19" s="26"/>
      <c r="M19" s="26"/>
      <c r="N19" s="26"/>
      <c r="O19" s="26"/>
      <c r="P19" s="26"/>
      <c r="Q19" s="26"/>
      <c r="R19" s="26"/>
      <c r="S19" s="26" t="str">
        <f t="shared" si="1"/>
        <v/>
      </c>
      <c r="T19" s="26"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6" t="str">
        <f t="shared" si="2"/>
        <v/>
      </c>
      <c r="V19" s="26"/>
      <c r="W19" s="26" t="str">
        <f t="shared" si="3"/>
        <v/>
      </c>
      <c r="X19" s="86"/>
      <c r="Y19" s="86"/>
      <c r="Z19" s="86"/>
      <c r="AA19" s="86"/>
      <c r="AB19" s="86"/>
      <c r="AC19" s="86"/>
      <c r="AD19" s="3"/>
      <c r="AE19" s="3"/>
      <c r="AF19" s="3"/>
      <c r="AG19" s="3"/>
      <c r="AH19" s="3"/>
      <c r="AI19" s="3"/>
      <c r="AJ19" s="3"/>
      <c r="AK19" s="3"/>
      <c r="AL19" s="3"/>
      <c r="AM19" s="3"/>
      <c r="AN19" s="3"/>
      <c r="AO19" s="3"/>
      <c r="AP19" s="3"/>
      <c r="AQ19" s="3"/>
      <c r="AR19" s="3"/>
      <c r="AS19" s="3"/>
    </row>
    <row r="20" spans="1:45" ht="35.25" customHeight="1" x14ac:dyDescent="0.3">
      <c r="A20" s="87"/>
      <c r="B20" s="87"/>
      <c r="C20" s="87"/>
      <c r="D20" s="87"/>
      <c r="E20" s="26"/>
      <c r="F20" s="26"/>
      <c r="G20" s="26"/>
      <c r="H20" s="24"/>
      <c r="I20" s="24"/>
      <c r="J20" s="24"/>
      <c r="K20" s="24" t="str">
        <f t="shared" si="0"/>
        <v xml:space="preserve">     </v>
      </c>
      <c r="L20" s="26"/>
      <c r="M20" s="26"/>
      <c r="N20" s="26"/>
      <c r="O20" s="26"/>
      <c r="P20" s="26"/>
      <c r="Q20" s="26"/>
      <c r="R20" s="26"/>
      <c r="S20" s="26" t="str">
        <f t="shared" si="1"/>
        <v/>
      </c>
      <c r="T20" s="26"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6" t="str">
        <f t="shared" si="2"/>
        <v/>
      </c>
      <c r="V20" s="26"/>
      <c r="W20" s="26" t="str">
        <f t="shared" si="3"/>
        <v/>
      </c>
      <c r="X20" s="87"/>
      <c r="Y20" s="87"/>
      <c r="Z20" s="87"/>
      <c r="AA20" s="87"/>
      <c r="AB20" s="87"/>
      <c r="AC20" s="87"/>
      <c r="AD20" s="3"/>
      <c r="AE20" s="3"/>
      <c r="AF20" s="3"/>
      <c r="AG20" s="3"/>
      <c r="AH20" s="3"/>
      <c r="AI20" s="3"/>
      <c r="AJ20" s="3"/>
      <c r="AK20" s="3"/>
      <c r="AL20" s="3"/>
      <c r="AM20" s="3"/>
      <c r="AN20" s="3"/>
      <c r="AO20" s="3"/>
      <c r="AP20" s="3"/>
      <c r="AQ20" s="3"/>
      <c r="AR20" s="3"/>
      <c r="AS20" s="3"/>
    </row>
    <row r="21" spans="1:45" ht="35.25" customHeight="1" x14ac:dyDescent="0.3">
      <c r="A21" s="92">
        <v>5</v>
      </c>
      <c r="B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D21" s="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E21" s="26"/>
      <c r="F21" s="26"/>
      <c r="G21" s="26"/>
      <c r="H21" s="24"/>
      <c r="I21" s="24"/>
      <c r="J21" s="24"/>
      <c r="K21" s="24" t="str">
        <f t="shared" si="0"/>
        <v xml:space="preserve">     </v>
      </c>
      <c r="L21" s="26"/>
      <c r="M21" s="26"/>
      <c r="N21" s="26"/>
      <c r="O21" s="26"/>
      <c r="P21" s="26"/>
      <c r="Q21" s="26"/>
      <c r="R21" s="26"/>
      <c r="S21" s="26" t="str">
        <f t="shared" si="1"/>
        <v/>
      </c>
      <c r="T21" s="26"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6" t="str">
        <f t="shared" si="2"/>
        <v/>
      </c>
      <c r="V21" s="26"/>
      <c r="W21" s="26" t="str">
        <f t="shared" si="3"/>
        <v/>
      </c>
      <c r="X21" s="122" t="str">
        <f>IF(AND(T21="",T22="",T23=""),"",AVERAGE(T21:T23))</f>
        <v/>
      </c>
      <c r="Y21" s="122" t="str">
        <f>IF(X21="","",
IF(X21=100,"Fuerte",
IF(X21&lt;50,"Débil",
IF(OR(X21&gt;=50,X21&lt;100),"Moderado",""))))</f>
        <v/>
      </c>
      <c r="Z21" s="88" t="str">
        <f>IF(Y21="","",IF(Y21="Fuerte","NO","SI"))</f>
        <v/>
      </c>
      <c r="AA21" s="88"/>
      <c r="AB21" s="88"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89"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3">
      <c r="A22" s="86"/>
      <c r="B22" s="86"/>
      <c r="C22" s="86"/>
      <c r="D22" s="86"/>
      <c r="E22" s="26"/>
      <c r="F22" s="26"/>
      <c r="G22" s="26"/>
      <c r="H22" s="24"/>
      <c r="I22" s="24"/>
      <c r="J22" s="24"/>
      <c r="K22" s="24" t="str">
        <f t="shared" si="0"/>
        <v xml:space="preserve">     </v>
      </c>
      <c r="L22" s="26"/>
      <c r="M22" s="26"/>
      <c r="N22" s="26"/>
      <c r="O22" s="26"/>
      <c r="P22" s="26"/>
      <c r="Q22" s="26"/>
      <c r="R22" s="26"/>
      <c r="S22" s="26" t="str">
        <f t="shared" si="1"/>
        <v/>
      </c>
      <c r="T22" s="26"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6" t="str">
        <f t="shared" si="2"/>
        <v/>
      </c>
      <c r="V22" s="26"/>
      <c r="W22" s="26" t="str">
        <f t="shared" si="3"/>
        <v/>
      </c>
      <c r="X22" s="86"/>
      <c r="Y22" s="86"/>
      <c r="Z22" s="86"/>
      <c r="AA22" s="86"/>
      <c r="AB22" s="86"/>
      <c r="AC22" s="86"/>
      <c r="AD22" s="3"/>
      <c r="AE22" s="3"/>
      <c r="AF22" s="3"/>
      <c r="AG22" s="3"/>
      <c r="AH22" s="3"/>
      <c r="AI22" s="3"/>
      <c r="AJ22" s="3"/>
      <c r="AK22" s="3"/>
      <c r="AL22" s="3"/>
      <c r="AM22" s="3"/>
      <c r="AN22" s="3"/>
      <c r="AO22" s="3"/>
      <c r="AP22" s="3"/>
      <c r="AQ22" s="3"/>
      <c r="AR22" s="3"/>
      <c r="AS22" s="3"/>
    </row>
    <row r="23" spans="1:45" ht="35.25" customHeight="1" x14ac:dyDescent="0.3">
      <c r="A23" s="87"/>
      <c r="B23" s="87"/>
      <c r="C23" s="87"/>
      <c r="D23" s="87"/>
      <c r="E23" s="26"/>
      <c r="F23" s="26"/>
      <c r="G23" s="26"/>
      <c r="H23" s="24"/>
      <c r="I23" s="24"/>
      <c r="J23" s="24"/>
      <c r="K23" s="24" t="str">
        <f t="shared" si="0"/>
        <v xml:space="preserve">     </v>
      </c>
      <c r="L23" s="26"/>
      <c r="M23" s="26"/>
      <c r="N23" s="26"/>
      <c r="O23" s="26"/>
      <c r="P23" s="26"/>
      <c r="Q23" s="26"/>
      <c r="R23" s="26"/>
      <c r="S23" s="26" t="str">
        <f t="shared" si="1"/>
        <v/>
      </c>
      <c r="T23" s="26"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6" t="str">
        <f t="shared" si="2"/>
        <v/>
      </c>
      <c r="V23" s="26"/>
      <c r="W23" s="26" t="str">
        <f t="shared" si="3"/>
        <v/>
      </c>
      <c r="X23" s="87"/>
      <c r="Y23" s="87"/>
      <c r="Z23" s="87"/>
      <c r="AA23" s="87"/>
      <c r="AB23" s="87"/>
      <c r="AC23" s="87"/>
      <c r="AD23" s="3"/>
      <c r="AE23" s="3"/>
      <c r="AF23" s="3"/>
      <c r="AG23" s="3"/>
      <c r="AH23" s="3"/>
      <c r="AI23" s="3"/>
      <c r="AJ23" s="3"/>
      <c r="AK23" s="3"/>
      <c r="AL23" s="3"/>
      <c r="AM23" s="3"/>
      <c r="AN23" s="3"/>
      <c r="AO23" s="3"/>
      <c r="AP23" s="3"/>
      <c r="AQ23" s="3"/>
      <c r="AR23" s="3"/>
      <c r="AS23" s="3"/>
    </row>
    <row r="24" spans="1:45" ht="35.25" customHeight="1" x14ac:dyDescent="0.3">
      <c r="A24" s="92">
        <v>6</v>
      </c>
      <c r="B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D24" s="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E24" s="26"/>
      <c r="F24" s="26"/>
      <c r="G24" s="26"/>
      <c r="H24" s="24"/>
      <c r="I24" s="24"/>
      <c r="J24" s="24"/>
      <c r="K24" s="24" t="str">
        <f t="shared" si="0"/>
        <v xml:space="preserve">     </v>
      </c>
      <c r="L24" s="26"/>
      <c r="M24" s="26"/>
      <c r="N24" s="26"/>
      <c r="O24" s="26"/>
      <c r="P24" s="26"/>
      <c r="Q24" s="26"/>
      <c r="R24" s="26"/>
      <c r="S24" s="26" t="str">
        <f t="shared" si="1"/>
        <v/>
      </c>
      <c r="T24" s="26"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6" t="str">
        <f t="shared" si="2"/>
        <v/>
      </c>
      <c r="V24" s="26"/>
      <c r="W24" s="26" t="str">
        <f t="shared" si="3"/>
        <v/>
      </c>
      <c r="X24" s="122" t="str">
        <f>IF(AND(T24="",T25="",T26=""),"",AVERAGE(T24:T26))</f>
        <v/>
      </c>
      <c r="Y24" s="122" t="str">
        <f>IF(X24="","",
IF(X24=100,"Fuerte",
IF(X24&lt;50,"Débil",
IF(OR(X24&gt;=50,X24&lt;100),"Moderado",""))))</f>
        <v/>
      </c>
      <c r="Z24" s="88" t="str">
        <f>IF(Y24="","",IF(Y24="Fuerte","NO","SI"))</f>
        <v/>
      </c>
      <c r="AA24" s="88"/>
      <c r="AB24" s="88"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89"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3">
      <c r="A25" s="86"/>
      <c r="B25" s="86"/>
      <c r="C25" s="86"/>
      <c r="D25" s="86"/>
      <c r="E25" s="26"/>
      <c r="F25" s="26"/>
      <c r="G25" s="26"/>
      <c r="H25" s="24"/>
      <c r="I25" s="24"/>
      <c r="J25" s="24"/>
      <c r="K25" s="24" t="str">
        <f t="shared" si="0"/>
        <v xml:space="preserve">     </v>
      </c>
      <c r="L25" s="26"/>
      <c r="M25" s="26"/>
      <c r="N25" s="26"/>
      <c r="O25" s="26"/>
      <c r="P25" s="26"/>
      <c r="Q25" s="26"/>
      <c r="R25" s="26"/>
      <c r="S25" s="26" t="str">
        <f t="shared" si="1"/>
        <v/>
      </c>
      <c r="T25" s="26"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6" t="str">
        <f t="shared" si="2"/>
        <v/>
      </c>
      <c r="V25" s="26"/>
      <c r="W25" s="26" t="str">
        <f t="shared" si="3"/>
        <v/>
      </c>
      <c r="X25" s="86"/>
      <c r="Y25" s="86"/>
      <c r="Z25" s="86"/>
      <c r="AA25" s="86"/>
      <c r="AB25" s="86"/>
      <c r="AC25" s="86"/>
      <c r="AD25" s="3"/>
      <c r="AE25" s="3"/>
      <c r="AF25" s="3"/>
      <c r="AG25" s="3"/>
      <c r="AH25" s="3"/>
      <c r="AI25" s="3"/>
      <c r="AJ25" s="3"/>
      <c r="AK25" s="3"/>
      <c r="AL25" s="3"/>
      <c r="AM25" s="3"/>
      <c r="AN25" s="3"/>
      <c r="AO25" s="3"/>
      <c r="AP25" s="3"/>
      <c r="AQ25" s="3"/>
      <c r="AR25" s="3"/>
      <c r="AS25" s="3"/>
    </row>
    <row r="26" spans="1:45" ht="35.25" customHeight="1" x14ac:dyDescent="0.3">
      <c r="A26" s="87"/>
      <c r="B26" s="87"/>
      <c r="C26" s="87"/>
      <c r="D26" s="87"/>
      <c r="E26" s="26"/>
      <c r="F26" s="26"/>
      <c r="G26" s="26"/>
      <c r="H26" s="24"/>
      <c r="I26" s="24"/>
      <c r="J26" s="24"/>
      <c r="K26" s="24" t="str">
        <f t="shared" si="0"/>
        <v xml:space="preserve">     </v>
      </c>
      <c r="L26" s="26"/>
      <c r="M26" s="26"/>
      <c r="N26" s="26"/>
      <c r="O26" s="26"/>
      <c r="P26" s="26"/>
      <c r="Q26" s="26"/>
      <c r="R26" s="26"/>
      <c r="S26" s="26" t="str">
        <f t="shared" si="1"/>
        <v/>
      </c>
      <c r="T26" s="26"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6" t="str">
        <f t="shared" si="2"/>
        <v/>
      </c>
      <c r="V26" s="26"/>
      <c r="W26" s="26" t="str">
        <f t="shared" si="3"/>
        <v/>
      </c>
      <c r="X26" s="87"/>
      <c r="Y26" s="87"/>
      <c r="Z26" s="87"/>
      <c r="AA26" s="87"/>
      <c r="AB26" s="87"/>
      <c r="AC26" s="87"/>
      <c r="AD26" s="3"/>
      <c r="AE26" s="3"/>
      <c r="AF26" s="3"/>
      <c r="AG26" s="3"/>
      <c r="AH26" s="3"/>
      <c r="AI26" s="3"/>
      <c r="AJ26" s="3"/>
      <c r="AK26" s="3"/>
      <c r="AL26" s="3"/>
      <c r="AM26" s="3"/>
      <c r="AN26" s="3"/>
      <c r="AO26" s="3"/>
      <c r="AP26" s="3"/>
      <c r="AQ26" s="3"/>
      <c r="AR26" s="3"/>
      <c r="AS26" s="3"/>
    </row>
    <row r="27" spans="1:45" ht="35.25" customHeight="1" x14ac:dyDescent="0.3">
      <c r="A27" s="92">
        <v>7</v>
      </c>
      <c r="B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No aplica</v>
      </c>
      <c r="C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No aplica</v>
      </c>
      <c r="D27" s="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No aplica</v>
      </c>
      <c r="E27" s="26"/>
      <c r="F27" s="26"/>
      <c r="G27" s="26"/>
      <c r="H27" s="24"/>
      <c r="I27" s="24"/>
      <c r="J27" s="24"/>
      <c r="K27" s="24" t="str">
        <f t="shared" si="0"/>
        <v xml:space="preserve">     </v>
      </c>
      <c r="L27" s="26"/>
      <c r="M27" s="26"/>
      <c r="N27" s="26"/>
      <c r="O27" s="26"/>
      <c r="P27" s="26"/>
      <c r="Q27" s="26"/>
      <c r="R27" s="26"/>
      <c r="S27" s="26" t="str">
        <f t="shared" si="1"/>
        <v/>
      </c>
      <c r="T27" s="26"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6" t="str">
        <f t="shared" si="2"/>
        <v/>
      </c>
      <c r="V27" s="26"/>
      <c r="W27" s="26" t="str">
        <f t="shared" si="3"/>
        <v/>
      </c>
      <c r="X27" s="122" t="str">
        <f>IF(AND(T27="",T28="",T29=""),"",AVERAGE(T27:T29))</f>
        <v/>
      </c>
      <c r="Y27" s="122" t="str">
        <f>IF(X27="","",
IF(X27=100,"Fuerte",
IF(X27&lt;50,"Débil",
IF(OR(X27&gt;=50,X27&lt;100),"Moderado",""))))</f>
        <v/>
      </c>
      <c r="Z27" s="88" t="str">
        <f>IF(Y27="","",IF(Y27="Fuerte","NO","SI"))</f>
        <v/>
      </c>
      <c r="AA27" s="88"/>
      <c r="AB27" s="88"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89"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3">
      <c r="A28" s="86"/>
      <c r="B28" s="86"/>
      <c r="C28" s="86"/>
      <c r="D28" s="86"/>
      <c r="E28" s="26"/>
      <c r="F28" s="26"/>
      <c r="G28" s="26"/>
      <c r="H28" s="24"/>
      <c r="I28" s="24"/>
      <c r="J28" s="24"/>
      <c r="K28" s="24" t="str">
        <f t="shared" si="0"/>
        <v xml:space="preserve">     </v>
      </c>
      <c r="L28" s="26"/>
      <c r="M28" s="26"/>
      <c r="N28" s="26"/>
      <c r="O28" s="26"/>
      <c r="P28" s="26"/>
      <c r="Q28" s="26"/>
      <c r="R28" s="26"/>
      <c r="S28" s="26" t="str">
        <f t="shared" si="1"/>
        <v/>
      </c>
      <c r="T28" s="26"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6" t="str">
        <f t="shared" si="2"/>
        <v/>
      </c>
      <c r="V28" s="26"/>
      <c r="W28" s="26" t="str">
        <f t="shared" si="3"/>
        <v/>
      </c>
      <c r="X28" s="86"/>
      <c r="Y28" s="86"/>
      <c r="Z28" s="86"/>
      <c r="AA28" s="86"/>
      <c r="AB28" s="86"/>
      <c r="AC28" s="86"/>
      <c r="AD28" s="3"/>
      <c r="AE28" s="3"/>
      <c r="AF28" s="3"/>
      <c r="AG28" s="3"/>
      <c r="AH28" s="3"/>
      <c r="AI28" s="3"/>
      <c r="AJ28" s="3"/>
      <c r="AK28" s="3"/>
      <c r="AL28" s="3"/>
      <c r="AM28" s="3"/>
      <c r="AN28" s="3"/>
      <c r="AO28" s="3"/>
      <c r="AP28" s="3"/>
      <c r="AQ28" s="3"/>
      <c r="AR28" s="3"/>
      <c r="AS28" s="3"/>
    </row>
    <row r="29" spans="1:45" ht="35.25" customHeight="1" x14ac:dyDescent="0.3">
      <c r="A29" s="87"/>
      <c r="B29" s="87"/>
      <c r="C29" s="87"/>
      <c r="D29" s="87"/>
      <c r="E29" s="26"/>
      <c r="F29" s="26"/>
      <c r="G29" s="26"/>
      <c r="H29" s="24"/>
      <c r="I29" s="24"/>
      <c r="J29" s="24"/>
      <c r="K29" s="24" t="str">
        <f t="shared" si="0"/>
        <v xml:space="preserve">     </v>
      </c>
      <c r="L29" s="26"/>
      <c r="M29" s="26"/>
      <c r="N29" s="26"/>
      <c r="O29" s="26"/>
      <c r="P29" s="26"/>
      <c r="Q29" s="26"/>
      <c r="R29" s="26"/>
      <c r="S29" s="26" t="str">
        <f t="shared" si="1"/>
        <v/>
      </c>
      <c r="T29" s="26"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6" t="str">
        <f t="shared" si="2"/>
        <v/>
      </c>
      <c r="V29" s="26"/>
      <c r="W29" s="26" t="str">
        <f t="shared" si="3"/>
        <v/>
      </c>
      <c r="X29" s="87"/>
      <c r="Y29" s="87"/>
      <c r="Z29" s="87"/>
      <c r="AA29" s="87"/>
      <c r="AB29" s="87"/>
      <c r="AC29" s="87"/>
      <c r="AD29" s="3"/>
      <c r="AE29" s="3"/>
      <c r="AF29" s="3"/>
      <c r="AG29" s="3"/>
      <c r="AH29" s="3"/>
      <c r="AI29" s="3"/>
      <c r="AJ29" s="3"/>
      <c r="AK29" s="3"/>
      <c r="AL29" s="3"/>
      <c r="AM29" s="3"/>
      <c r="AN29" s="3"/>
      <c r="AO29" s="3"/>
      <c r="AP29" s="3"/>
      <c r="AQ29" s="3"/>
      <c r="AR29" s="3"/>
      <c r="AS29" s="3"/>
    </row>
    <row r="30" spans="1:45" ht="35.25" customHeight="1" x14ac:dyDescent="0.3">
      <c r="A30" s="92">
        <v>8</v>
      </c>
      <c r="B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No aplica</v>
      </c>
      <c r="C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No aplica</v>
      </c>
      <c r="D30" s="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No aplica</v>
      </c>
      <c r="E30" s="26"/>
      <c r="F30" s="26"/>
      <c r="G30" s="26"/>
      <c r="H30" s="24"/>
      <c r="I30" s="24"/>
      <c r="J30" s="24"/>
      <c r="K30" s="24" t="str">
        <f t="shared" si="0"/>
        <v xml:space="preserve">     </v>
      </c>
      <c r="L30" s="26"/>
      <c r="M30" s="26"/>
      <c r="N30" s="26"/>
      <c r="O30" s="26"/>
      <c r="P30" s="26"/>
      <c r="Q30" s="26"/>
      <c r="R30" s="26"/>
      <c r="S30" s="26" t="str">
        <f t="shared" si="1"/>
        <v/>
      </c>
      <c r="T30" s="26"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6" t="str">
        <f t="shared" si="2"/>
        <v/>
      </c>
      <c r="V30" s="26"/>
      <c r="W30" s="26" t="str">
        <f t="shared" si="3"/>
        <v/>
      </c>
      <c r="X30" s="122" t="str">
        <f>IF(AND(T30="",T31="",T32=""),"",AVERAGE(T30:T32))</f>
        <v/>
      </c>
      <c r="Y30" s="122" t="str">
        <f>IF(X30="","",
IF(X30=100,"Fuerte",
IF(X30&lt;50,"Débil",
IF(OR(X30&gt;=50,X30&lt;100),"Moderado",""))))</f>
        <v/>
      </c>
      <c r="Z30" s="88" t="str">
        <f>IF(Y30="","",IF(Y30="Fuerte","NO","SI"))</f>
        <v/>
      </c>
      <c r="AA30" s="88"/>
      <c r="AB30" s="88"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89"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3">
      <c r="A31" s="86"/>
      <c r="B31" s="86"/>
      <c r="C31" s="86"/>
      <c r="D31" s="86"/>
      <c r="E31" s="26"/>
      <c r="F31" s="26"/>
      <c r="G31" s="26"/>
      <c r="H31" s="24"/>
      <c r="I31" s="24"/>
      <c r="J31" s="24"/>
      <c r="K31" s="24" t="str">
        <f t="shared" si="0"/>
        <v xml:space="preserve">     </v>
      </c>
      <c r="L31" s="26"/>
      <c r="M31" s="26"/>
      <c r="N31" s="26"/>
      <c r="O31" s="26"/>
      <c r="P31" s="26"/>
      <c r="Q31" s="26"/>
      <c r="R31" s="26"/>
      <c r="S31" s="26" t="str">
        <f t="shared" si="1"/>
        <v/>
      </c>
      <c r="T31" s="26"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6" t="str">
        <f t="shared" si="2"/>
        <v/>
      </c>
      <c r="V31" s="26"/>
      <c r="W31" s="26" t="str">
        <f t="shared" si="3"/>
        <v/>
      </c>
      <c r="X31" s="86"/>
      <c r="Y31" s="86"/>
      <c r="Z31" s="86"/>
      <c r="AA31" s="86"/>
      <c r="AB31" s="86"/>
      <c r="AC31" s="86"/>
      <c r="AD31" s="3"/>
      <c r="AE31" s="3"/>
      <c r="AF31" s="3"/>
      <c r="AG31" s="3"/>
      <c r="AH31" s="3"/>
      <c r="AI31" s="3"/>
      <c r="AJ31" s="3"/>
      <c r="AK31" s="3"/>
      <c r="AL31" s="3"/>
      <c r="AM31" s="3"/>
      <c r="AN31" s="3"/>
      <c r="AO31" s="3"/>
      <c r="AP31" s="3"/>
      <c r="AQ31" s="3"/>
      <c r="AR31" s="3"/>
      <c r="AS31" s="3"/>
    </row>
    <row r="32" spans="1:45" ht="35.25" customHeight="1" x14ac:dyDescent="0.3">
      <c r="A32" s="87"/>
      <c r="B32" s="87"/>
      <c r="C32" s="87"/>
      <c r="D32" s="87"/>
      <c r="E32" s="26"/>
      <c r="F32" s="26"/>
      <c r="G32" s="26"/>
      <c r="H32" s="24"/>
      <c r="I32" s="24"/>
      <c r="J32" s="24"/>
      <c r="K32" s="24" t="str">
        <f t="shared" si="0"/>
        <v xml:space="preserve">     </v>
      </c>
      <c r="L32" s="26"/>
      <c r="M32" s="26"/>
      <c r="N32" s="26"/>
      <c r="O32" s="26"/>
      <c r="P32" s="26"/>
      <c r="Q32" s="26"/>
      <c r="R32" s="26"/>
      <c r="S32" s="26" t="str">
        <f t="shared" si="1"/>
        <v/>
      </c>
      <c r="T32" s="26"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6" t="str">
        <f t="shared" si="2"/>
        <v/>
      </c>
      <c r="V32" s="26"/>
      <c r="W32" s="26" t="str">
        <f t="shared" si="3"/>
        <v/>
      </c>
      <c r="X32" s="87"/>
      <c r="Y32" s="87"/>
      <c r="Z32" s="87"/>
      <c r="AA32" s="87"/>
      <c r="AB32" s="87"/>
      <c r="AC32" s="87"/>
      <c r="AD32" s="3"/>
      <c r="AE32" s="3"/>
      <c r="AF32" s="3"/>
      <c r="AG32" s="3"/>
      <c r="AH32" s="3"/>
      <c r="AI32" s="3"/>
      <c r="AJ32" s="3"/>
      <c r="AK32" s="3"/>
      <c r="AL32" s="3"/>
      <c r="AM32" s="3"/>
      <c r="AN32" s="3"/>
      <c r="AO32" s="3"/>
      <c r="AP32" s="3"/>
      <c r="AQ32" s="3"/>
      <c r="AR32" s="3"/>
      <c r="AS32" s="3"/>
    </row>
    <row r="33" spans="1:45" ht="35.25" customHeight="1" x14ac:dyDescent="0.3">
      <c r="A33" s="92">
        <v>9</v>
      </c>
      <c r="B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No aplica</v>
      </c>
      <c r="C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No aplica</v>
      </c>
      <c r="D33" s="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No aplica</v>
      </c>
      <c r="E33" s="26"/>
      <c r="F33" s="26"/>
      <c r="G33" s="26"/>
      <c r="H33" s="24"/>
      <c r="I33" s="24"/>
      <c r="J33" s="24"/>
      <c r="K33" s="24" t="str">
        <f t="shared" si="0"/>
        <v xml:space="preserve">     </v>
      </c>
      <c r="L33" s="26"/>
      <c r="M33" s="26"/>
      <c r="N33" s="26"/>
      <c r="O33" s="26"/>
      <c r="P33" s="26"/>
      <c r="Q33" s="26"/>
      <c r="R33" s="26"/>
      <c r="S33" s="26" t="str">
        <f t="shared" si="1"/>
        <v/>
      </c>
      <c r="T33" s="26"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6" t="str">
        <f t="shared" si="2"/>
        <v/>
      </c>
      <c r="V33" s="26"/>
      <c r="W33" s="26" t="str">
        <f t="shared" si="3"/>
        <v/>
      </c>
      <c r="X33" s="122" t="str">
        <f>IF(AND(T33="",T34="",T35=""),"",AVERAGE(T33:T35))</f>
        <v/>
      </c>
      <c r="Y33" s="122" t="str">
        <f>IF(X33="","",
IF(X33=100,"Fuerte",
IF(X33&lt;50,"Débil",
IF(OR(X33&gt;=50,X33&lt;100),"Moderado",""))))</f>
        <v/>
      </c>
      <c r="Z33" s="88" t="str">
        <f>IF(Y33="","",IF(Y33="Fuerte","NO","SI"))</f>
        <v/>
      </c>
      <c r="AA33" s="88"/>
      <c r="AB33" s="88"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89"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86"/>
      <c r="B34" s="86"/>
      <c r="C34" s="86"/>
      <c r="D34" s="86"/>
      <c r="E34" s="26"/>
      <c r="F34" s="26"/>
      <c r="G34" s="26"/>
      <c r="H34" s="24"/>
      <c r="I34" s="24"/>
      <c r="J34" s="24"/>
      <c r="K34" s="24" t="str">
        <f t="shared" si="0"/>
        <v xml:space="preserve">     </v>
      </c>
      <c r="L34" s="26"/>
      <c r="M34" s="26"/>
      <c r="N34" s="26"/>
      <c r="O34" s="26"/>
      <c r="P34" s="26"/>
      <c r="Q34" s="26"/>
      <c r="R34" s="26"/>
      <c r="S34" s="26" t="str">
        <f t="shared" si="1"/>
        <v/>
      </c>
      <c r="T34" s="26"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6" t="str">
        <f t="shared" si="2"/>
        <v/>
      </c>
      <c r="V34" s="26"/>
      <c r="W34" s="26" t="str">
        <f t="shared" si="3"/>
        <v/>
      </c>
      <c r="X34" s="86"/>
      <c r="Y34" s="86"/>
      <c r="Z34" s="86"/>
      <c r="AA34" s="86"/>
      <c r="AB34" s="86"/>
      <c r="AC34" s="86"/>
      <c r="AD34" s="3"/>
      <c r="AE34" s="3"/>
      <c r="AF34" s="3"/>
      <c r="AG34" s="3"/>
      <c r="AH34" s="3"/>
      <c r="AI34" s="3"/>
      <c r="AJ34" s="3"/>
      <c r="AK34" s="3"/>
      <c r="AL34" s="3"/>
      <c r="AM34" s="3"/>
      <c r="AN34" s="3"/>
      <c r="AO34" s="3"/>
      <c r="AP34" s="3"/>
      <c r="AQ34" s="3"/>
      <c r="AR34" s="3"/>
      <c r="AS34" s="3"/>
    </row>
    <row r="35" spans="1:45" ht="35.25" customHeight="1" x14ac:dyDescent="0.3">
      <c r="A35" s="87"/>
      <c r="B35" s="87"/>
      <c r="C35" s="87"/>
      <c r="D35" s="87"/>
      <c r="E35" s="26"/>
      <c r="F35" s="26"/>
      <c r="G35" s="26"/>
      <c r="H35" s="24"/>
      <c r="I35" s="24"/>
      <c r="J35" s="24"/>
      <c r="K35" s="24" t="str">
        <f t="shared" si="0"/>
        <v xml:space="preserve">     </v>
      </c>
      <c r="L35" s="26"/>
      <c r="M35" s="26"/>
      <c r="N35" s="26"/>
      <c r="O35" s="26"/>
      <c r="P35" s="26"/>
      <c r="Q35" s="26"/>
      <c r="R35" s="26"/>
      <c r="S35" s="26" t="str">
        <f t="shared" si="1"/>
        <v/>
      </c>
      <c r="T35" s="26"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6" t="str">
        <f t="shared" si="2"/>
        <v/>
      </c>
      <c r="V35" s="26"/>
      <c r="W35" s="26" t="str">
        <f t="shared" si="3"/>
        <v/>
      </c>
      <c r="X35" s="87"/>
      <c r="Y35" s="87"/>
      <c r="Z35" s="87"/>
      <c r="AA35" s="87"/>
      <c r="AB35" s="87"/>
      <c r="AC35" s="87"/>
      <c r="AD35" s="3"/>
      <c r="AE35" s="3"/>
      <c r="AF35" s="3"/>
      <c r="AG35" s="3"/>
      <c r="AH35" s="3"/>
      <c r="AI35" s="3"/>
      <c r="AJ35" s="3"/>
      <c r="AK35" s="3"/>
      <c r="AL35" s="3"/>
      <c r="AM35" s="3"/>
      <c r="AN35" s="3"/>
      <c r="AO35" s="3"/>
      <c r="AP35" s="3"/>
      <c r="AQ35" s="3"/>
      <c r="AR35" s="3"/>
      <c r="AS35" s="3"/>
    </row>
    <row r="36" spans="1:45" ht="177.75" customHeight="1" x14ac:dyDescent="0.3">
      <c r="A36" s="92">
        <v>10</v>
      </c>
      <c r="B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Tecnologías de la Información y las Comunicaciones</v>
      </c>
      <c r="C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Posibilidad de afectación economica y/o reputacional por  daños o adulteración en la configuración o sistemas que soportan los servicios TIC de IDIGER en beneficio propio o de terceros.</v>
      </c>
      <c r="D36" s="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Corrupción</v>
      </c>
      <c r="E36" s="26" t="s">
        <v>394</v>
      </c>
      <c r="F36" s="26" t="s">
        <v>395</v>
      </c>
      <c r="G36" s="26" t="s">
        <v>396</v>
      </c>
      <c r="H36" s="24" t="s">
        <v>397</v>
      </c>
      <c r="I36" s="24" t="s">
        <v>398</v>
      </c>
      <c r="J36" s="24" t="s">
        <v>399</v>
      </c>
      <c r="K36" s="24" t="str">
        <f t="shared" si="0"/>
        <v>El profesional de la Oficina TIC -  uso y apropiación - seguridad De acuerdo al plan y por demanda Validar el conocimiento de los funcionarios y contratistas para determinar acciones Gestión del conocimiento en Seguridad de la información. Hacer uso de la intranet, cursos Mintic, Sena, DASCD Se hace retroalimentación sobre tematicas relacionadas a Seguridad de la información Evidencia:
*Certificaciones, asistencias, divulgaciones, piezas utilizando los diferentes canales de comunicación interna.</v>
      </c>
      <c r="L36" s="26" t="s">
        <v>400</v>
      </c>
      <c r="M36" s="26" t="s">
        <v>401</v>
      </c>
      <c r="N36" s="26" t="s">
        <v>402</v>
      </c>
      <c r="O36" s="26" t="s">
        <v>403</v>
      </c>
      <c r="P36" s="26" t="s">
        <v>404</v>
      </c>
      <c r="Q36" s="26" t="s">
        <v>405</v>
      </c>
      <c r="R36" s="26" t="s">
        <v>406</v>
      </c>
      <c r="S36" s="26" t="str">
        <f t="shared" si="1"/>
        <v>Fuerte</v>
      </c>
      <c r="T36" s="26">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100</v>
      </c>
      <c r="U36" s="26" t="str">
        <f t="shared" si="2"/>
        <v>No debe establecer un plan de acción para mejorar el diseño del control.</v>
      </c>
      <c r="V36" s="26" t="s">
        <v>407</v>
      </c>
      <c r="W36" s="26" t="str">
        <f t="shared" si="3"/>
        <v>Fuerte</v>
      </c>
      <c r="X36" s="122">
        <f>IF(AND(T36="",T37="",T38=""),"",AVERAGE(T36:T38))</f>
        <v>100</v>
      </c>
      <c r="Y36" s="122" t="str">
        <f>IF(X36="","",
IF(X36=100,"Fuerte",
IF(X36&lt;50,"Débil",
IF(OR(X36&gt;=50,X36&lt;100),"Moderado",""))))</f>
        <v>Fuerte</v>
      </c>
      <c r="Z36" s="88" t="str">
        <f>IF(Y36="","",IF(Y36="Fuerte","NO","SI"))</f>
        <v>NO</v>
      </c>
      <c r="AA36" s="88" t="s">
        <v>408</v>
      </c>
      <c r="AB36" s="88">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2</v>
      </c>
      <c r="AC36" s="89"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Posible</v>
      </c>
      <c r="AD36" s="3"/>
      <c r="AE36" s="3"/>
      <c r="AF36" s="3"/>
      <c r="AG36" s="3"/>
      <c r="AH36" s="3"/>
      <c r="AI36" s="3"/>
      <c r="AJ36" s="3"/>
      <c r="AK36" s="3"/>
      <c r="AL36" s="3"/>
      <c r="AM36" s="3"/>
      <c r="AN36" s="3"/>
      <c r="AO36" s="3"/>
      <c r="AP36" s="3"/>
      <c r="AQ36" s="3"/>
      <c r="AR36" s="3"/>
      <c r="AS36" s="3"/>
    </row>
    <row r="37" spans="1:45" ht="156.75" customHeight="1" x14ac:dyDescent="0.3">
      <c r="A37" s="86"/>
      <c r="B37" s="86"/>
      <c r="C37" s="86"/>
      <c r="D37" s="86"/>
      <c r="E37" s="26" t="s">
        <v>409</v>
      </c>
      <c r="F37" s="26" t="s">
        <v>410</v>
      </c>
      <c r="G37" s="26" t="s">
        <v>411</v>
      </c>
      <c r="H37" s="24" t="s">
        <v>412</v>
      </c>
      <c r="I37" s="24" t="s">
        <v>413</v>
      </c>
      <c r="J37" s="24" t="s">
        <v>414</v>
      </c>
      <c r="K37" s="24" t="str">
        <f t="shared" si="0"/>
        <v>El profesional de la Oficina TIC - Adm Firewall Constantemente Garantizar la disponibilidad de los servicios El firewall  monitorea el tráfico de red (entrante y saliente) y decide si permite o bloquea tráfico específico en función de un conjunto definido de reglas de seguridad. Se identifican y corrigen inmediatamente.
 Evidencia:
*Reporte mensual de las reglas del Firewall</v>
      </c>
      <c r="L37" s="26" t="s">
        <v>400</v>
      </c>
      <c r="M37" s="26" t="s">
        <v>401</v>
      </c>
      <c r="N37" s="26" t="s">
        <v>402</v>
      </c>
      <c r="O37" s="26" t="s">
        <v>403</v>
      </c>
      <c r="P37" s="26" t="s">
        <v>404</v>
      </c>
      <c r="Q37" s="26" t="s">
        <v>405</v>
      </c>
      <c r="R37" s="26" t="s">
        <v>406</v>
      </c>
      <c r="S37" s="26" t="str">
        <f t="shared" si="1"/>
        <v>Fuerte</v>
      </c>
      <c r="T37" s="26">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100</v>
      </c>
      <c r="U37" s="26" t="str">
        <f t="shared" si="2"/>
        <v>No debe establecer un plan de acción para mejorar el diseño del control.</v>
      </c>
      <c r="V37" s="26" t="s">
        <v>407</v>
      </c>
      <c r="W37" s="26" t="str">
        <f t="shared" si="3"/>
        <v>Fuerte</v>
      </c>
      <c r="X37" s="86"/>
      <c r="Y37" s="86"/>
      <c r="Z37" s="86"/>
      <c r="AA37" s="86"/>
      <c r="AB37" s="86"/>
      <c r="AC37" s="86"/>
      <c r="AD37" s="2"/>
      <c r="AE37" s="2"/>
      <c r="AF37" s="2"/>
      <c r="AG37" s="2"/>
      <c r="AH37" s="2"/>
      <c r="AI37" s="2"/>
      <c r="AJ37" s="2"/>
      <c r="AK37" s="2"/>
      <c r="AL37" s="2"/>
      <c r="AM37" s="2"/>
      <c r="AN37" s="2"/>
      <c r="AO37" s="2"/>
      <c r="AP37" s="2"/>
      <c r="AQ37" s="2"/>
      <c r="AR37" s="2"/>
      <c r="AS37" s="2"/>
    </row>
    <row r="38" spans="1:45" ht="165" customHeight="1" x14ac:dyDescent="0.3">
      <c r="A38" s="87"/>
      <c r="B38" s="87"/>
      <c r="C38" s="87"/>
      <c r="D38" s="87"/>
      <c r="E38" s="26" t="s">
        <v>409</v>
      </c>
      <c r="F38" s="26" t="s">
        <v>410</v>
      </c>
      <c r="G38" s="26" t="s">
        <v>415</v>
      </c>
      <c r="H38" s="24" t="s">
        <v>416</v>
      </c>
      <c r="I38" s="24" t="s">
        <v>417</v>
      </c>
      <c r="J38" s="24" t="s">
        <v>418</v>
      </c>
      <c r="K38" s="24" t="str">
        <f t="shared" si="0"/>
        <v>El profesional de la Oficina TIC - Adm Firewall Constantemente Evitar accesos indebidos  El Firewall bloquea las conexiones entrantes a menos se establezca una regla de acceso, asi mismo, administra las conexiones por VPN . Una VPN permite acceder a  la red local a través de internet  de manera segura. Se identifica su causa y se corrigen Evidencia:
*Reporte  mensual de conectividad de los usuarios con VPN.</v>
      </c>
      <c r="L38" s="26" t="s">
        <v>400</v>
      </c>
      <c r="M38" s="26" t="s">
        <v>401</v>
      </c>
      <c r="N38" s="26" t="s">
        <v>402</v>
      </c>
      <c r="O38" s="26" t="s">
        <v>403</v>
      </c>
      <c r="P38" s="26" t="s">
        <v>404</v>
      </c>
      <c r="Q38" s="26" t="s">
        <v>405</v>
      </c>
      <c r="R38" s="26" t="s">
        <v>406</v>
      </c>
      <c r="S38" s="26" t="str">
        <f t="shared" si="1"/>
        <v>Fuerte</v>
      </c>
      <c r="T38" s="26">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100</v>
      </c>
      <c r="U38" s="26" t="str">
        <f t="shared" si="2"/>
        <v>No debe establecer un plan de acción para mejorar el diseño del control.</v>
      </c>
      <c r="V38" s="26" t="s">
        <v>407</v>
      </c>
      <c r="W38" s="26" t="str">
        <f t="shared" si="3"/>
        <v>Fuerte</v>
      </c>
      <c r="X38" s="87"/>
      <c r="Y38" s="87"/>
      <c r="Z38" s="87"/>
      <c r="AA38" s="87"/>
      <c r="AB38" s="87"/>
      <c r="AC38" s="87"/>
      <c r="AD38" s="2"/>
      <c r="AE38" s="2"/>
      <c r="AF38" s="2"/>
      <c r="AG38" s="2"/>
      <c r="AH38" s="2"/>
      <c r="AI38" s="2"/>
      <c r="AJ38" s="2"/>
      <c r="AK38" s="2"/>
      <c r="AL38" s="2"/>
      <c r="AM38" s="2"/>
      <c r="AN38" s="2"/>
      <c r="AO38" s="2"/>
      <c r="AP38" s="2"/>
      <c r="AQ38" s="2"/>
      <c r="AR38" s="2"/>
      <c r="AS38" s="2"/>
    </row>
    <row r="39" spans="1:45" ht="35.25" customHeight="1" x14ac:dyDescent="0.3">
      <c r="A39" s="92">
        <v>11</v>
      </c>
      <c r="B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No aplica</v>
      </c>
      <c r="C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No aplica</v>
      </c>
      <c r="D39" s="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No aplica</v>
      </c>
      <c r="E39" s="26"/>
      <c r="F39" s="26"/>
      <c r="G39" s="26"/>
      <c r="H39" s="24"/>
      <c r="I39" s="24"/>
      <c r="J39" s="24"/>
      <c r="K39" s="24" t="str">
        <f t="shared" si="0"/>
        <v xml:space="preserve">     </v>
      </c>
      <c r="L39" s="26"/>
      <c r="M39" s="26"/>
      <c r="N39" s="26"/>
      <c r="O39" s="26"/>
      <c r="P39" s="26"/>
      <c r="Q39" s="26"/>
      <c r="R39" s="26"/>
      <c r="S39" s="26" t="str">
        <f t="shared" si="1"/>
        <v/>
      </c>
      <c r="T39" s="26"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6" t="str">
        <f t="shared" si="2"/>
        <v/>
      </c>
      <c r="V39" s="26"/>
      <c r="W39" s="26" t="str">
        <f t="shared" si="3"/>
        <v/>
      </c>
      <c r="X39" s="122" t="str">
        <f>IF(AND(T39="",T40="",T41=""),"",AVERAGE(T39:T41))</f>
        <v/>
      </c>
      <c r="Y39" s="122" t="str">
        <f>IF(X39="","",
IF(X39=100,"Fuerte",
IF(X39&lt;50,"Débil",
IF(OR(X39&gt;=50,X39&lt;100),"Moderado",""))))</f>
        <v/>
      </c>
      <c r="Z39" s="88" t="str">
        <f>IF(Y39="","",IF(Y39="Fuerte","NO","SI"))</f>
        <v/>
      </c>
      <c r="AA39" s="88"/>
      <c r="AB39" s="88"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89"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86"/>
      <c r="B40" s="86"/>
      <c r="C40" s="86"/>
      <c r="D40" s="86"/>
      <c r="E40" s="26"/>
      <c r="F40" s="26"/>
      <c r="G40" s="26"/>
      <c r="H40" s="24"/>
      <c r="I40" s="24"/>
      <c r="J40" s="24"/>
      <c r="K40" s="24" t="str">
        <f t="shared" si="0"/>
        <v xml:space="preserve">     </v>
      </c>
      <c r="L40" s="26"/>
      <c r="M40" s="26"/>
      <c r="N40" s="26"/>
      <c r="O40" s="26"/>
      <c r="P40" s="26"/>
      <c r="Q40" s="26"/>
      <c r="R40" s="26"/>
      <c r="S40" s="26" t="str">
        <f t="shared" si="1"/>
        <v/>
      </c>
      <c r="T40" s="26"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6" t="str">
        <f t="shared" si="2"/>
        <v/>
      </c>
      <c r="V40" s="26"/>
      <c r="W40" s="26" t="str">
        <f t="shared" si="3"/>
        <v/>
      </c>
      <c r="X40" s="86"/>
      <c r="Y40" s="86"/>
      <c r="Z40" s="86"/>
      <c r="AA40" s="86"/>
      <c r="AB40" s="86"/>
      <c r="AC40" s="86"/>
      <c r="AD40" s="2"/>
      <c r="AE40" s="2"/>
      <c r="AF40" s="2"/>
      <c r="AG40" s="2"/>
      <c r="AH40" s="2"/>
      <c r="AI40" s="2"/>
      <c r="AJ40" s="2"/>
      <c r="AK40" s="2"/>
      <c r="AL40" s="2"/>
      <c r="AM40" s="2"/>
      <c r="AN40" s="2"/>
      <c r="AO40" s="2"/>
      <c r="AP40" s="2"/>
      <c r="AQ40" s="2"/>
      <c r="AR40" s="2"/>
      <c r="AS40" s="2"/>
    </row>
    <row r="41" spans="1:45" ht="35.25" customHeight="1" x14ac:dyDescent="0.3">
      <c r="A41" s="87"/>
      <c r="B41" s="87"/>
      <c r="C41" s="87"/>
      <c r="D41" s="87"/>
      <c r="E41" s="26"/>
      <c r="F41" s="26"/>
      <c r="G41" s="26"/>
      <c r="H41" s="24"/>
      <c r="I41" s="24"/>
      <c r="J41" s="24"/>
      <c r="K41" s="24" t="str">
        <f t="shared" si="0"/>
        <v xml:space="preserve">     </v>
      </c>
      <c r="L41" s="26"/>
      <c r="M41" s="26"/>
      <c r="N41" s="26"/>
      <c r="O41" s="26"/>
      <c r="P41" s="26"/>
      <c r="Q41" s="26"/>
      <c r="R41" s="26"/>
      <c r="S41" s="26" t="str">
        <f t="shared" si="1"/>
        <v/>
      </c>
      <c r="T41" s="26"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6" t="str">
        <f t="shared" si="2"/>
        <v/>
      </c>
      <c r="V41" s="26"/>
      <c r="W41" s="26" t="str">
        <f t="shared" si="3"/>
        <v/>
      </c>
      <c r="X41" s="87"/>
      <c r="Y41" s="87"/>
      <c r="Z41" s="87"/>
      <c r="AA41" s="87"/>
      <c r="AB41" s="87"/>
      <c r="AC41" s="87"/>
      <c r="AD41" s="2"/>
      <c r="AE41" s="2"/>
      <c r="AF41" s="2"/>
      <c r="AG41" s="2"/>
      <c r="AH41" s="2"/>
      <c r="AI41" s="2"/>
      <c r="AJ41" s="2"/>
      <c r="AK41" s="2"/>
      <c r="AL41" s="2"/>
      <c r="AM41" s="2"/>
      <c r="AN41" s="2"/>
      <c r="AO41" s="2"/>
      <c r="AP41" s="2"/>
      <c r="AQ41" s="2"/>
      <c r="AR41" s="2"/>
      <c r="AS41" s="2"/>
    </row>
    <row r="42" spans="1:45" ht="35.25" customHeight="1" x14ac:dyDescent="0.3">
      <c r="A42" s="92">
        <v>12</v>
      </c>
      <c r="B42" s="12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30"/>
      <c r="F42" s="30"/>
      <c r="G42" s="30"/>
      <c r="H42" s="31"/>
      <c r="I42" s="31"/>
      <c r="J42" s="31"/>
      <c r="K42" s="31" t="str">
        <f t="shared" si="0"/>
        <v xml:space="preserve">     </v>
      </c>
      <c r="L42" s="32"/>
      <c r="M42" s="32"/>
      <c r="N42" s="32"/>
      <c r="O42" s="32"/>
      <c r="P42" s="32"/>
      <c r="Q42" s="32"/>
      <c r="R42" s="32"/>
      <c r="S42" s="26" t="str">
        <f t="shared" si="1"/>
        <v/>
      </c>
      <c r="T42" s="26"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6" t="str">
        <f t="shared" si="2"/>
        <v/>
      </c>
      <c r="V42" s="26"/>
      <c r="W42" s="26" t="str">
        <f t="shared" si="3"/>
        <v/>
      </c>
      <c r="X42" s="122" t="str">
        <f>IF(AND(T42="",T43="",T44=""),"",AVERAGE(T42:T44))</f>
        <v/>
      </c>
      <c r="Y42" s="122" t="str">
        <f>IF(X42="","",
IF(X42=100,"Fuerte",
IF(X42&lt;50,"Débil",
IF(OR(X42&gt;=50,X42&lt;100),"Moderado",""))))</f>
        <v/>
      </c>
      <c r="Z42" s="88" t="str">
        <f>IF(Y42="","",IF(Y42="Fuerte","NO","SI"))</f>
        <v/>
      </c>
      <c r="AA42" s="88"/>
      <c r="AB42" s="88"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89"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86"/>
      <c r="B43" s="86"/>
      <c r="C43" s="86"/>
      <c r="D43" s="86"/>
      <c r="E43" s="30"/>
      <c r="F43" s="30"/>
      <c r="G43" s="30"/>
      <c r="H43" s="31"/>
      <c r="I43" s="31"/>
      <c r="J43" s="31"/>
      <c r="K43" s="31" t="str">
        <f t="shared" si="0"/>
        <v xml:space="preserve">     </v>
      </c>
      <c r="L43" s="32"/>
      <c r="M43" s="32"/>
      <c r="N43" s="32"/>
      <c r="O43" s="32"/>
      <c r="P43" s="32"/>
      <c r="Q43" s="32"/>
      <c r="R43" s="32"/>
      <c r="S43" s="26" t="str">
        <f t="shared" si="1"/>
        <v/>
      </c>
      <c r="T43" s="26"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6" t="str">
        <f t="shared" si="2"/>
        <v/>
      </c>
      <c r="V43" s="26"/>
      <c r="W43" s="26" t="str">
        <f t="shared" si="3"/>
        <v/>
      </c>
      <c r="X43" s="86"/>
      <c r="Y43" s="86"/>
      <c r="Z43" s="86"/>
      <c r="AA43" s="86"/>
      <c r="AB43" s="86"/>
      <c r="AC43" s="86"/>
      <c r="AD43" s="2"/>
      <c r="AE43" s="2"/>
      <c r="AF43" s="2"/>
      <c r="AG43" s="2"/>
      <c r="AH43" s="2"/>
      <c r="AI43" s="2"/>
      <c r="AJ43" s="2"/>
      <c r="AK43" s="2"/>
      <c r="AL43" s="2"/>
      <c r="AM43" s="2"/>
      <c r="AN43" s="2"/>
      <c r="AO43" s="2"/>
      <c r="AP43" s="2"/>
      <c r="AQ43" s="2"/>
      <c r="AR43" s="2"/>
      <c r="AS43" s="2"/>
    </row>
    <row r="44" spans="1:45" ht="35.25" customHeight="1" x14ac:dyDescent="0.3">
      <c r="A44" s="87"/>
      <c r="B44" s="87"/>
      <c r="C44" s="87"/>
      <c r="D44" s="87"/>
      <c r="E44" s="30"/>
      <c r="F44" s="30"/>
      <c r="G44" s="30"/>
      <c r="H44" s="31"/>
      <c r="I44" s="31"/>
      <c r="J44" s="31"/>
      <c r="K44" s="31" t="str">
        <f t="shared" si="0"/>
        <v xml:space="preserve">     </v>
      </c>
      <c r="L44" s="32"/>
      <c r="M44" s="32"/>
      <c r="N44" s="32"/>
      <c r="O44" s="32"/>
      <c r="P44" s="32"/>
      <c r="Q44" s="32"/>
      <c r="R44" s="32"/>
      <c r="S44" s="26" t="str">
        <f t="shared" si="1"/>
        <v/>
      </c>
      <c r="T44" s="26"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6" t="str">
        <f t="shared" si="2"/>
        <v/>
      </c>
      <c r="V44" s="26"/>
      <c r="W44" s="26" t="str">
        <f t="shared" si="3"/>
        <v/>
      </c>
      <c r="X44" s="87"/>
      <c r="Y44" s="87"/>
      <c r="Z44" s="87"/>
      <c r="AA44" s="87"/>
      <c r="AB44" s="87"/>
      <c r="AC44" s="87"/>
      <c r="AD44" s="2"/>
      <c r="AE44" s="2"/>
      <c r="AF44" s="2"/>
      <c r="AG44" s="2"/>
      <c r="AH44" s="2"/>
      <c r="AI44" s="2"/>
      <c r="AJ44" s="2"/>
      <c r="AK44" s="2"/>
      <c r="AL44" s="2"/>
      <c r="AM44" s="2"/>
      <c r="AN44" s="2"/>
      <c r="AO44" s="2"/>
      <c r="AP44" s="2"/>
      <c r="AQ44" s="2"/>
      <c r="AR44" s="2"/>
      <c r="AS44" s="2"/>
    </row>
    <row r="45" spans="1:45" ht="35.25" customHeight="1" x14ac:dyDescent="0.3">
      <c r="A45" s="92">
        <v>13</v>
      </c>
      <c r="B45" s="12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30"/>
      <c r="F45" s="30"/>
      <c r="G45" s="30"/>
      <c r="H45" s="31"/>
      <c r="I45" s="31"/>
      <c r="J45" s="31"/>
      <c r="K45" s="31" t="str">
        <f t="shared" si="0"/>
        <v xml:space="preserve">     </v>
      </c>
      <c r="L45" s="32"/>
      <c r="M45" s="32"/>
      <c r="N45" s="32"/>
      <c r="O45" s="32"/>
      <c r="P45" s="32"/>
      <c r="Q45" s="32"/>
      <c r="R45" s="32"/>
      <c r="S45" s="26" t="str">
        <f t="shared" si="1"/>
        <v/>
      </c>
      <c r="T45" s="26"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6" t="str">
        <f t="shared" si="2"/>
        <v/>
      </c>
      <c r="V45" s="26"/>
      <c r="W45" s="26" t="str">
        <f t="shared" si="3"/>
        <v/>
      </c>
      <c r="X45" s="122" t="str">
        <f>IF(AND(T45="",T46="",T47=""),"",AVERAGE(T45:T47))</f>
        <v/>
      </c>
      <c r="Y45" s="122" t="str">
        <f>IF(X45="","",
IF(X45=100,"Fuerte",
IF(X45&lt;50,"Débil",
IF(OR(X45&gt;=50,X45&lt;100),"Moderado",""))))</f>
        <v/>
      </c>
      <c r="Z45" s="88" t="str">
        <f>IF(Y45="","",IF(Y45="Fuerte","NO","SI"))</f>
        <v/>
      </c>
      <c r="AA45" s="88"/>
      <c r="AB45" s="88"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89"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86"/>
      <c r="B46" s="86"/>
      <c r="C46" s="86"/>
      <c r="D46" s="86"/>
      <c r="E46" s="30"/>
      <c r="F46" s="30"/>
      <c r="G46" s="30"/>
      <c r="H46" s="31"/>
      <c r="I46" s="31"/>
      <c r="J46" s="31"/>
      <c r="K46" s="31" t="str">
        <f t="shared" si="0"/>
        <v xml:space="preserve">     </v>
      </c>
      <c r="L46" s="32"/>
      <c r="M46" s="32"/>
      <c r="N46" s="32"/>
      <c r="O46" s="32"/>
      <c r="P46" s="32"/>
      <c r="Q46" s="32"/>
      <c r="R46" s="32"/>
      <c r="S46" s="26" t="str">
        <f t="shared" si="1"/>
        <v/>
      </c>
      <c r="T46" s="26"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6" t="str">
        <f t="shared" si="2"/>
        <v/>
      </c>
      <c r="V46" s="26"/>
      <c r="W46" s="26" t="str">
        <f t="shared" si="3"/>
        <v/>
      </c>
      <c r="X46" s="86"/>
      <c r="Y46" s="86"/>
      <c r="Z46" s="86"/>
      <c r="AA46" s="86"/>
      <c r="AB46" s="86"/>
      <c r="AC46" s="86"/>
      <c r="AD46" s="2"/>
      <c r="AE46" s="2"/>
      <c r="AF46" s="2"/>
      <c r="AG46" s="2"/>
      <c r="AH46" s="2"/>
      <c r="AI46" s="2"/>
      <c r="AJ46" s="2"/>
      <c r="AK46" s="2"/>
      <c r="AL46" s="2"/>
      <c r="AM46" s="2"/>
      <c r="AN46" s="2"/>
      <c r="AO46" s="2"/>
      <c r="AP46" s="2"/>
      <c r="AQ46" s="2"/>
      <c r="AR46" s="2"/>
      <c r="AS46" s="2"/>
    </row>
    <row r="47" spans="1:45" ht="35.25" customHeight="1" x14ac:dyDescent="0.3">
      <c r="A47" s="87"/>
      <c r="B47" s="87"/>
      <c r="C47" s="87"/>
      <c r="D47" s="87"/>
      <c r="E47" s="30"/>
      <c r="F47" s="30"/>
      <c r="G47" s="30"/>
      <c r="H47" s="31"/>
      <c r="I47" s="31"/>
      <c r="J47" s="31"/>
      <c r="K47" s="31" t="str">
        <f t="shared" si="0"/>
        <v xml:space="preserve">     </v>
      </c>
      <c r="L47" s="32"/>
      <c r="M47" s="32"/>
      <c r="N47" s="32"/>
      <c r="O47" s="32"/>
      <c r="P47" s="32"/>
      <c r="Q47" s="32"/>
      <c r="R47" s="32"/>
      <c r="S47" s="26" t="str">
        <f t="shared" si="1"/>
        <v/>
      </c>
      <c r="T47" s="26"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6" t="str">
        <f t="shared" si="2"/>
        <v/>
      </c>
      <c r="V47" s="26"/>
      <c r="W47" s="26" t="str">
        <f t="shared" si="3"/>
        <v/>
      </c>
      <c r="X47" s="87"/>
      <c r="Y47" s="87"/>
      <c r="Z47" s="87"/>
      <c r="AA47" s="87"/>
      <c r="AB47" s="87"/>
      <c r="AC47" s="87"/>
      <c r="AD47" s="2"/>
      <c r="AE47" s="2"/>
      <c r="AF47" s="2"/>
      <c r="AG47" s="2"/>
      <c r="AH47" s="2"/>
      <c r="AI47" s="2"/>
      <c r="AJ47" s="2"/>
      <c r="AK47" s="2"/>
      <c r="AL47" s="2"/>
      <c r="AM47" s="2"/>
      <c r="AN47" s="2"/>
      <c r="AO47" s="2"/>
      <c r="AP47" s="2"/>
      <c r="AQ47" s="2"/>
      <c r="AR47" s="2"/>
      <c r="AS47" s="2"/>
    </row>
    <row r="48" spans="1:45" ht="35.25" customHeight="1" x14ac:dyDescent="0.3">
      <c r="A48" s="92">
        <v>14</v>
      </c>
      <c r="B48" s="12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30"/>
      <c r="F48" s="30"/>
      <c r="G48" s="30"/>
      <c r="H48" s="31"/>
      <c r="I48" s="31"/>
      <c r="J48" s="31"/>
      <c r="K48" s="31" t="str">
        <f t="shared" si="0"/>
        <v xml:space="preserve">     </v>
      </c>
      <c r="L48" s="32"/>
      <c r="M48" s="32"/>
      <c r="N48" s="32"/>
      <c r="O48" s="32"/>
      <c r="P48" s="32"/>
      <c r="Q48" s="32"/>
      <c r="R48" s="32"/>
      <c r="S48" s="26" t="str">
        <f t="shared" si="1"/>
        <v/>
      </c>
      <c r="T48" s="26"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6" t="str">
        <f t="shared" si="2"/>
        <v/>
      </c>
      <c r="V48" s="26"/>
      <c r="W48" s="26" t="str">
        <f t="shared" si="3"/>
        <v/>
      </c>
      <c r="X48" s="122" t="str">
        <f>IF(AND(T48="",T49="",T50=""),"",AVERAGE(T48:T50))</f>
        <v/>
      </c>
      <c r="Y48" s="122" t="str">
        <f>IF(X48="","",
IF(X48=100,"Fuerte",
IF(X48&lt;50,"Débil",
IF(OR(X48&gt;=50,X48&lt;100),"Moderado",""))))</f>
        <v/>
      </c>
      <c r="Z48" s="88" t="str">
        <f>IF(Y48="","",IF(Y48="Fuerte","NO","SI"))</f>
        <v/>
      </c>
      <c r="AA48" s="88"/>
      <c r="AB48" s="88"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89"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86"/>
      <c r="B49" s="86"/>
      <c r="C49" s="86"/>
      <c r="D49" s="86"/>
      <c r="E49" s="30"/>
      <c r="F49" s="30"/>
      <c r="G49" s="30"/>
      <c r="H49" s="31"/>
      <c r="I49" s="31"/>
      <c r="J49" s="31"/>
      <c r="K49" s="31" t="str">
        <f t="shared" si="0"/>
        <v xml:space="preserve">     </v>
      </c>
      <c r="L49" s="32"/>
      <c r="M49" s="32"/>
      <c r="N49" s="32"/>
      <c r="O49" s="32"/>
      <c r="P49" s="32"/>
      <c r="Q49" s="32"/>
      <c r="R49" s="32"/>
      <c r="S49" s="26" t="str">
        <f t="shared" si="1"/>
        <v/>
      </c>
      <c r="T49" s="26"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6" t="str">
        <f t="shared" si="2"/>
        <v/>
      </c>
      <c r="V49" s="26"/>
      <c r="W49" s="26" t="str">
        <f t="shared" si="3"/>
        <v/>
      </c>
      <c r="X49" s="86"/>
      <c r="Y49" s="86"/>
      <c r="Z49" s="86"/>
      <c r="AA49" s="86"/>
      <c r="AB49" s="86"/>
      <c r="AC49" s="86"/>
      <c r="AD49" s="2"/>
      <c r="AE49" s="2"/>
      <c r="AF49" s="2"/>
      <c r="AG49" s="2"/>
      <c r="AH49" s="2"/>
      <c r="AI49" s="2"/>
      <c r="AJ49" s="2"/>
      <c r="AK49" s="2"/>
      <c r="AL49" s="2"/>
      <c r="AM49" s="2"/>
      <c r="AN49" s="2"/>
      <c r="AO49" s="2"/>
      <c r="AP49" s="2"/>
      <c r="AQ49" s="2"/>
      <c r="AR49" s="2"/>
      <c r="AS49" s="2"/>
    </row>
    <row r="50" spans="1:45" ht="35.25" customHeight="1" x14ac:dyDescent="0.3">
      <c r="A50" s="87"/>
      <c r="B50" s="87"/>
      <c r="C50" s="87"/>
      <c r="D50" s="87"/>
      <c r="E50" s="30"/>
      <c r="F50" s="30"/>
      <c r="G50" s="30"/>
      <c r="H50" s="31"/>
      <c r="I50" s="31"/>
      <c r="J50" s="31"/>
      <c r="K50" s="31" t="str">
        <f t="shared" si="0"/>
        <v xml:space="preserve">     </v>
      </c>
      <c r="L50" s="32"/>
      <c r="M50" s="32"/>
      <c r="N50" s="32"/>
      <c r="O50" s="32"/>
      <c r="P50" s="32"/>
      <c r="Q50" s="32"/>
      <c r="R50" s="32"/>
      <c r="S50" s="26" t="str">
        <f t="shared" si="1"/>
        <v/>
      </c>
      <c r="T50" s="26"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6" t="str">
        <f t="shared" si="2"/>
        <v/>
      </c>
      <c r="V50" s="26"/>
      <c r="W50" s="26" t="str">
        <f t="shared" si="3"/>
        <v/>
      </c>
      <c r="X50" s="87"/>
      <c r="Y50" s="87"/>
      <c r="Z50" s="87"/>
      <c r="AA50" s="87"/>
      <c r="AB50" s="87"/>
      <c r="AC50" s="87"/>
      <c r="AD50" s="2"/>
      <c r="AE50" s="2"/>
      <c r="AF50" s="2"/>
      <c r="AG50" s="2"/>
      <c r="AH50" s="2"/>
      <c r="AI50" s="2"/>
      <c r="AJ50" s="2"/>
      <c r="AK50" s="2"/>
      <c r="AL50" s="2"/>
      <c r="AM50" s="2"/>
      <c r="AN50" s="2"/>
      <c r="AO50" s="2"/>
      <c r="AP50" s="2"/>
      <c r="AQ50" s="2"/>
      <c r="AR50" s="2"/>
      <c r="AS50" s="2"/>
    </row>
    <row r="51" spans="1:45" ht="35.25" customHeight="1" x14ac:dyDescent="0.3">
      <c r="A51" s="92">
        <v>15</v>
      </c>
      <c r="B51" s="12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30"/>
      <c r="F51" s="30"/>
      <c r="G51" s="30"/>
      <c r="H51" s="31"/>
      <c r="I51" s="31"/>
      <c r="J51" s="31"/>
      <c r="K51" s="31" t="str">
        <f t="shared" si="0"/>
        <v xml:space="preserve">     </v>
      </c>
      <c r="L51" s="32"/>
      <c r="M51" s="32"/>
      <c r="N51" s="32"/>
      <c r="O51" s="32"/>
      <c r="P51" s="32"/>
      <c r="Q51" s="32"/>
      <c r="R51" s="32"/>
      <c r="S51" s="26" t="str">
        <f t="shared" si="1"/>
        <v/>
      </c>
      <c r="T51" s="26"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6" t="str">
        <f t="shared" si="2"/>
        <v/>
      </c>
      <c r="V51" s="26"/>
      <c r="W51" s="26" t="str">
        <f t="shared" si="3"/>
        <v/>
      </c>
      <c r="X51" s="122" t="str">
        <f>IF(AND(T51="",T52="",T53=""),"",AVERAGE(T51:T53))</f>
        <v/>
      </c>
      <c r="Y51" s="122" t="str">
        <f>IF(X51="","",
IF(X51=100,"Fuerte",
IF(X51&lt;50,"Débil",
IF(OR(X51&gt;=50,X51&lt;100),"Moderado",""))))</f>
        <v/>
      </c>
      <c r="Z51" s="88" t="str">
        <f>IF(Y51="","",IF(Y51="Fuerte","NO","SI"))</f>
        <v/>
      </c>
      <c r="AA51" s="88"/>
      <c r="AB51" s="88"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89"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86"/>
      <c r="B52" s="86"/>
      <c r="C52" s="86"/>
      <c r="D52" s="86"/>
      <c r="E52" s="30"/>
      <c r="F52" s="30"/>
      <c r="G52" s="30"/>
      <c r="H52" s="31"/>
      <c r="I52" s="31"/>
      <c r="J52" s="31"/>
      <c r="K52" s="31" t="str">
        <f t="shared" si="0"/>
        <v xml:space="preserve">     </v>
      </c>
      <c r="L52" s="32"/>
      <c r="M52" s="32"/>
      <c r="N52" s="32"/>
      <c r="O52" s="32"/>
      <c r="P52" s="32"/>
      <c r="Q52" s="32"/>
      <c r="R52" s="32"/>
      <c r="S52" s="26" t="str">
        <f t="shared" si="1"/>
        <v/>
      </c>
      <c r="T52" s="26"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6" t="str">
        <f t="shared" si="2"/>
        <v/>
      </c>
      <c r="V52" s="26"/>
      <c r="W52" s="26" t="str">
        <f t="shared" si="3"/>
        <v/>
      </c>
      <c r="X52" s="86"/>
      <c r="Y52" s="86"/>
      <c r="Z52" s="86"/>
      <c r="AA52" s="86"/>
      <c r="AB52" s="86"/>
      <c r="AC52" s="86"/>
      <c r="AD52" s="2"/>
      <c r="AE52" s="2"/>
      <c r="AF52" s="2"/>
      <c r="AG52" s="2"/>
      <c r="AH52" s="2"/>
      <c r="AI52" s="2"/>
      <c r="AJ52" s="2"/>
      <c r="AK52" s="2"/>
      <c r="AL52" s="2"/>
      <c r="AM52" s="2"/>
      <c r="AN52" s="2"/>
      <c r="AO52" s="2"/>
      <c r="AP52" s="2"/>
      <c r="AQ52" s="2"/>
      <c r="AR52" s="2"/>
      <c r="AS52" s="2"/>
    </row>
    <row r="53" spans="1:45" ht="35.25" customHeight="1" x14ac:dyDescent="0.3">
      <c r="A53" s="87"/>
      <c r="B53" s="87"/>
      <c r="C53" s="87"/>
      <c r="D53" s="87"/>
      <c r="E53" s="30"/>
      <c r="F53" s="30"/>
      <c r="G53" s="30"/>
      <c r="H53" s="31"/>
      <c r="I53" s="31"/>
      <c r="J53" s="31"/>
      <c r="K53" s="31" t="str">
        <f t="shared" si="0"/>
        <v xml:space="preserve">     </v>
      </c>
      <c r="L53" s="32"/>
      <c r="M53" s="32"/>
      <c r="N53" s="32"/>
      <c r="O53" s="32"/>
      <c r="P53" s="32"/>
      <c r="Q53" s="32"/>
      <c r="R53" s="32"/>
      <c r="S53" s="26" t="str">
        <f t="shared" si="1"/>
        <v/>
      </c>
      <c r="T53" s="26"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6" t="str">
        <f t="shared" si="2"/>
        <v/>
      </c>
      <c r="V53" s="26"/>
      <c r="W53" s="26" t="str">
        <f t="shared" si="3"/>
        <v/>
      </c>
      <c r="X53" s="87"/>
      <c r="Y53" s="87"/>
      <c r="Z53" s="87"/>
      <c r="AA53" s="87"/>
      <c r="AB53" s="87"/>
      <c r="AC53" s="87"/>
      <c r="AD53" s="2"/>
      <c r="AE53" s="2"/>
      <c r="AF53" s="2"/>
      <c r="AG53" s="2"/>
      <c r="AH53" s="2"/>
      <c r="AI53" s="2"/>
      <c r="AJ53" s="2"/>
      <c r="AK53" s="2"/>
      <c r="AL53" s="2"/>
      <c r="AM53" s="2"/>
      <c r="AN53" s="2"/>
      <c r="AO53" s="2"/>
      <c r="AP53" s="2"/>
      <c r="AQ53" s="2"/>
      <c r="AR53" s="2"/>
      <c r="AS53" s="2"/>
    </row>
    <row r="54" spans="1:45" ht="35.25" customHeight="1" x14ac:dyDescent="0.3">
      <c r="A54" s="92">
        <v>16</v>
      </c>
      <c r="B54" s="12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30"/>
      <c r="F54" s="30"/>
      <c r="G54" s="30"/>
      <c r="H54" s="31"/>
      <c r="I54" s="31"/>
      <c r="J54" s="31"/>
      <c r="K54" s="31" t="str">
        <f t="shared" si="0"/>
        <v xml:space="preserve">     </v>
      </c>
      <c r="L54" s="32"/>
      <c r="M54" s="32"/>
      <c r="N54" s="32"/>
      <c r="O54" s="32"/>
      <c r="P54" s="32"/>
      <c r="Q54" s="32"/>
      <c r="R54" s="32"/>
      <c r="S54" s="26" t="str">
        <f t="shared" si="1"/>
        <v/>
      </c>
      <c r="T54" s="26"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6" t="str">
        <f t="shared" si="2"/>
        <v/>
      </c>
      <c r="V54" s="26"/>
      <c r="W54" s="26" t="str">
        <f t="shared" si="3"/>
        <v/>
      </c>
      <c r="X54" s="122" t="str">
        <f>IF(AND(T54="",T55="",T56=""),"",AVERAGE(T54:T56))</f>
        <v/>
      </c>
      <c r="Y54" s="122" t="str">
        <f>IF(X54="","",
IF(X54=100,"Fuerte",
IF(X54&lt;50,"Débil",
IF(OR(X54&gt;=50,X54&lt;100),"Moderado",""))))</f>
        <v/>
      </c>
      <c r="Z54" s="88" t="str">
        <f>IF(Y54="","",IF(Y54="Fuerte","NO","SI"))</f>
        <v/>
      </c>
      <c r="AA54" s="88"/>
      <c r="AB54" s="88"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89"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86"/>
      <c r="B55" s="86"/>
      <c r="C55" s="86"/>
      <c r="D55" s="86"/>
      <c r="E55" s="30"/>
      <c r="F55" s="30"/>
      <c r="G55" s="30"/>
      <c r="H55" s="31"/>
      <c r="I55" s="31"/>
      <c r="J55" s="31"/>
      <c r="K55" s="31" t="str">
        <f t="shared" si="0"/>
        <v xml:space="preserve">     </v>
      </c>
      <c r="L55" s="32"/>
      <c r="M55" s="32"/>
      <c r="N55" s="32"/>
      <c r="O55" s="32"/>
      <c r="P55" s="32"/>
      <c r="Q55" s="32"/>
      <c r="R55" s="32"/>
      <c r="S55" s="26" t="str">
        <f t="shared" si="1"/>
        <v/>
      </c>
      <c r="T55" s="26"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6" t="str">
        <f t="shared" si="2"/>
        <v/>
      </c>
      <c r="V55" s="26"/>
      <c r="W55" s="26" t="str">
        <f t="shared" si="3"/>
        <v/>
      </c>
      <c r="X55" s="86"/>
      <c r="Y55" s="86"/>
      <c r="Z55" s="86"/>
      <c r="AA55" s="86"/>
      <c r="AB55" s="86"/>
      <c r="AC55" s="86"/>
      <c r="AD55" s="2"/>
      <c r="AE55" s="2"/>
      <c r="AF55" s="2"/>
      <c r="AG55" s="2"/>
      <c r="AH55" s="2"/>
      <c r="AI55" s="2"/>
      <c r="AJ55" s="2"/>
      <c r="AK55" s="2"/>
      <c r="AL55" s="2"/>
      <c r="AM55" s="2"/>
      <c r="AN55" s="2"/>
      <c r="AO55" s="2"/>
      <c r="AP55" s="2"/>
      <c r="AQ55" s="2"/>
      <c r="AR55" s="2"/>
      <c r="AS55" s="2"/>
    </row>
    <row r="56" spans="1:45" ht="35.25" customHeight="1" x14ac:dyDescent="0.3">
      <c r="A56" s="87"/>
      <c r="B56" s="87"/>
      <c r="C56" s="87"/>
      <c r="D56" s="87"/>
      <c r="E56" s="30"/>
      <c r="F56" s="30"/>
      <c r="G56" s="30"/>
      <c r="H56" s="31"/>
      <c r="I56" s="31"/>
      <c r="J56" s="31"/>
      <c r="K56" s="31" t="str">
        <f t="shared" si="0"/>
        <v xml:space="preserve">     </v>
      </c>
      <c r="L56" s="32"/>
      <c r="M56" s="32"/>
      <c r="N56" s="32"/>
      <c r="O56" s="32"/>
      <c r="P56" s="32"/>
      <c r="Q56" s="32"/>
      <c r="R56" s="32"/>
      <c r="S56" s="26" t="str">
        <f t="shared" si="1"/>
        <v/>
      </c>
      <c r="T56" s="26"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6" t="str">
        <f t="shared" si="2"/>
        <v/>
      </c>
      <c r="V56" s="26"/>
      <c r="W56" s="26" t="str">
        <f t="shared" si="3"/>
        <v/>
      </c>
      <c r="X56" s="87"/>
      <c r="Y56" s="87"/>
      <c r="Z56" s="87"/>
      <c r="AA56" s="87"/>
      <c r="AB56" s="87"/>
      <c r="AC56" s="87"/>
      <c r="AD56" s="2"/>
      <c r="AE56" s="2"/>
      <c r="AF56" s="2"/>
      <c r="AG56" s="2"/>
      <c r="AH56" s="2"/>
      <c r="AI56" s="2"/>
      <c r="AJ56" s="2"/>
      <c r="AK56" s="2"/>
      <c r="AL56" s="2"/>
      <c r="AM56" s="2"/>
      <c r="AN56" s="2"/>
      <c r="AO56" s="2"/>
      <c r="AP56" s="2"/>
      <c r="AQ56" s="2"/>
      <c r="AR56" s="2"/>
      <c r="AS56" s="2"/>
    </row>
    <row r="57" spans="1:45" ht="35.25" customHeight="1" x14ac:dyDescent="0.3">
      <c r="A57" s="92">
        <v>17</v>
      </c>
      <c r="B57" s="12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30"/>
      <c r="F57" s="30"/>
      <c r="G57" s="30"/>
      <c r="H57" s="31"/>
      <c r="I57" s="31"/>
      <c r="J57" s="31"/>
      <c r="K57" s="31" t="str">
        <f t="shared" si="0"/>
        <v xml:space="preserve">     </v>
      </c>
      <c r="L57" s="32"/>
      <c r="M57" s="32"/>
      <c r="N57" s="32"/>
      <c r="O57" s="32"/>
      <c r="P57" s="32"/>
      <c r="Q57" s="32"/>
      <c r="R57" s="32"/>
      <c r="S57" s="26" t="str">
        <f t="shared" si="1"/>
        <v/>
      </c>
      <c r="T57" s="26"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6" t="str">
        <f t="shared" si="2"/>
        <v/>
      </c>
      <c r="V57" s="26"/>
      <c r="W57" s="26" t="str">
        <f t="shared" si="3"/>
        <v/>
      </c>
      <c r="X57" s="122" t="str">
        <f>IF(AND(T57="",T58="",T59=""),"",AVERAGE(T57:T59))</f>
        <v/>
      </c>
      <c r="Y57" s="122" t="str">
        <f>IF(X57="","",
IF(X57=100,"Fuerte",
IF(X57&lt;50,"Débil",
IF(OR(X57&gt;=50,X57&lt;100),"Moderado",""))))</f>
        <v/>
      </c>
      <c r="Z57" s="88" t="str">
        <f>IF(Y57="","",IF(Y57="Fuerte","NO","SI"))</f>
        <v/>
      </c>
      <c r="AA57" s="88"/>
      <c r="AB57" s="88"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89"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86"/>
      <c r="B58" s="86"/>
      <c r="C58" s="86"/>
      <c r="D58" s="86"/>
      <c r="E58" s="30"/>
      <c r="F58" s="30"/>
      <c r="G58" s="30"/>
      <c r="H58" s="31"/>
      <c r="I58" s="31"/>
      <c r="J58" s="31"/>
      <c r="K58" s="31" t="str">
        <f t="shared" si="0"/>
        <v xml:space="preserve">     </v>
      </c>
      <c r="L58" s="32"/>
      <c r="M58" s="32"/>
      <c r="N58" s="32"/>
      <c r="O58" s="32"/>
      <c r="P58" s="32"/>
      <c r="Q58" s="32"/>
      <c r="R58" s="32"/>
      <c r="S58" s="26" t="str">
        <f t="shared" si="1"/>
        <v/>
      </c>
      <c r="T58" s="26"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6" t="str">
        <f t="shared" si="2"/>
        <v/>
      </c>
      <c r="V58" s="26"/>
      <c r="W58" s="26" t="str">
        <f t="shared" si="3"/>
        <v/>
      </c>
      <c r="X58" s="86"/>
      <c r="Y58" s="86"/>
      <c r="Z58" s="86"/>
      <c r="AA58" s="86"/>
      <c r="AB58" s="86"/>
      <c r="AC58" s="86"/>
      <c r="AD58" s="2"/>
      <c r="AE58" s="2"/>
      <c r="AF58" s="2"/>
      <c r="AG58" s="2"/>
      <c r="AH58" s="2"/>
      <c r="AI58" s="2"/>
      <c r="AJ58" s="2"/>
      <c r="AK58" s="2"/>
      <c r="AL58" s="2"/>
      <c r="AM58" s="2"/>
      <c r="AN58" s="2"/>
      <c r="AO58" s="2"/>
      <c r="AP58" s="2"/>
      <c r="AQ58" s="2"/>
      <c r="AR58" s="2"/>
      <c r="AS58" s="2"/>
    </row>
    <row r="59" spans="1:45" ht="35.25" customHeight="1" x14ac:dyDescent="0.3">
      <c r="A59" s="87"/>
      <c r="B59" s="87"/>
      <c r="C59" s="87"/>
      <c r="D59" s="87"/>
      <c r="E59" s="30"/>
      <c r="F59" s="30"/>
      <c r="G59" s="30"/>
      <c r="H59" s="31"/>
      <c r="I59" s="31"/>
      <c r="J59" s="31"/>
      <c r="K59" s="31" t="str">
        <f t="shared" si="0"/>
        <v xml:space="preserve">     </v>
      </c>
      <c r="L59" s="32"/>
      <c r="M59" s="32"/>
      <c r="N59" s="32"/>
      <c r="O59" s="32"/>
      <c r="P59" s="32"/>
      <c r="Q59" s="32"/>
      <c r="R59" s="32"/>
      <c r="S59" s="26" t="str">
        <f t="shared" si="1"/>
        <v/>
      </c>
      <c r="T59" s="26"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6" t="str">
        <f t="shared" si="2"/>
        <v/>
      </c>
      <c r="V59" s="26"/>
      <c r="W59" s="26" t="str">
        <f t="shared" si="3"/>
        <v/>
      </c>
      <c r="X59" s="87"/>
      <c r="Y59" s="87"/>
      <c r="Z59" s="87"/>
      <c r="AA59" s="87"/>
      <c r="AB59" s="87"/>
      <c r="AC59" s="87"/>
      <c r="AD59" s="2"/>
      <c r="AE59" s="2"/>
      <c r="AF59" s="2"/>
      <c r="AG59" s="2"/>
      <c r="AH59" s="2"/>
      <c r="AI59" s="2"/>
      <c r="AJ59" s="2"/>
      <c r="AK59" s="2"/>
      <c r="AL59" s="2"/>
      <c r="AM59" s="2"/>
      <c r="AN59" s="2"/>
      <c r="AO59" s="2"/>
      <c r="AP59" s="2"/>
      <c r="AQ59" s="2"/>
      <c r="AR59" s="2"/>
      <c r="AS59" s="2"/>
    </row>
    <row r="60" spans="1:45" ht="35.25" customHeight="1" x14ac:dyDescent="0.3">
      <c r="A60" s="92">
        <v>18</v>
      </c>
      <c r="B60" s="12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30"/>
      <c r="F60" s="30"/>
      <c r="G60" s="30"/>
      <c r="H60" s="31"/>
      <c r="I60" s="31"/>
      <c r="J60" s="31"/>
      <c r="K60" s="31" t="str">
        <f t="shared" si="0"/>
        <v xml:space="preserve">     </v>
      </c>
      <c r="L60" s="32"/>
      <c r="M60" s="32"/>
      <c r="N60" s="32"/>
      <c r="O60" s="32"/>
      <c r="P60" s="32"/>
      <c r="Q60" s="32"/>
      <c r="R60" s="32"/>
      <c r="S60" s="26" t="str">
        <f t="shared" si="1"/>
        <v/>
      </c>
      <c r="T60" s="26"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6" t="str">
        <f t="shared" si="2"/>
        <v/>
      </c>
      <c r="V60" s="26"/>
      <c r="W60" s="26" t="str">
        <f t="shared" si="3"/>
        <v/>
      </c>
      <c r="X60" s="122" t="str">
        <f>IF(AND(T60="",T61="",T62=""),"",AVERAGE(T60:T62))</f>
        <v/>
      </c>
      <c r="Y60" s="122" t="str">
        <f>IF(X60="","",
IF(X60=100,"Fuerte",
IF(X60&lt;50,"Débil",
IF(OR(X60&gt;=50,X60&lt;100),"Moderado",""))))</f>
        <v/>
      </c>
      <c r="Z60" s="88" t="str">
        <f>IF(Y60="","",IF(Y60="Fuerte","NO","SI"))</f>
        <v/>
      </c>
      <c r="AA60" s="88"/>
      <c r="AB60" s="88"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89"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86"/>
      <c r="B61" s="86"/>
      <c r="C61" s="86"/>
      <c r="D61" s="86"/>
      <c r="E61" s="30"/>
      <c r="F61" s="30"/>
      <c r="G61" s="30"/>
      <c r="H61" s="31"/>
      <c r="I61" s="31"/>
      <c r="J61" s="31"/>
      <c r="K61" s="31" t="str">
        <f t="shared" si="0"/>
        <v xml:space="preserve">     </v>
      </c>
      <c r="L61" s="32"/>
      <c r="M61" s="32"/>
      <c r="N61" s="32"/>
      <c r="O61" s="32"/>
      <c r="P61" s="32"/>
      <c r="Q61" s="32"/>
      <c r="R61" s="32"/>
      <c r="S61" s="26" t="str">
        <f t="shared" si="1"/>
        <v/>
      </c>
      <c r="T61" s="26"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6" t="str">
        <f t="shared" si="2"/>
        <v/>
      </c>
      <c r="V61" s="26"/>
      <c r="W61" s="26" t="str">
        <f t="shared" si="3"/>
        <v/>
      </c>
      <c r="X61" s="86"/>
      <c r="Y61" s="86"/>
      <c r="Z61" s="86"/>
      <c r="AA61" s="86"/>
      <c r="AB61" s="86"/>
      <c r="AC61" s="86"/>
      <c r="AD61" s="2"/>
      <c r="AE61" s="2"/>
      <c r="AF61" s="2"/>
      <c r="AG61" s="2"/>
      <c r="AH61" s="2"/>
      <c r="AI61" s="2"/>
      <c r="AJ61" s="2"/>
      <c r="AK61" s="2"/>
      <c r="AL61" s="2"/>
      <c r="AM61" s="2"/>
      <c r="AN61" s="2"/>
      <c r="AO61" s="2"/>
      <c r="AP61" s="2"/>
      <c r="AQ61" s="2"/>
      <c r="AR61" s="2"/>
      <c r="AS61" s="2"/>
    </row>
    <row r="62" spans="1:45" ht="35.25" customHeight="1" x14ac:dyDescent="0.3">
      <c r="A62" s="87"/>
      <c r="B62" s="87"/>
      <c r="C62" s="87"/>
      <c r="D62" s="87"/>
      <c r="E62" s="30"/>
      <c r="F62" s="30"/>
      <c r="G62" s="30"/>
      <c r="H62" s="31"/>
      <c r="I62" s="31"/>
      <c r="J62" s="31"/>
      <c r="K62" s="31" t="str">
        <f t="shared" si="0"/>
        <v xml:space="preserve">     </v>
      </c>
      <c r="L62" s="32"/>
      <c r="M62" s="32"/>
      <c r="N62" s="32"/>
      <c r="O62" s="32"/>
      <c r="P62" s="32"/>
      <c r="Q62" s="32"/>
      <c r="R62" s="32"/>
      <c r="S62" s="26" t="str">
        <f t="shared" si="1"/>
        <v/>
      </c>
      <c r="T62" s="26"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6" t="str">
        <f t="shared" si="2"/>
        <v/>
      </c>
      <c r="V62" s="26"/>
      <c r="W62" s="26" t="str">
        <f t="shared" si="3"/>
        <v/>
      </c>
      <c r="X62" s="87"/>
      <c r="Y62" s="87"/>
      <c r="Z62" s="87"/>
      <c r="AA62" s="87"/>
      <c r="AB62" s="87"/>
      <c r="AC62" s="87"/>
      <c r="AD62" s="2"/>
      <c r="AE62" s="2"/>
      <c r="AF62" s="2"/>
      <c r="AG62" s="2"/>
      <c r="AH62" s="2"/>
      <c r="AI62" s="2"/>
      <c r="AJ62" s="2"/>
      <c r="AK62" s="2"/>
      <c r="AL62" s="2"/>
      <c r="AM62" s="2"/>
      <c r="AN62" s="2"/>
      <c r="AO62" s="2"/>
      <c r="AP62" s="2"/>
      <c r="AQ62" s="2"/>
      <c r="AR62" s="2"/>
      <c r="AS62" s="2"/>
    </row>
    <row r="63" spans="1:45" ht="35.25" customHeight="1" x14ac:dyDescent="0.3">
      <c r="A63" s="92">
        <v>19</v>
      </c>
      <c r="B63" s="12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30"/>
      <c r="F63" s="30"/>
      <c r="G63" s="30"/>
      <c r="H63" s="31"/>
      <c r="I63" s="31"/>
      <c r="J63" s="31"/>
      <c r="K63" s="31" t="str">
        <f t="shared" si="0"/>
        <v xml:space="preserve">     </v>
      </c>
      <c r="L63" s="32"/>
      <c r="M63" s="32"/>
      <c r="N63" s="32"/>
      <c r="O63" s="32"/>
      <c r="P63" s="32"/>
      <c r="Q63" s="32"/>
      <c r="R63" s="32"/>
      <c r="S63" s="26" t="str">
        <f t="shared" si="1"/>
        <v/>
      </c>
      <c r="T63" s="26"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6" t="str">
        <f t="shared" si="2"/>
        <v/>
      </c>
      <c r="V63" s="26"/>
      <c r="W63" s="26" t="str">
        <f t="shared" si="3"/>
        <v/>
      </c>
      <c r="X63" s="122" t="str">
        <f>IF(AND(T63="",T64="",T65=""),"",AVERAGE(T63:T65))</f>
        <v/>
      </c>
      <c r="Y63" s="122" t="str">
        <f>IF(X63="","",
IF(X63=100,"Fuerte",
IF(X63&lt;50,"Débil",
IF(OR(X63&gt;=50,X63&lt;100),"Moderado",""))))</f>
        <v/>
      </c>
      <c r="Z63" s="88" t="str">
        <f>IF(Y63="","",IF(Y63="Fuerte","NO","SI"))</f>
        <v/>
      </c>
      <c r="AA63" s="88"/>
      <c r="AB63" s="88"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89"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86"/>
      <c r="B64" s="86"/>
      <c r="C64" s="86"/>
      <c r="D64" s="86"/>
      <c r="E64" s="30"/>
      <c r="F64" s="30"/>
      <c r="G64" s="30"/>
      <c r="H64" s="31"/>
      <c r="I64" s="31"/>
      <c r="J64" s="31"/>
      <c r="K64" s="31" t="str">
        <f t="shared" si="0"/>
        <v xml:space="preserve">     </v>
      </c>
      <c r="L64" s="32"/>
      <c r="M64" s="32"/>
      <c r="N64" s="32"/>
      <c r="O64" s="32"/>
      <c r="P64" s="32"/>
      <c r="Q64" s="32"/>
      <c r="R64" s="32"/>
      <c r="S64" s="26" t="str">
        <f t="shared" si="1"/>
        <v/>
      </c>
      <c r="T64" s="26"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6" t="str">
        <f t="shared" si="2"/>
        <v/>
      </c>
      <c r="V64" s="26"/>
      <c r="W64" s="26" t="str">
        <f t="shared" si="3"/>
        <v/>
      </c>
      <c r="X64" s="86"/>
      <c r="Y64" s="86"/>
      <c r="Z64" s="86"/>
      <c r="AA64" s="86"/>
      <c r="AB64" s="86"/>
      <c r="AC64" s="86"/>
      <c r="AD64" s="2"/>
      <c r="AE64" s="2"/>
      <c r="AF64" s="2"/>
      <c r="AG64" s="2"/>
      <c r="AH64" s="2"/>
      <c r="AI64" s="2"/>
      <c r="AJ64" s="2"/>
      <c r="AK64" s="2"/>
      <c r="AL64" s="2"/>
      <c r="AM64" s="2"/>
      <c r="AN64" s="2"/>
      <c r="AO64" s="2"/>
      <c r="AP64" s="2"/>
      <c r="AQ64" s="2"/>
      <c r="AR64" s="2"/>
      <c r="AS64" s="2"/>
    </row>
    <row r="65" spans="1:45" ht="35.25" customHeight="1" x14ac:dyDescent="0.3">
      <c r="A65" s="87"/>
      <c r="B65" s="87"/>
      <c r="C65" s="87"/>
      <c r="D65" s="87"/>
      <c r="E65" s="30"/>
      <c r="F65" s="30"/>
      <c r="G65" s="30"/>
      <c r="H65" s="31"/>
      <c r="I65" s="31"/>
      <c r="J65" s="31"/>
      <c r="K65" s="31" t="str">
        <f t="shared" si="0"/>
        <v xml:space="preserve">     </v>
      </c>
      <c r="L65" s="32"/>
      <c r="M65" s="32"/>
      <c r="N65" s="32"/>
      <c r="O65" s="32"/>
      <c r="P65" s="32"/>
      <c r="Q65" s="32"/>
      <c r="R65" s="32"/>
      <c r="S65" s="26" t="str">
        <f t="shared" si="1"/>
        <v/>
      </c>
      <c r="T65" s="26"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6" t="str">
        <f t="shared" si="2"/>
        <v/>
      </c>
      <c r="V65" s="26"/>
      <c r="W65" s="26" t="str">
        <f t="shared" si="3"/>
        <v/>
      </c>
      <c r="X65" s="87"/>
      <c r="Y65" s="87"/>
      <c r="Z65" s="87"/>
      <c r="AA65" s="87"/>
      <c r="AB65" s="87"/>
      <c r="AC65" s="87"/>
      <c r="AD65" s="2"/>
      <c r="AE65" s="2"/>
      <c r="AF65" s="2"/>
      <c r="AG65" s="2"/>
      <c r="AH65" s="2"/>
      <c r="AI65" s="2"/>
      <c r="AJ65" s="2"/>
      <c r="AK65" s="2"/>
      <c r="AL65" s="2"/>
      <c r="AM65" s="2"/>
      <c r="AN65" s="2"/>
      <c r="AO65" s="2"/>
      <c r="AP65" s="2"/>
      <c r="AQ65" s="2"/>
      <c r="AR65" s="2"/>
      <c r="AS65" s="2"/>
    </row>
    <row r="66" spans="1:45" ht="35.25" customHeight="1" x14ac:dyDescent="0.3">
      <c r="A66" s="92">
        <v>20</v>
      </c>
      <c r="B66" s="12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30"/>
      <c r="F66" s="30"/>
      <c r="G66" s="30"/>
      <c r="H66" s="31"/>
      <c r="I66" s="31"/>
      <c r="J66" s="31"/>
      <c r="K66" s="31" t="str">
        <f t="shared" si="0"/>
        <v xml:space="preserve">     </v>
      </c>
      <c r="L66" s="32"/>
      <c r="M66" s="32"/>
      <c r="N66" s="32"/>
      <c r="O66" s="32"/>
      <c r="P66" s="32"/>
      <c r="Q66" s="32"/>
      <c r="R66" s="32"/>
      <c r="S66" s="26" t="str">
        <f t="shared" si="1"/>
        <v/>
      </c>
      <c r="T66" s="26"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6" t="str">
        <f t="shared" si="2"/>
        <v/>
      </c>
      <c r="V66" s="26"/>
      <c r="W66" s="26" t="str">
        <f t="shared" si="3"/>
        <v/>
      </c>
      <c r="X66" s="122" t="str">
        <f>IF(AND(T66="",T67="",T68=""),"",AVERAGE(T66:T68))</f>
        <v/>
      </c>
      <c r="Y66" s="122" t="str">
        <f>IF(X66="","",
IF(X66=100,"Fuerte",
IF(X66&lt;50,"Débil",
IF(OR(X66&gt;=50,X66&lt;100),"Moderado",""))))</f>
        <v/>
      </c>
      <c r="Z66" s="88" t="str">
        <f>IF(Y66="","",IF(Y66="Fuerte","NO","SI"))</f>
        <v/>
      </c>
      <c r="AA66" s="88"/>
      <c r="AB66" s="88"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89"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86"/>
      <c r="B67" s="86"/>
      <c r="C67" s="86"/>
      <c r="D67" s="86"/>
      <c r="E67" s="30"/>
      <c r="F67" s="30"/>
      <c r="G67" s="30"/>
      <c r="H67" s="31"/>
      <c r="I67" s="31"/>
      <c r="J67" s="31"/>
      <c r="K67" s="31" t="str">
        <f t="shared" si="0"/>
        <v xml:space="preserve">     </v>
      </c>
      <c r="L67" s="32"/>
      <c r="M67" s="32"/>
      <c r="N67" s="32"/>
      <c r="O67" s="32"/>
      <c r="P67" s="32"/>
      <c r="Q67" s="32"/>
      <c r="R67" s="32"/>
      <c r="S67" s="26" t="str">
        <f t="shared" si="1"/>
        <v/>
      </c>
      <c r="T67" s="26"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6" t="str">
        <f t="shared" si="2"/>
        <v/>
      </c>
      <c r="V67" s="26"/>
      <c r="W67" s="26" t="str">
        <f t="shared" si="3"/>
        <v/>
      </c>
      <c r="X67" s="86"/>
      <c r="Y67" s="86"/>
      <c r="Z67" s="86"/>
      <c r="AA67" s="86"/>
      <c r="AB67" s="86"/>
      <c r="AC67" s="86"/>
      <c r="AD67" s="2"/>
      <c r="AE67" s="2"/>
      <c r="AF67" s="2"/>
      <c r="AG67" s="2"/>
      <c r="AH67" s="2"/>
      <c r="AI67" s="2"/>
      <c r="AJ67" s="2"/>
      <c r="AK67" s="2"/>
      <c r="AL67" s="2"/>
      <c r="AM67" s="2"/>
      <c r="AN67" s="2"/>
      <c r="AO67" s="2"/>
      <c r="AP67" s="2"/>
      <c r="AQ67" s="2"/>
      <c r="AR67" s="2"/>
      <c r="AS67" s="2"/>
    </row>
    <row r="68" spans="1:45" ht="35.25" customHeight="1" x14ac:dyDescent="0.3">
      <c r="A68" s="87"/>
      <c r="B68" s="87"/>
      <c r="C68" s="87"/>
      <c r="D68" s="87"/>
      <c r="E68" s="30"/>
      <c r="F68" s="30"/>
      <c r="G68" s="30"/>
      <c r="H68" s="31"/>
      <c r="I68" s="31"/>
      <c r="J68" s="31"/>
      <c r="K68" s="31" t="str">
        <f t="shared" si="0"/>
        <v xml:space="preserve">     </v>
      </c>
      <c r="L68" s="32"/>
      <c r="M68" s="32"/>
      <c r="N68" s="32"/>
      <c r="O68" s="32"/>
      <c r="P68" s="32"/>
      <c r="Q68" s="32"/>
      <c r="R68" s="32"/>
      <c r="S68" s="26" t="str">
        <f t="shared" si="1"/>
        <v/>
      </c>
      <c r="T68" s="26"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6" t="str">
        <f t="shared" si="2"/>
        <v/>
      </c>
      <c r="V68" s="26"/>
      <c r="W68" s="26" t="str">
        <f t="shared" si="3"/>
        <v/>
      </c>
      <c r="X68" s="87"/>
      <c r="Y68" s="87"/>
      <c r="Z68" s="87"/>
      <c r="AA68" s="87"/>
      <c r="AB68" s="87"/>
      <c r="AC68" s="87"/>
      <c r="AD68" s="2"/>
      <c r="AE68" s="2"/>
      <c r="AF68" s="2"/>
      <c r="AG68" s="2"/>
      <c r="AH68" s="2"/>
      <c r="AI68" s="2"/>
      <c r="AJ68" s="2"/>
      <c r="AK68" s="2"/>
      <c r="AL68" s="2"/>
      <c r="AM68" s="2"/>
      <c r="AN68" s="2"/>
      <c r="AO68" s="2"/>
      <c r="AP68" s="2"/>
      <c r="AQ68" s="2"/>
      <c r="AR68" s="2"/>
      <c r="AS68" s="2"/>
    </row>
    <row r="69" spans="1:45"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wx3LHRR0WitCZ7LZKVaV62SDHe3X4QQn8VJvJsKncxUzjMbFIoDlSJDoGkdY6BqtQPJFDZ4f2sR5HAm6TgXBwA==" saltValue="GQ6JCYVkF76MMvIMGAuwCw==" spinCount="100000" sheet="1" objects="1" scenario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9:D68">
    <cfRule type="expression" dxfId="183" priority="1">
      <formula>IF($D9="No aplica",1,0)</formula>
    </cfRule>
  </conditionalFormatting>
  <conditionalFormatting sqref="E9:J9">
    <cfRule type="expression" dxfId="182" priority="2">
      <formula>IF(D9="No aplica",1,0)</formula>
    </cfRule>
    <cfRule type="expression" dxfId="181" priority="3">
      <formula>IF($D$12="No aplica",1,0)</formula>
    </cfRule>
  </conditionalFormatting>
  <conditionalFormatting sqref="E15:J17 S15:AB17">
    <cfRule type="expression" dxfId="180" priority="4">
      <formula>IF($D$15="No aplica",1,0)</formula>
    </cfRule>
  </conditionalFormatting>
  <conditionalFormatting sqref="E18:J20 S18:AB20">
    <cfRule type="expression" dxfId="179" priority="5">
      <formula>IF($D$18="No aplica",1,0)</formula>
    </cfRule>
  </conditionalFormatting>
  <conditionalFormatting sqref="E21:J23 S21:AB23">
    <cfRule type="expression" dxfId="178" priority="6">
      <formula>IF($D$21="No aplica",1,0)</formula>
    </cfRule>
  </conditionalFormatting>
  <conditionalFormatting sqref="E24:J26 S24:AB26">
    <cfRule type="expression" dxfId="177" priority="7">
      <formula>IF($D$24="No aplica",1,0)</formula>
    </cfRule>
  </conditionalFormatting>
  <conditionalFormatting sqref="E27:J29 S27:AB29">
    <cfRule type="expression" dxfId="176" priority="8">
      <formula>IF($D$27="No aplica",1,0)</formula>
    </cfRule>
  </conditionalFormatting>
  <conditionalFormatting sqref="E30:J32 S30:AB32">
    <cfRule type="expression" dxfId="175" priority="9">
      <formula>IF($D$30="No aplica",1,0)</formula>
    </cfRule>
  </conditionalFormatting>
  <conditionalFormatting sqref="E33:J35 S33:AB35">
    <cfRule type="expression" dxfId="174" priority="10">
      <formula>IF($D$33="No aplica",1,0)</formula>
    </cfRule>
  </conditionalFormatting>
  <conditionalFormatting sqref="E39:J41 S39:AB41">
    <cfRule type="expression" dxfId="173" priority="11">
      <formula>IF($D$39="No aplica",1,0)</formula>
    </cfRule>
  </conditionalFormatting>
  <conditionalFormatting sqref="E42:J44 S42:AB44">
    <cfRule type="expression" dxfId="172" priority="12">
      <formula>IF($D$42="No aplica",1,0)</formula>
    </cfRule>
  </conditionalFormatting>
  <conditionalFormatting sqref="E45:J47 S45:AB47">
    <cfRule type="expression" dxfId="171" priority="13">
      <formula>IF($D$45="No aplica",1,0)</formula>
    </cfRule>
  </conditionalFormatting>
  <conditionalFormatting sqref="E48:J50 S48:AB50">
    <cfRule type="expression" dxfId="170" priority="14">
      <formula>IF($D$48="No aplica",1,0)</formula>
    </cfRule>
  </conditionalFormatting>
  <conditionalFormatting sqref="E51:J53 S51:AB53">
    <cfRule type="expression" dxfId="169" priority="15">
      <formula>IF($D$51="No aplica",1,0)</formula>
    </cfRule>
  </conditionalFormatting>
  <conditionalFormatting sqref="E54:J56 S54:AB56">
    <cfRule type="expression" dxfId="168" priority="16">
      <formula>IF($D$54="No aplica",1,0)</formula>
    </cfRule>
  </conditionalFormatting>
  <conditionalFormatting sqref="E57:J59 S57:AB59">
    <cfRule type="expression" dxfId="167" priority="17">
      <formula>IF($D$57="No aplica",1,0)</formula>
    </cfRule>
  </conditionalFormatting>
  <conditionalFormatting sqref="E60:J62 S60:AB62">
    <cfRule type="expression" dxfId="166" priority="18">
      <formula>IF($D$60="No aplica",1,0)</formula>
    </cfRule>
  </conditionalFormatting>
  <conditionalFormatting sqref="E63:J65 S63:AB65">
    <cfRule type="expression" dxfId="165" priority="19">
      <formula>IF($D$63="No aplica",1,0)</formula>
    </cfRule>
  </conditionalFormatting>
  <conditionalFormatting sqref="E66:J68 S66:AB68">
    <cfRule type="expression" dxfId="164" priority="20">
      <formula>IF($D$66="No aplica",1,0)</formula>
    </cfRule>
  </conditionalFormatting>
  <conditionalFormatting sqref="E12:AB12 E13:J14 S14:AB14 K14:R35 K39:R68">
    <cfRule type="expression" dxfId="163" priority="21">
      <formula>IF($D$12="No aplica",1,0)</formula>
    </cfRule>
  </conditionalFormatting>
  <conditionalFormatting sqref="E12:AB14">
    <cfRule type="expression" dxfId="162" priority="22">
      <formula>IF(D12="No aplica",1,0)</formula>
    </cfRule>
  </conditionalFormatting>
  <conditionalFormatting sqref="E36:AB38">
    <cfRule type="expression" dxfId="161" priority="23">
      <formula>IF($D$36="No aplica",1,0)</formula>
    </cfRule>
  </conditionalFormatting>
  <conditionalFormatting sqref="K9 Q9:AB9 E10:AB11">
    <cfRule type="expression" dxfId="160" priority="24">
      <formula>IF($D$9="No aplica",1,0)</formula>
    </cfRule>
  </conditionalFormatting>
  <conditionalFormatting sqref="K9 Q9:AC9 E10:AC11">
    <cfRule type="expression" dxfId="159" priority="25">
      <formula>IF(XEJ9="No aplica",1,0)</formula>
    </cfRule>
  </conditionalFormatting>
  <conditionalFormatting sqref="K13:AB13">
    <cfRule type="expression" dxfId="158" priority="26">
      <formula>IF($D$12="No aplica",1,0)</formula>
    </cfRule>
  </conditionalFormatting>
  <conditionalFormatting sqref="L9:P9">
    <cfRule type="expression" dxfId="157" priority="27">
      <formula>IF(K9="No aplica",1,0)</formula>
    </cfRule>
    <cfRule type="expression" dxfId="156" priority="28">
      <formula>IF($D$12="No aplica",1,0)</formula>
    </cfRule>
  </conditionalFormatting>
  <conditionalFormatting sqref="AC9 AC11">
    <cfRule type="expression" dxfId="155" priority="29">
      <formula>IF(AC9="Probable",1,0)</formula>
    </cfRule>
    <cfRule type="expression" dxfId="154" priority="30">
      <formula>IF(AC9="Posible",1,0)</formula>
    </cfRule>
    <cfRule type="expression" dxfId="153" priority="31">
      <formula>IF(AC9="Improbable",1,0)</formula>
    </cfRule>
    <cfRule type="expression" dxfId="152" priority="32">
      <formula>IF(AC9="Rara vez",1,0)</formula>
    </cfRule>
  </conditionalFormatting>
  <conditionalFormatting sqref="AC9">
    <cfRule type="expression" dxfId="151" priority="33">
      <formula>IF(AC9="Casi seguro",1,0)</formula>
    </cfRule>
  </conditionalFormatting>
  <conditionalFormatting sqref="AC11:AC12">
    <cfRule type="expression" dxfId="150" priority="34">
      <formula>IF(AC11="Casi seguro",1,0)</formula>
    </cfRule>
  </conditionalFormatting>
  <conditionalFormatting sqref="AC12">
    <cfRule type="expression" dxfId="149" priority="35">
      <formula>IF(AC12="Probable",1,0)</formula>
    </cfRule>
    <cfRule type="expression" dxfId="148" priority="36">
      <formula>IF(AC12="Posible",1,0)</formula>
    </cfRule>
    <cfRule type="expression" dxfId="147" priority="37">
      <formula>IF(AC12="Improbable",1,0)</formula>
    </cfRule>
    <cfRule type="expression" dxfId="146" priority="38">
      <formula>IF(AC12="Rara vez",1,0)</formula>
    </cfRule>
  </conditionalFormatting>
  <conditionalFormatting sqref="AC12:AC68">
    <cfRule type="expression" dxfId="145" priority="39">
      <formula>IF(D12="No aplica",1,0)</formula>
    </cfRule>
  </conditionalFormatting>
  <conditionalFormatting sqref="AC14:AC15">
    <cfRule type="expression" dxfId="144" priority="40">
      <formula>IF(AC14="Casi seguro",1,0)</formula>
    </cfRule>
    <cfRule type="expression" dxfId="143" priority="41">
      <formula>IF(AC14="Probable",1,0)</formula>
    </cfRule>
    <cfRule type="expression" dxfId="142" priority="42">
      <formula>IF(AC14="Posible",1,0)</formula>
    </cfRule>
    <cfRule type="expression" dxfId="141" priority="43">
      <formula>IF(AC14="Improbable",1,0)</formula>
    </cfRule>
    <cfRule type="expression" dxfId="140" priority="44">
      <formula>IF(AC14="Rara vez",1,0)</formula>
    </cfRule>
  </conditionalFormatting>
  <conditionalFormatting sqref="AC17:AC18">
    <cfRule type="expression" dxfId="139" priority="45">
      <formula>IF(AC17="Casi seguro",1,0)</formula>
    </cfRule>
    <cfRule type="expression" dxfId="138" priority="46">
      <formula>IF(AC17="Probable",1,0)</formula>
    </cfRule>
    <cfRule type="expression" dxfId="137" priority="47">
      <formula>IF(AC17="Posible",1,0)</formula>
    </cfRule>
    <cfRule type="expression" dxfId="136" priority="48">
      <formula>IF(AC17="Improbable",1,0)</formula>
    </cfRule>
    <cfRule type="expression" dxfId="135" priority="49">
      <formula>IF(AC17="Rara vez",1,0)</formula>
    </cfRule>
  </conditionalFormatting>
  <conditionalFormatting sqref="AC20:AC21">
    <cfRule type="expression" dxfId="134" priority="50">
      <formula>IF(AC20="Casi seguro",1,0)</formula>
    </cfRule>
    <cfRule type="expression" dxfId="133" priority="51">
      <formula>IF(AC20="Probable",1,0)</formula>
    </cfRule>
    <cfRule type="expression" dxfId="132" priority="52">
      <formula>IF(AC20="Posible",1,0)</formula>
    </cfRule>
    <cfRule type="expression" dxfId="131" priority="53">
      <formula>IF(AC20="Improbable",1,0)</formula>
    </cfRule>
    <cfRule type="expression" dxfId="130" priority="54">
      <formula>IF(AC20="Rara vez",1,0)</formula>
    </cfRule>
  </conditionalFormatting>
  <conditionalFormatting sqref="AC23:AC24">
    <cfRule type="expression" dxfId="129" priority="55">
      <formula>IF(AC23="Casi seguro",1,0)</formula>
    </cfRule>
    <cfRule type="expression" dxfId="128" priority="56">
      <formula>IF(AC23="Probable",1,0)</formula>
    </cfRule>
    <cfRule type="expression" dxfId="127" priority="57">
      <formula>IF(AC23="Posible",1,0)</formula>
    </cfRule>
    <cfRule type="expression" dxfId="126" priority="58">
      <formula>IF(AC23="Improbable",1,0)</formula>
    </cfRule>
    <cfRule type="expression" dxfId="125" priority="59">
      <formula>IF(AC23="Rara vez",1,0)</formula>
    </cfRule>
  </conditionalFormatting>
  <conditionalFormatting sqref="AC26:AC27">
    <cfRule type="expression" dxfId="124" priority="60">
      <formula>IF(AC26="Casi seguro",1,0)</formula>
    </cfRule>
    <cfRule type="expression" dxfId="123" priority="61">
      <formula>IF(AC26="Probable",1,0)</formula>
    </cfRule>
    <cfRule type="expression" dxfId="122" priority="62">
      <formula>IF(AC26="Posible",1,0)</formula>
    </cfRule>
    <cfRule type="expression" dxfId="121" priority="63">
      <formula>IF(AC26="Improbable",1,0)</formula>
    </cfRule>
    <cfRule type="expression" dxfId="120" priority="64">
      <formula>IF(AC26="Rara vez",1,0)</formula>
    </cfRule>
  </conditionalFormatting>
  <conditionalFormatting sqref="AC29:AC30">
    <cfRule type="expression" dxfId="119" priority="65">
      <formula>IF(AC29="Casi seguro",1,0)</formula>
    </cfRule>
    <cfRule type="expression" dxfId="118" priority="66">
      <formula>IF(AC29="Probable",1,0)</formula>
    </cfRule>
    <cfRule type="expression" dxfId="117" priority="67">
      <formula>IF(AC29="Posible",1,0)</formula>
    </cfRule>
    <cfRule type="expression" dxfId="116" priority="68">
      <formula>IF(AC29="Improbable",1,0)</formula>
    </cfRule>
    <cfRule type="expression" dxfId="115" priority="69">
      <formula>IF(AC29="Rara vez",1,0)</formula>
    </cfRule>
  </conditionalFormatting>
  <conditionalFormatting sqref="AC32:AC33">
    <cfRule type="expression" dxfId="114" priority="70">
      <formula>IF(AC32="Casi seguro",1,0)</formula>
    </cfRule>
    <cfRule type="expression" dxfId="113" priority="71">
      <formula>IF(AC32="Probable",1,0)</formula>
    </cfRule>
    <cfRule type="expression" dxfId="112" priority="72">
      <formula>IF(AC32="Posible",1,0)</formula>
    </cfRule>
    <cfRule type="expression" dxfId="111" priority="73">
      <formula>IF(AC32="Improbable",1,0)</formula>
    </cfRule>
    <cfRule type="expression" dxfId="110" priority="74">
      <formula>IF(AC32="Rara vez",1,0)</formula>
    </cfRule>
  </conditionalFormatting>
  <conditionalFormatting sqref="AC35:AC36">
    <cfRule type="expression" dxfId="109" priority="75">
      <formula>IF(AC35="Casi seguro",1,0)</formula>
    </cfRule>
    <cfRule type="expression" dxfId="108" priority="76">
      <formula>IF(AC35="Probable",1,0)</formula>
    </cfRule>
    <cfRule type="expression" dxfId="107" priority="77">
      <formula>IF(AC35="Posible",1,0)</formula>
    </cfRule>
    <cfRule type="expression" dxfId="106" priority="78">
      <formula>IF(AC35="Improbable",1,0)</formula>
    </cfRule>
    <cfRule type="expression" dxfId="105" priority="79">
      <formula>IF(AC35="Rara vez",1,0)</formula>
    </cfRule>
  </conditionalFormatting>
  <conditionalFormatting sqref="AC38:AC39">
    <cfRule type="expression" dxfId="104" priority="80">
      <formula>IF(AC38="Casi seguro",1,0)</formula>
    </cfRule>
    <cfRule type="expression" dxfId="103" priority="81">
      <formula>IF(AC38="Probable",1,0)</formula>
    </cfRule>
    <cfRule type="expression" dxfId="102" priority="82">
      <formula>IF(AC38="Posible",1,0)</formula>
    </cfRule>
    <cfRule type="expression" dxfId="101" priority="83">
      <formula>IF(AC38="Improbable",1,0)</formula>
    </cfRule>
    <cfRule type="expression" dxfId="100" priority="84">
      <formula>IF(AC38="Rara vez",1,0)</formula>
    </cfRule>
  </conditionalFormatting>
  <conditionalFormatting sqref="AC41:AC42">
    <cfRule type="expression" dxfId="99" priority="85">
      <formula>IF(AC41="Casi seguro",1,0)</formula>
    </cfRule>
    <cfRule type="expression" dxfId="98" priority="86">
      <formula>IF(AC41="Probable",1,0)</formula>
    </cfRule>
    <cfRule type="expression" dxfId="97" priority="87">
      <formula>IF(AC41="Posible",1,0)</formula>
    </cfRule>
    <cfRule type="expression" dxfId="96" priority="88">
      <formula>IF(AC41="Improbable",1,0)</formula>
    </cfRule>
    <cfRule type="expression" dxfId="95" priority="89">
      <formula>IF(AC41="Rara vez",1,0)</formula>
    </cfRule>
  </conditionalFormatting>
  <conditionalFormatting sqref="AC44:AC45">
    <cfRule type="expression" dxfId="94" priority="90">
      <formula>IF(AC44="Casi seguro",1,0)</formula>
    </cfRule>
    <cfRule type="expression" dxfId="93" priority="91">
      <formula>IF(AC44="Probable",1,0)</formula>
    </cfRule>
    <cfRule type="expression" dxfId="92" priority="92">
      <formula>IF(AC44="Posible",1,0)</formula>
    </cfRule>
    <cfRule type="expression" dxfId="91" priority="93">
      <formula>IF(AC44="Improbable",1,0)</formula>
    </cfRule>
    <cfRule type="expression" dxfId="90" priority="94">
      <formula>IF(AC44="Rara vez",1,0)</formula>
    </cfRule>
  </conditionalFormatting>
  <conditionalFormatting sqref="AC47:AC48">
    <cfRule type="expression" dxfId="89" priority="95">
      <formula>IF(AC47="Casi seguro",1,0)</formula>
    </cfRule>
    <cfRule type="expression" dxfId="88" priority="96">
      <formula>IF(AC47="Probable",1,0)</formula>
    </cfRule>
    <cfRule type="expression" dxfId="87" priority="97">
      <formula>IF(AC47="Posible",1,0)</formula>
    </cfRule>
    <cfRule type="expression" dxfId="86" priority="98">
      <formula>IF(AC47="Improbable",1,0)</formula>
    </cfRule>
    <cfRule type="expression" dxfId="85" priority="99">
      <formula>IF(AC47="Rara vez",1,0)</formula>
    </cfRule>
  </conditionalFormatting>
  <conditionalFormatting sqref="AC50:AC51">
    <cfRule type="expression" dxfId="84" priority="100">
      <formula>IF(AC50="Casi seguro",1,0)</formula>
    </cfRule>
    <cfRule type="expression" dxfId="83" priority="101">
      <formula>IF(AC50="Probable",1,0)</formula>
    </cfRule>
    <cfRule type="expression" dxfId="82" priority="102">
      <formula>IF(AC50="Posible",1,0)</formula>
    </cfRule>
    <cfRule type="expression" dxfId="81" priority="103">
      <formula>IF(AC50="Improbable",1,0)</formula>
    </cfRule>
    <cfRule type="expression" dxfId="80" priority="104">
      <formula>IF(AC50="Rara vez",1,0)</formula>
    </cfRule>
  </conditionalFormatting>
  <conditionalFormatting sqref="AC53:AC54">
    <cfRule type="expression" dxfId="79" priority="105">
      <formula>IF(AC53="Casi seguro",1,0)</formula>
    </cfRule>
    <cfRule type="expression" dxfId="78" priority="106">
      <formula>IF(AC53="Probable",1,0)</formula>
    </cfRule>
    <cfRule type="expression" dxfId="77" priority="107">
      <formula>IF(AC53="Posible",1,0)</formula>
    </cfRule>
    <cfRule type="expression" dxfId="76" priority="108">
      <formula>IF(AC53="Improbable",1,0)</formula>
    </cfRule>
    <cfRule type="expression" dxfId="75" priority="109">
      <formula>IF(AC53="Rara vez",1,0)</formula>
    </cfRule>
  </conditionalFormatting>
  <conditionalFormatting sqref="AC56:AC57">
    <cfRule type="expression" dxfId="74" priority="110">
      <formula>IF(AC56="Casi seguro",1,0)</formula>
    </cfRule>
    <cfRule type="expression" dxfId="73" priority="111">
      <formula>IF(AC56="Probable",1,0)</formula>
    </cfRule>
    <cfRule type="expression" dxfId="72" priority="112">
      <formula>IF(AC56="Posible",1,0)</formula>
    </cfRule>
    <cfRule type="expression" dxfId="71" priority="113">
      <formula>IF(AC56="Improbable",1,0)</formula>
    </cfRule>
    <cfRule type="expression" dxfId="70" priority="114">
      <formula>IF(AC56="Rara vez",1,0)</formula>
    </cfRule>
  </conditionalFormatting>
  <conditionalFormatting sqref="AC59:AC60">
    <cfRule type="expression" dxfId="69" priority="115">
      <formula>IF(AC59="Casi seguro",1,0)</formula>
    </cfRule>
    <cfRule type="expression" dxfId="68" priority="116">
      <formula>IF(AC59="Probable",1,0)</formula>
    </cfRule>
    <cfRule type="expression" dxfId="67" priority="117">
      <formula>IF(AC59="Posible",1,0)</formula>
    </cfRule>
    <cfRule type="expression" dxfId="66" priority="118">
      <formula>IF(AC59="Improbable",1,0)</formula>
    </cfRule>
    <cfRule type="expression" dxfId="65" priority="119">
      <formula>IF(AC59="Rara vez",1,0)</formula>
    </cfRule>
  </conditionalFormatting>
  <conditionalFormatting sqref="AC62:AC63">
    <cfRule type="expression" dxfId="64" priority="120">
      <formula>IF(AC62="Casi seguro",1,0)</formula>
    </cfRule>
    <cfRule type="expression" dxfId="63" priority="121">
      <formula>IF(AC62="Probable",1,0)</formula>
    </cfRule>
    <cfRule type="expression" dxfId="62" priority="122">
      <formula>IF(AC62="Posible",1,0)</formula>
    </cfRule>
    <cfRule type="expression" dxfId="61" priority="123">
      <formula>IF(AC62="Improbable",1,0)</formula>
    </cfRule>
    <cfRule type="expression" dxfId="60" priority="124">
      <formula>IF(AC62="Rara vez",1,0)</formula>
    </cfRule>
  </conditionalFormatting>
  <conditionalFormatting sqref="AC65:AC66 AC68">
    <cfRule type="expression" dxfId="59" priority="125">
      <formula>IF(AC65="Casi seguro",1,0)</formula>
    </cfRule>
    <cfRule type="expression" dxfId="58" priority="126">
      <formula>IF(AC65="Probable",1,0)</formula>
    </cfRule>
    <cfRule type="expression" dxfId="57" priority="127">
      <formula>IF(AC65="Posible",1,0)</formula>
    </cfRule>
    <cfRule type="expression" dxfId="56" priority="128">
      <formula>IF(AC65="Improbable",1,0)</formula>
    </cfRule>
    <cfRule type="expression" dxfId="55" priority="129">
      <formula>IF(AC65="Rara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IF($E9="",Listas!$R$3,Listas!$W$2:$W$3)</xm:f>
          </x14:formula1>
          <xm:sqref>P9:P68</xm:sqref>
        </x14:dataValidation>
        <x14:dataValidation type="list" allowBlank="1" showErrorMessage="1" xr:uid="{00000000-0002-0000-0500-000001000000}">
          <x14:formula1>
            <xm:f>IF($E9="",Listas!$R$3,Listas!$U$2:$U$3)</xm:f>
          </x14:formula1>
          <xm:sqref>N9:N68</xm:sqref>
        </x14:dataValidation>
        <x14:dataValidation type="list" allowBlank="1" showErrorMessage="1" xr:uid="{00000000-0002-0000-0500-000002000000}">
          <x14:formula1>
            <xm:f>IF($E9="",Listas!$R$3,Listas!$S$2:$S$3)</xm:f>
          </x14:formula1>
          <xm:sqref>L9:L68</xm:sqref>
        </x14:dataValidation>
        <x14:dataValidation type="list" allowBlank="1" showErrorMessage="1" xr:uid="{00000000-0002-0000-0500-000003000000}">
          <x14:formula1>
            <xm:f>Listas!$AC$2:$AC$5</xm:f>
          </x14:formula1>
          <xm:sqref>AA9 AA12 AA15 AA18 AA21 AA24 AA27 AA30 AA33 AA36 AA39 AA42 AA45 AA48 AA51 AA54 AA57 AA60 AA63 AA66</xm:sqref>
        </x14:dataValidation>
        <x14:dataValidation type="list" allowBlank="1" showErrorMessage="1" xr:uid="{00000000-0002-0000-0500-000004000000}">
          <x14:formula1>
            <xm:f>IF($E9="",Listas!$R$3,Listas!$X$2:$X$3)</xm:f>
          </x14:formula1>
          <xm:sqref>Q9:Q68</xm:sqref>
        </x14:dataValidation>
        <x14:dataValidation type="list" allowBlank="1" showErrorMessage="1" xr:uid="{00000000-0002-0000-0500-000005000000}">
          <x14:formula1>
            <xm:f>IF($E9="",Listas!$R$3,Listas!$Y$2:$Y$4)</xm:f>
          </x14:formula1>
          <xm:sqref>R9:R68</xm:sqref>
        </x14:dataValidation>
        <x14:dataValidation type="list" allowBlank="1" showErrorMessage="1" xr:uid="{00000000-0002-0000-0500-000006000000}">
          <x14:formula1>
            <xm:f>IF($E9="",Listas!$R$3,Listas!$T$2:$T$3)</xm:f>
          </x14:formula1>
          <xm:sqref>M9:M68</xm:sqref>
        </x14:dataValidation>
        <x14:dataValidation type="list" allowBlank="1" showErrorMessage="1" xr:uid="{00000000-0002-0000-0500-000007000000}">
          <x14:formula1>
            <xm:f>Listas!$AB$2:$AB$4</xm:f>
          </x14:formula1>
          <xm:sqref>V9:V68</xm:sqref>
        </x14:dataValidation>
        <x14:dataValidation type="list" allowBlank="1" showErrorMessage="1" xr:uid="{00000000-0002-0000-0500-000008000000}">
          <x14:formula1>
            <xm:f>IF($E9="",Listas!$R$3,Listas!$V$2:$V$4)</xm:f>
          </x14:formula1>
          <xm:sqref>O9:O68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3" width="16.5546875" customWidth="1"/>
    <col min="4" max="4" width="17.88671875" customWidth="1"/>
    <col min="5" max="5" width="15.88671875" customWidth="1"/>
    <col min="6" max="6" width="20.88671875" customWidth="1"/>
    <col min="7" max="7" width="36.1093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35.5546875"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4.33203125" customWidth="1"/>
    <col min="46" max="64" width="11.44140625" hidden="1" customWidth="1"/>
  </cols>
  <sheetData>
    <row r="1" spans="1:64" ht="21" customHeight="1" x14ac:dyDescent="0.3">
      <c r="A1" s="125" t="s">
        <v>419</v>
      </c>
      <c r="B1" s="74"/>
      <c r="C1" s="68"/>
      <c r="D1" s="73" t="s">
        <v>0</v>
      </c>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68"/>
      <c r="AQ1" s="103" t="s">
        <v>420</v>
      </c>
      <c r="AR1" s="60"/>
      <c r="AS1" s="3"/>
      <c r="AT1" s="3"/>
      <c r="AU1" s="3"/>
      <c r="AV1" s="3"/>
      <c r="AW1" s="3"/>
      <c r="AX1" s="3"/>
      <c r="AY1" s="3"/>
      <c r="AZ1" s="3"/>
      <c r="BA1" s="3"/>
      <c r="BB1" s="3"/>
      <c r="BC1" s="3"/>
      <c r="BD1" s="3"/>
      <c r="BE1" s="3"/>
      <c r="BF1" s="3"/>
      <c r="BG1" s="3"/>
      <c r="BH1" s="3"/>
      <c r="BI1" s="3"/>
      <c r="BJ1" s="3"/>
      <c r="BK1" s="3"/>
      <c r="BL1" s="3"/>
    </row>
    <row r="2" spans="1:64" ht="21" customHeight="1" x14ac:dyDescent="0.3">
      <c r="A2" s="69"/>
      <c r="B2" s="75"/>
      <c r="C2" s="70"/>
      <c r="D2" s="69"/>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0"/>
      <c r="AQ2" s="103" t="s">
        <v>421</v>
      </c>
      <c r="AR2" s="60"/>
      <c r="AS2" s="3"/>
      <c r="AT2" s="3"/>
      <c r="AU2" s="3"/>
      <c r="AV2" s="3"/>
      <c r="AW2" s="3"/>
      <c r="AX2" s="3"/>
      <c r="AY2" s="3"/>
      <c r="AZ2" s="3"/>
      <c r="BA2" s="3"/>
      <c r="BB2" s="3"/>
      <c r="BC2" s="3"/>
      <c r="BD2" s="3"/>
      <c r="BE2" s="3"/>
      <c r="BF2" s="3"/>
      <c r="BG2" s="3"/>
      <c r="BH2" s="3"/>
      <c r="BI2" s="3"/>
      <c r="BJ2" s="3"/>
      <c r="BK2" s="3"/>
      <c r="BL2" s="3"/>
    </row>
    <row r="3" spans="1:64" ht="21" customHeight="1" x14ac:dyDescent="0.3">
      <c r="A3" s="69"/>
      <c r="B3" s="75"/>
      <c r="C3" s="70"/>
      <c r="D3" s="69"/>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0"/>
      <c r="AQ3" s="103" t="s">
        <v>422</v>
      </c>
      <c r="AR3" s="60"/>
      <c r="AS3" s="3"/>
      <c r="AT3" s="3"/>
      <c r="AU3" s="3"/>
      <c r="AV3" s="3"/>
      <c r="AW3" s="3"/>
      <c r="AX3" s="3"/>
      <c r="AY3" s="3"/>
      <c r="AZ3" s="3"/>
      <c r="BA3" s="3"/>
      <c r="BB3" s="3"/>
      <c r="BC3" s="3"/>
      <c r="BD3" s="3"/>
      <c r="BE3" s="3"/>
      <c r="BF3" s="3"/>
      <c r="BG3" s="3"/>
      <c r="BH3" s="3"/>
      <c r="BI3" s="3"/>
      <c r="BJ3" s="3"/>
      <c r="BK3" s="3"/>
      <c r="BL3" s="3"/>
    </row>
    <row r="4" spans="1:64" ht="21" customHeight="1" x14ac:dyDescent="0.3">
      <c r="A4" s="71"/>
      <c r="B4" s="76"/>
      <c r="C4" s="72"/>
      <c r="D4" s="71"/>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2"/>
      <c r="AQ4" s="103" t="s">
        <v>423</v>
      </c>
      <c r="AR4" s="60"/>
      <c r="AS4" s="3"/>
      <c r="AT4" s="3"/>
      <c r="AU4" s="3"/>
      <c r="AV4" s="3"/>
      <c r="AW4" s="3"/>
      <c r="AX4" s="3"/>
      <c r="AY4" s="3"/>
      <c r="AZ4" s="3"/>
      <c r="BA4" s="3"/>
      <c r="BB4" s="3"/>
      <c r="BC4" s="3"/>
      <c r="BD4" s="3"/>
      <c r="BE4" s="3"/>
      <c r="BF4" s="3"/>
      <c r="BG4" s="3"/>
      <c r="BH4" s="3"/>
      <c r="BI4" s="3"/>
      <c r="BJ4" s="3"/>
      <c r="BK4" s="3"/>
      <c r="BL4" s="3"/>
    </row>
    <row r="5" spans="1:64" ht="12" customHeight="1" x14ac:dyDescent="0.3">
      <c r="A5" s="15"/>
      <c r="B5" s="15"/>
      <c r="C5" s="15"/>
      <c r="D5" s="19"/>
      <c r="E5" s="15"/>
      <c r="F5" s="15"/>
      <c r="G5" s="15"/>
      <c r="H5" s="15"/>
      <c r="I5" s="3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11" t="s">
        <v>92</v>
      </c>
      <c r="B6" s="59"/>
      <c r="C6" s="59"/>
      <c r="D6" s="59"/>
      <c r="E6" s="59"/>
      <c r="F6" s="59"/>
      <c r="G6" s="59"/>
      <c r="H6" s="59"/>
      <c r="I6" s="59"/>
      <c r="J6" s="60"/>
      <c r="K6" s="111" t="s">
        <v>93</v>
      </c>
      <c r="L6" s="59"/>
      <c r="M6" s="59"/>
      <c r="N6" s="59"/>
      <c r="O6" s="59"/>
      <c r="P6" s="60"/>
      <c r="Q6" s="111" t="s">
        <v>245</v>
      </c>
      <c r="R6" s="59"/>
      <c r="S6" s="59"/>
      <c r="T6" s="59"/>
      <c r="U6" s="59"/>
      <c r="V6" s="59"/>
      <c r="W6" s="59"/>
      <c r="X6" s="59"/>
      <c r="Y6" s="59"/>
      <c r="Z6" s="59"/>
      <c r="AA6" s="59"/>
      <c r="AB6" s="59"/>
      <c r="AC6" s="59"/>
      <c r="AD6" s="59"/>
      <c r="AE6" s="59"/>
      <c r="AF6" s="59"/>
      <c r="AG6" s="60"/>
      <c r="AH6" s="111" t="s">
        <v>424</v>
      </c>
      <c r="AI6" s="59"/>
      <c r="AJ6" s="59"/>
      <c r="AK6" s="59"/>
      <c r="AL6" s="59"/>
      <c r="AM6" s="59"/>
      <c r="AN6" s="60"/>
      <c r="AO6" s="126" t="s">
        <v>425</v>
      </c>
      <c r="AP6" s="59"/>
      <c r="AQ6" s="59"/>
      <c r="AR6" s="60"/>
      <c r="AS6" s="3"/>
      <c r="AT6" s="3"/>
      <c r="AU6" s="3"/>
      <c r="AV6" s="3"/>
      <c r="AW6" s="3"/>
      <c r="AX6" s="3"/>
      <c r="AY6" s="3"/>
      <c r="AZ6" s="3"/>
      <c r="BA6" s="3"/>
      <c r="BB6" s="3"/>
      <c r="BC6" s="3"/>
      <c r="BD6" s="3"/>
      <c r="BE6" s="3"/>
      <c r="BF6" s="3"/>
      <c r="BG6" s="3"/>
      <c r="BH6" s="3"/>
      <c r="BI6" s="3"/>
      <c r="BJ6" s="3"/>
      <c r="BK6" s="3"/>
      <c r="BL6" s="3"/>
    </row>
    <row r="7" spans="1:64" ht="25.5" customHeight="1" x14ac:dyDescent="0.3">
      <c r="A7" s="119" t="s">
        <v>90</v>
      </c>
      <c r="B7" s="120" t="s">
        <v>91</v>
      </c>
      <c r="C7" s="115" t="s">
        <v>95</v>
      </c>
      <c r="D7" s="115" t="s">
        <v>96</v>
      </c>
      <c r="E7" s="115" t="s">
        <v>97</v>
      </c>
      <c r="F7" s="115" t="s">
        <v>98</v>
      </c>
      <c r="G7" s="120" t="s">
        <v>99</v>
      </c>
      <c r="H7" s="115" t="s">
        <v>100</v>
      </c>
      <c r="I7" s="115" t="s">
        <v>101</v>
      </c>
      <c r="J7" s="115" t="s">
        <v>102</v>
      </c>
      <c r="K7" s="115" t="s">
        <v>103</v>
      </c>
      <c r="L7" s="120" t="s">
        <v>104</v>
      </c>
      <c r="M7" s="115" t="s">
        <v>426</v>
      </c>
      <c r="N7" s="115" t="s">
        <v>106</v>
      </c>
      <c r="O7" s="120" t="s">
        <v>104</v>
      </c>
      <c r="P7" s="115" t="s">
        <v>107</v>
      </c>
      <c r="Q7" s="115" t="s">
        <v>427</v>
      </c>
      <c r="R7" s="112" t="s">
        <v>252</v>
      </c>
      <c r="S7" s="59"/>
      <c r="T7" s="59"/>
      <c r="U7" s="59"/>
      <c r="V7" s="59"/>
      <c r="W7" s="60"/>
      <c r="X7" s="112" t="s">
        <v>253</v>
      </c>
      <c r="Y7" s="59"/>
      <c r="Z7" s="60"/>
      <c r="AA7" s="112" t="s">
        <v>254</v>
      </c>
      <c r="AB7" s="59"/>
      <c r="AC7" s="59"/>
      <c r="AD7" s="59"/>
      <c r="AE7" s="59"/>
      <c r="AF7" s="60"/>
      <c r="AG7" s="115" t="s">
        <v>255</v>
      </c>
      <c r="AH7" s="115" t="s">
        <v>393</v>
      </c>
      <c r="AI7" s="115" t="s">
        <v>104</v>
      </c>
      <c r="AJ7" s="115" t="s">
        <v>428</v>
      </c>
      <c r="AK7" s="115" t="s">
        <v>104</v>
      </c>
      <c r="AL7" s="115" t="s">
        <v>429</v>
      </c>
      <c r="AM7" s="108" t="s">
        <v>430</v>
      </c>
      <c r="AN7" s="115" t="s">
        <v>431</v>
      </c>
      <c r="AO7" s="108" t="s">
        <v>432</v>
      </c>
      <c r="AP7" s="108" t="s">
        <v>433</v>
      </c>
      <c r="AQ7" s="115" t="s">
        <v>434</v>
      </c>
      <c r="AR7" s="108" t="s">
        <v>435</v>
      </c>
      <c r="AS7" s="3"/>
      <c r="AT7" s="3"/>
      <c r="AU7" s="3"/>
      <c r="AV7" s="3"/>
      <c r="AW7" s="3"/>
      <c r="AX7" s="3"/>
      <c r="AY7" s="3"/>
      <c r="AZ7" s="3"/>
      <c r="BA7" s="3"/>
      <c r="BB7" s="3"/>
      <c r="BC7" s="3"/>
      <c r="BD7" s="3"/>
      <c r="BE7" s="3"/>
      <c r="BF7" s="3"/>
      <c r="BG7" s="3"/>
      <c r="BH7" s="3"/>
      <c r="BI7" s="3"/>
      <c r="BJ7" s="3"/>
      <c r="BK7" s="3"/>
      <c r="BL7" s="3"/>
    </row>
    <row r="8" spans="1:64" ht="54" customHeight="1" x14ac:dyDescent="0.3">
      <c r="A8" s="87"/>
      <c r="B8" s="87"/>
      <c r="C8" s="87"/>
      <c r="D8" s="87"/>
      <c r="E8" s="87"/>
      <c r="F8" s="87"/>
      <c r="G8" s="87"/>
      <c r="H8" s="87"/>
      <c r="I8" s="87"/>
      <c r="J8" s="87"/>
      <c r="K8" s="87"/>
      <c r="L8" s="87"/>
      <c r="M8" s="87"/>
      <c r="N8" s="87"/>
      <c r="O8" s="87"/>
      <c r="P8" s="87"/>
      <c r="Q8" s="87"/>
      <c r="R8" s="23" t="s">
        <v>246</v>
      </c>
      <c r="S8" s="23" t="s">
        <v>247</v>
      </c>
      <c r="T8" s="23" t="s">
        <v>436</v>
      </c>
      <c r="U8" s="23" t="s">
        <v>437</v>
      </c>
      <c r="V8" s="23" t="s">
        <v>250</v>
      </c>
      <c r="W8" s="23" t="s">
        <v>251</v>
      </c>
      <c r="X8" s="23" t="s">
        <v>258</v>
      </c>
      <c r="Y8" s="23" t="s">
        <v>259</v>
      </c>
      <c r="Z8" s="23" t="s">
        <v>260</v>
      </c>
      <c r="AA8" s="23" t="s">
        <v>261</v>
      </c>
      <c r="AB8" s="23" t="s">
        <v>262</v>
      </c>
      <c r="AC8" s="23" t="s">
        <v>263</v>
      </c>
      <c r="AD8" s="23" t="s">
        <v>264</v>
      </c>
      <c r="AE8" s="23" t="s">
        <v>265</v>
      </c>
      <c r="AF8" s="23" t="s">
        <v>266</v>
      </c>
      <c r="AG8" s="87"/>
      <c r="AH8" s="87"/>
      <c r="AI8" s="87"/>
      <c r="AJ8" s="87"/>
      <c r="AK8" s="87"/>
      <c r="AL8" s="87"/>
      <c r="AM8" s="87"/>
      <c r="AN8" s="87"/>
      <c r="AO8" s="87"/>
      <c r="AP8" s="87"/>
      <c r="AQ8" s="87"/>
      <c r="AR8" s="87"/>
      <c r="AS8" s="16"/>
      <c r="AT8" s="16"/>
      <c r="AU8" s="16"/>
      <c r="AV8" s="16"/>
      <c r="AW8" s="16"/>
      <c r="AX8" s="16"/>
      <c r="AY8" s="16"/>
      <c r="AZ8" s="16"/>
      <c r="BA8" s="16"/>
      <c r="BB8" s="16"/>
      <c r="BC8" s="16"/>
      <c r="BD8" s="16"/>
      <c r="BE8" s="16"/>
      <c r="BF8" s="16"/>
      <c r="BG8" s="16"/>
      <c r="BH8" s="16"/>
      <c r="BI8" s="16"/>
      <c r="BJ8" s="16"/>
      <c r="BK8" s="16"/>
      <c r="BL8" s="16"/>
    </row>
    <row r="9" spans="1:64" ht="213.75" customHeight="1" x14ac:dyDescent="0.3">
      <c r="A9" s="92">
        <v>1</v>
      </c>
      <c r="B9" s="88" t="str">
        <f>'2. Identificación del Riesgo'!B9:B11</f>
        <v>Tecnologías de la Información y las Comunicaciones</v>
      </c>
      <c r="C9" s="88" t="str">
        <f>IF('2. Identificación del Riesgo'!C9:C11="","",'2. Identificación del Riesgo'!C9:C11)</f>
        <v>Instrumentación y telecomunicaciones</v>
      </c>
      <c r="D9" s="88" t="str">
        <f>IF('2. Identificación del Riesgo'!D9:D11="","",'2. Identificación del Riesgo'!D9:D11)</f>
        <v>Afectación Económica (o presupuestal) y Reputacional</v>
      </c>
      <c r="E9" s="88" t="str">
        <f>IF('2. Identificación del Riesgo'!E9:E11="","",'2. Identificación del Riesgo'!E9:E11)</f>
        <v xml:space="preserve"> Causas externas y condiciones de medio ambiente, Impericia en la manipulación del equipo, Mala calibración.</v>
      </c>
      <c r="F9" s="88" t="str">
        <f>IF('2. Identificación del Riesgo'!F9:F11="","",'2. Identificación del Riesgo'!F9:F11)</f>
        <v>Fallas de funcionamiento por el uso rutinario.</v>
      </c>
      <c r="G9" s="88" t="str">
        <f>IF('2. Identificación del Riesgo'!G9:G11="","",'2. Identificación del Riesgo'!G9:G11)</f>
        <v>Posibilidad de Afectación Económica (o presupuestal) y Reputacional por daños en los equipos de instrumentación y comunicación debido a Fallas de funcionamiento por el uso rutinario.</v>
      </c>
      <c r="H9" s="88" t="str">
        <f>IF('2. Identificación del Riesgo'!H9:H11="","",'2. Identificación del Riesgo'!H9:H11)</f>
        <v>Gestión</v>
      </c>
      <c r="I9" s="88" t="str">
        <f>IF('2. Identificación del Riesgo'!I9:I11="","",'2. Identificación del Riesgo'!I9:I11)</f>
        <v>Fallas Tecnológicas</v>
      </c>
      <c r="J9" s="88" t="str">
        <f>IF('2. Identificación del Riesgo'!J9:J11="","",'2. Identificación del Riesgo'!J9:J11)</f>
        <v>Baja: La actividad que conlleva el riesgo se ejecuta de 3 a 24 veces por año</v>
      </c>
      <c r="K9" s="89" t="str">
        <f>'2. Identificación del Riesgo'!K9:K11</f>
        <v>Baja</v>
      </c>
      <c r="L9" s="90">
        <f>'2. Identificación del Riesgo'!L9:L11</f>
        <v>0.4</v>
      </c>
      <c r="M9" s="90"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con algunos usuarios de relevancia frente al logro de los objetivos</v>
      </c>
      <c r="N9" s="89" t="str">
        <f>'2. Identificación del Riesgo'!N9:N11</f>
        <v>Moderado</v>
      </c>
      <c r="O9" s="90">
        <f>'2. Identificación del Riesgo'!O9:O11</f>
        <v>0.6</v>
      </c>
      <c r="P9" s="85" t="str">
        <f>'2. Identificación del Riesgo'!P9:P11</f>
        <v>Moderado</v>
      </c>
      <c r="Q9" s="24"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 xml:space="preserve">Profesional 08 de Monitoreo acorde a la progrmación establecida de mantenimientos Ejecuta mantenimientos preventivos y correctivos a las estaciones de RAB - RHB, verificación y ajuste de elementos  se aclara que hay varios mantenimientos y se realizan de acuerdo a la programación. Evidencia:
*Soportes de mantenimientos preventivos y correctivos  - informes mensuales </v>
      </c>
      <c r="R9" s="24" t="str">
        <f>IF($H$9="","",
IF(OR($H$9="Corrupción",$H$9="Corrupción - LA/FT/FPADM",$H$9="Corrupción - Conflictos de Interés",$H$9="Corrupción en Trámites, OPAs y Consultas de Acceso a la Información Pública"),'6.Valoración Control Corrupción'!E9,'5. Valoración de Controles'!E9))</f>
        <v>Profesional 08 de Monitoreo</v>
      </c>
      <c r="S9" s="24" t="str">
        <f>IF($H$9="","",
IF(OR($H$9="Corrupción",$H$9="Corrupción - LA/FT/FPADM",$H$9="Corrupción - Conflictos de Interés",$H$9="Corrupción en Trámites, OPAs y Consultas de Acceso a la Información Pública"),'6.Valoración Control Corrupción'!F9,'5. Valoración de Controles'!F9))</f>
        <v>acorde a la progrmación establecida de mantenimientos</v>
      </c>
      <c r="T9" s="24" t="str">
        <f>IF($H$9="","",
IF(OR($H$9="Corrupción",$H$9="Corrupción - LA/FT/FPADM",$H$9="Corrupción - Conflictos de Interés",$H$9="Corrupción en Trámites, OPAs y Consultas de Acceso a la Información Pública"),'6.Valoración Control Corrupción'!G9,'5. Valoración de Controles'!G9))</f>
        <v>Ejecuta mantenimientos preventivos y correctivos a las estaciones de RAB - RHB, verificación y ajuste de elementos</v>
      </c>
      <c r="U9" s="24">
        <f>IF($H$9="","",
IF(OR($H$9="Corrupción",$H$9="Corrupción - LA/FT/FPADM",$H$9="Corrupción - Conflictos de Interés",$H$9="Corrupción en Trámites, OPAs y Consultas de Acceso a la Información Pública"),'6.Valoración Control Corrupción'!H9,'5. Valoración de Controles'!H9))</f>
        <v>0</v>
      </c>
      <c r="V9" s="24" t="str">
        <f>IF($H$9="","",
IF(OR($H$9="Corrupción",$H$9="Corrupción - LA/FT/FPADM",$H$9="Corrupción - Conflictos de Interés",$H$9="Corrupción en Trámites, OPAs y Consultas de Acceso a la Información Pública"),'6.Valoración Control Corrupción'!I9,'5. Valoración de Controles'!I9))</f>
        <v>se aclara que hay varios mantenimientos y se realizan de acuerdo a la programación.</v>
      </c>
      <c r="W9" s="24" t="str">
        <f>IF($H$9="","",
IF(OR($H$9="Corrupción",$H$9="Corrupción - LA/FT/FPADM",$H$9="Corrupción - Conflictos de Interés",$H$9="Corrupción en Trámites, OPAs y Consultas de Acceso a la Información Pública"),'6.Valoración Control Corrupción'!J9,'5. Valoración de Controles'!J9))</f>
        <v xml:space="preserve">Evidencia:
*Soportes de mantenimientos preventivos y correctivos  - informes mensuales </v>
      </c>
      <c r="X9" s="26" t="str">
        <f>IF($H$9="","",
IF(OR($H$9="Corrupción",$H$9="Corrupción - LA/FT/FPADM",$H$9="Corrupción - LA/FT/FPADM",$H$9="Corrupción en Trámites, OPAs y Consultas de Acceso a la Información Pública"),"No Aplica",'5. Valoración de Controles'!L9))</f>
        <v>Preventivo</v>
      </c>
      <c r="Y9" s="26" t="str">
        <f>IF($H$9="","",
IF(OR($H$9="Corrupción",$H$9="Corrupción - LA/FT/FPADM",$H$9="Corrupción - LA/FT/FPADM",$H$9="Corrupción en Trámites, OPAs y Consultas de Acceso a la Información Pública"),"No Aplica",'5. Valoración de Controles'!M9))</f>
        <v>Afecta probabilidad</v>
      </c>
      <c r="Z9" s="26" t="str">
        <f>IF($H$9="","",
IF(OR($H$9="Corrupción",$H$9="Corrupción - LA/FT/FPADM",$H$9="Corrupción - LA/FT/FPADM",$H$9="Corrupción en Trámites, OPAs y Consultas de Acceso a la Información Pública"),"No Aplica",'5. Valoración de Controles'!N9))</f>
        <v>Manual</v>
      </c>
      <c r="AA9" s="26" t="str">
        <f>IF($H$9="","",
IF(OR($H$9="Corrupción",$H$9="Corrupción - LA/FT/FPADM",$H$9="Corrupción - LA/FT/FPADM",$H$9="Corrupción en Trámites, OPAs y Consultas de Acceso a la Información Pública"),"No Aplica",'5. Valoración de Controles'!O9))</f>
        <v>Documentado</v>
      </c>
      <c r="AB9" s="26" t="str">
        <f>IF($H$9="","",
IF(OR($H$9="Corrupción",$H$9="Corrupción - LA/FT/FPADM",$H$9="Corrupción - LA/FT/FPADM",$H$9="Corrupción en Trámites, OPAs y Consultas de Acceso a la Información Pública"),"No Aplica",'5. Valoración de Controles'!P9))</f>
        <v>Continua</v>
      </c>
      <c r="AC9" s="26" t="str">
        <f>IF($H$9="","",
IF(OR($H$9="Corrupción",$H$9="Corrupción - LA/FT/FPADM",$H$9="Corrupción - LA/FT/FPADM",$H$9="Corrupción en Trámites, OPAs y Consultas de Acceso a la Información Pública"),"No Aplica",'5. Valoración de Controles'!Q9))</f>
        <v>Con Registro</v>
      </c>
      <c r="AD9" s="34" t="str">
        <f>IF($H$9="","",
IF(OR($H$9="Corrupción",$H$9="Corrupción - LA/FT/FPADM",$H$9="Corrupción - LA/FT/FPADM",$H$9="Corrupción en Trámites, OPAs y Consultas de Acceso a la Información Pública"),"No Aplica",'5. Valoración de Controles'!R9))</f>
        <v>https://drive.google.com/drive/folders/1KcE0mgCu8IBqkwJ-0lIdNm0maj6DVHQH</v>
      </c>
      <c r="AE9" s="26" t="str">
        <f>IF($H$9="","",
IF(OR($H$9="Corrupción",$H$9="Corrupción - LA/FT/FPADM",$H$9="Corrupción - LA/FT/FPADM",$H$9="Corrupción en Trámites, OPAs y Consultas de Acceso a la Información Pública"),"No Aplica",'5. Valoración de Controles'!S9))</f>
        <v>Informes mensules</v>
      </c>
      <c r="AF9" s="26" t="str">
        <f>IF($H$9="","",
IF(OR($H$9="Corrupción",$H$9="Corrupción - LA/FT/FPADM",$H$9="Corrupción - LA/FT/FPADM",$H$9="Corrupción en Trámites, OPAs y Consultas de Acceso a la Información Pública"),"No Aplica",'5. Valoración de Controles'!T9))</f>
        <v xml:space="preserve">Se realiza el coambio de los equipos que requieran, se realiza mantenimiento correctivo y puesta en funcionamiento </v>
      </c>
      <c r="AG9" s="27">
        <f>IF($H$9="","",
IF(OR($H$9="Corrupción",$H$9="Corrupción - LA/FT/FPADM",$H$9="Corrupción - LA/FT/FPADM",$H$9="Corrupción en Trámites, OPAs y Consultas de Acceso a la Información Pública"),"No Aplica",'5. Valoración de Controles'!U9))</f>
        <v>0.4</v>
      </c>
      <c r="AH9" s="89"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124">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0.14399999999999999</v>
      </c>
      <c r="AJ9" s="89"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Moderado</v>
      </c>
      <c r="AK9" s="124">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0.6</v>
      </c>
      <c r="AL9" s="85"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90" t="s">
        <v>438</v>
      </c>
      <c r="AN9" s="88"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06"/>
      <c r="AP9" s="123"/>
      <c r="AQ9" s="123" t="str">
        <f>IF(AO9="","","∑ Peso porcentual de cada acción definida")</f>
        <v/>
      </c>
      <c r="AR9" s="88"/>
      <c r="AS9" s="17"/>
      <c r="AT9" s="17"/>
      <c r="AU9" s="17"/>
      <c r="AV9" s="17"/>
      <c r="AW9" s="17"/>
      <c r="AX9" s="17"/>
      <c r="AY9" s="17"/>
      <c r="AZ9" s="17"/>
      <c r="BA9" s="17"/>
      <c r="BB9" s="17"/>
      <c r="BC9" s="17"/>
      <c r="BD9" s="17"/>
      <c r="BE9" s="17"/>
      <c r="BF9" s="17"/>
      <c r="BG9" s="17"/>
      <c r="BH9" s="17"/>
      <c r="BI9" s="17"/>
      <c r="BJ9" s="17"/>
      <c r="BK9" s="17"/>
      <c r="BL9" s="17"/>
    </row>
    <row r="10" spans="1:64" ht="169.5" customHeight="1" x14ac:dyDescent="0.3">
      <c r="A10" s="86"/>
      <c r="B10" s="86"/>
      <c r="C10" s="86"/>
      <c r="D10" s="86"/>
      <c r="E10" s="86"/>
      <c r="F10" s="86"/>
      <c r="G10" s="86"/>
      <c r="H10" s="86"/>
      <c r="I10" s="86"/>
      <c r="J10" s="86"/>
      <c r="K10" s="86"/>
      <c r="L10" s="86"/>
      <c r="M10" s="86"/>
      <c r="N10" s="86"/>
      <c r="O10" s="86"/>
      <c r="P10" s="86"/>
      <c r="Q10" s="24"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 xml:space="preserve">Profesional 08 de telecomunicaciones  Ejecuta de Mantenimientos preventivos y correctivos a las radios, radiobases y antenas de la red de telecomunicaciones   Evidencia:
*Soportes de mantenimientos preventivos y correctivos  - informes mensuales </v>
      </c>
      <c r="R10" s="24" t="str">
        <f>IF($H$9="","",
IF(OR($H$9="Corrupción",$H$9="Corrupción - LA/FT/FPADM",$H$9="Corrupción - Conflictos de Interés",$H$9="Corrupción en Trámites, OPAs y Consultas de Acceso a la Información Pública"),'6.Valoración Control Corrupción'!E10,'5. Valoración de Controles'!E10))</f>
        <v>Profesional 08 de telecomunicaciones</v>
      </c>
      <c r="S10" s="24">
        <f>IF($H$9="","",
IF(OR($H$9="Corrupción",$H$9="Corrupción - LA/FT/FPADM",$H$9="Corrupción - Conflictos de Interés",$H$9="Corrupción en Trámites, OPAs y Consultas de Acceso a la Información Pública"),'6.Valoración Control Corrupción'!F10,'5. Valoración de Controles'!F10))</f>
        <v>0</v>
      </c>
      <c r="T10" s="24" t="str">
        <f>IF($H$9="","",
IF(OR($H$9="Corrupción",$H$9="Corrupción - LA/FT/FPADM",$H$9="Corrupción - Conflictos de Interés",$H$9="Corrupción en Trámites, OPAs y Consultas de Acceso a la Información Pública"),'6.Valoración Control Corrupción'!G10,'5. Valoración de Controles'!G10))</f>
        <v>Ejecuta de Mantenimientos preventivos y correctivos a las radios, radiobases y antenas de la red de telecomunicaciones</v>
      </c>
      <c r="U10" s="24">
        <f>IF($H$9="","",
IF(OR($H$9="Corrupción",$H$9="Corrupción - LA/FT/FPADM",$H$9="Corrupción - Conflictos de Interés",$H$9="Corrupción en Trámites, OPAs y Consultas de Acceso a la Información Pública"),'6.Valoración Control Corrupción'!H10,'5. Valoración de Controles'!H10))</f>
        <v>0</v>
      </c>
      <c r="V10" s="24">
        <f>IF($H$9="","",
IF(OR($H$9="Corrupción",$H$9="Corrupción - LA/FT/FPADM",$H$9="Corrupción - Conflictos de Interés",$H$9="Corrupción en Trámites, OPAs y Consultas de Acceso a la Información Pública"),'6.Valoración Control Corrupción'!I10,'5. Valoración de Controles'!I10))</f>
        <v>0</v>
      </c>
      <c r="W10" s="24" t="str">
        <f>IF($H$9="","",
IF(OR($H$9="Corrupción",$H$9="Corrupción - LA/FT/FPADM",$H$9="Corrupción - Conflictos de Interés",$H$9="Corrupción en Trámites, OPAs y Consultas de Acceso a la Información Pública"),'6.Valoración Control Corrupción'!J10,'5. Valoración de Controles'!J10))</f>
        <v xml:space="preserve">Evidencia:
*Soportes de mantenimientos preventivos y correctivos  - informes mensuales </v>
      </c>
      <c r="X10" s="26" t="str">
        <f>IF($H$9="","",
IF(OR($H$9="Corrupción",$H$9="Corrupción - LA/FT/FPADM",$H$9="Corrupción - LA/FT/FPADM",$H$9="Corrupción en Trámites, OPAs y Consultas de Acceso a la Información Pública"),"No Aplica",'5. Valoración de Controles'!L10))</f>
        <v>Preventivo</v>
      </c>
      <c r="Y10" s="26" t="str">
        <f>IF($H$9="","",
IF(OR($H$9="Corrupción",$H$9="Corrupción - LA/FT/FPADM",$H$9="Corrupción - LA/FT/FPADM",$H$9="Corrupción en Trámites, OPAs y Consultas de Acceso a la Información Pública"),"No Aplica",'5. Valoración de Controles'!M10))</f>
        <v>Afecta probabilidad</v>
      </c>
      <c r="Z10" s="26" t="str">
        <f>IF($H$9="","",
IF(OR($H$9="Corrupción",$H$9="Corrupción - LA/FT/FPADM",$H$9="Corrupción - LA/FT/FPADM",$H$9="Corrupción en Trámites, OPAs y Consultas de Acceso a la Información Pública"),"No Aplica",'5. Valoración de Controles'!N10))</f>
        <v>Manual</v>
      </c>
      <c r="AA10" s="26" t="str">
        <f>IF($H$9="","",
IF(OR($H$9="Corrupción",$H$9="Corrupción - LA/FT/FPADM",$H$9="Corrupción - LA/FT/FPADM",$H$9="Corrupción en Trámites, OPAs y Consultas de Acceso a la Información Pública"),"No Aplica",'5. Valoración de Controles'!O10))</f>
        <v>Documentado</v>
      </c>
      <c r="AB10" s="26" t="str">
        <f>IF($H$9="","",
IF(OR($H$9="Corrupción",$H$9="Corrupción - LA/FT/FPADM",$H$9="Corrupción - LA/FT/FPADM",$H$9="Corrupción en Trámites, OPAs y Consultas de Acceso a la Información Pública"),"No Aplica",'5. Valoración de Controles'!P10))</f>
        <v>Continua</v>
      </c>
      <c r="AC10" s="26" t="str">
        <f>IF($H$9="","",
IF(OR($H$9="Corrupción",$H$9="Corrupción - LA/FT/FPADM",$H$9="Corrupción - LA/FT/FPADM",$H$9="Corrupción en Trámites, OPAs y Consultas de Acceso a la Información Pública"),"No Aplica",'5. Valoración de Controles'!Q10))</f>
        <v>Con Registro</v>
      </c>
      <c r="AD10" s="34" t="str">
        <f>IF($H$9="","",
IF(OR($H$9="Corrupción",$H$9="Corrupción - LA/FT/FPADM",$H$9="Corrupción - LA/FT/FPADM",$H$9="Corrupción en Trámites, OPAs y Consultas de Acceso a la Información Pública"),"No Aplica",'5. Valoración de Controles'!R10))</f>
        <v>https://drive.google.com/drive/folders/1ns2SQGuysC896EH1eaGALuLgN09x7U0A</v>
      </c>
      <c r="AE10" s="26" t="str">
        <f>IF($H$9="","",
IF(OR($H$9="Corrupción",$H$9="Corrupción - LA/FT/FPADM",$H$9="Corrupción - LA/FT/FPADM",$H$9="Corrupción en Trámites, OPAs y Consultas de Acceso a la Información Pública"),"No Aplica",'5. Valoración de Controles'!S10))</f>
        <v>Informes mensules</v>
      </c>
      <c r="AF10" s="26" t="str">
        <f>IF($H$9="","",
IF(OR($H$9="Corrupción",$H$9="Corrupción - LA/FT/FPADM",$H$9="Corrupción - LA/FT/FPADM",$H$9="Corrupción en Trámites, OPAs y Consultas de Acceso a la Información Pública"),"No Aplica",'5. Valoración de Controles'!T10))</f>
        <v xml:space="preserve">Se realiza el coambio de los equipos que requieran, se realiza mantenimiento correctivo y puesta en funcionamiento </v>
      </c>
      <c r="AG10" s="27">
        <f>IF($H$9="","",
IF(OR($H$9="Corrupción",$H$9="Corrupción - LA/FT/FPADM",$H$9="Corrupción - LA/FT/FPADM",$H$9="Corrupción en Trámites, OPAs y Consultas de Acceso a la Información Pública"),"No Aplica",'5. Valoración de Controles'!U10))</f>
        <v>0.4</v>
      </c>
      <c r="AH10" s="86"/>
      <c r="AI10" s="86"/>
      <c r="AJ10" s="86"/>
      <c r="AK10" s="86"/>
      <c r="AL10" s="86"/>
      <c r="AM10" s="86"/>
      <c r="AN10" s="86"/>
      <c r="AO10" s="86"/>
      <c r="AP10" s="86"/>
      <c r="AQ10" s="86"/>
      <c r="AR10" s="86"/>
      <c r="AS10" s="3"/>
      <c r="AT10" s="3"/>
      <c r="AU10" s="3"/>
      <c r="AV10" s="3"/>
      <c r="AW10" s="3"/>
      <c r="AX10" s="3"/>
      <c r="AY10" s="3"/>
      <c r="AZ10" s="3"/>
      <c r="BA10" s="3"/>
      <c r="BB10" s="3"/>
      <c r="BC10" s="3"/>
      <c r="BD10" s="3"/>
      <c r="BE10" s="3"/>
      <c r="BF10" s="3"/>
      <c r="BG10" s="3"/>
      <c r="BH10" s="3"/>
      <c r="BI10" s="3"/>
      <c r="BJ10" s="3"/>
      <c r="BK10" s="3"/>
      <c r="BL10" s="3"/>
    </row>
    <row r="11" spans="1:64" ht="30.75" customHeight="1" x14ac:dyDescent="0.3">
      <c r="A11" s="87"/>
      <c r="B11" s="87"/>
      <c r="C11" s="87"/>
      <c r="D11" s="87"/>
      <c r="E11" s="87"/>
      <c r="F11" s="87"/>
      <c r="G11" s="87"/>
      <c r="H11" s="87"/>
      <c r="I11" s="87"/>
      <c r="J11" s="87"/>
      <c r="K11" s="87"/>
      <c r="L11" s="87"/>
      <c r="M11" s="87"/>
      <c r="N11" s="87"/>
      <c r="O11" s="87"/>
      <c r="P11" s="87"/>
      <c r="Q11" s="24"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24">
        <f>IF($H$9="","",
IF(OR($H$9="Corrupción",$H$9="Corrupción - LA/FT/FPADM",$H$9="Corrupción - Conflictos de Interés",$H$9="Corrupción en Trámites, OPAs y Consultas de Acceso a la Información Pública"),'6.Valoración Control Corrupción'!E11,'5. Valoración de Controles'!E11))</f>
        <v>0</v>
      </c>
      <c r="S11" s="24">
        <f>IF($H$9="","",
IF(OR($H$9="Corrupción",$H$9="Corrupción - LA/FT/FPADM",$H$9="Corrupción - Conflictos de Interés",$H$9="Corrupción en Trámites, OPAs y Consultas de Acceso a la Información Pública"),'6.Valoración Control Corrupción'!F11,'5. Valoración de Controles'!F11))</f>
        <v>0</v>
      </c>
      <c r="T11" s="24">
        <f>IF($H$9="","",
IF(OR($H$9="Corrupción",$H$9="Corrupción - LA/FT/FPADM",$H$9="Corrupción - Conflictos de Interés",$H$9="Corrupción en Trámites, OPAs y Consultas de Acceso a la Información Pública"),'6.Valoración Control Corrupción'!G11,'5. Valoración de Controles'!G11))</f>
        <v>0</v>
      </c>
      <c r="U11" s="24">
        <f>IF($H$9="","",
IF(OR($H$9="Corrupción",$H$9="Corrupción - LA/FT/FPADM",$H$9="Corrupción - Conflictos de Interés",$H$9="Corrupción en Trámites, OPAs y Consultas de Acceso a la Información Pública"),'6.Valoración Control Corrupción'!H11,'5. Valoración de Controles'!H11))</f>
        <v>0</v>
      </c>
      <c r="V11" s="24">
        <f>IF($H$9="","",
IF(OR($H$9="Corrupción",$H$9="Corrupción - LA/FT/FPADM",$H$9="Corrupción - Conflictos de Interés",$H$9="Corrupción en Trámites, OPAs y Consultas de Acceso a la Información Pública"),'6.Valoración Control Corrupción'!I11,'5. Valoración de Controles'!I11))</f>
        <v>0</v>
      </c>
      <c r="W11" s="24">
        <f>IF($H$9="","",
IF(OR($H$9="Corrupción",$H$9="Corrupción - LA/FT/FPADM",$H$9="Corrupción - Conflictos de Interés",$H$9="Corrupción en Trámites, OPAs y Consultas de Acceso a la Información Pública"),'6.Valoración Control Corrupción'!J11,'5. Valoración de Controles'!J11))</f>
        <v>0</v>
      </c>
      <c r="X11" s="26">
        <f>IF($H$9="","",
IF(OR($H$9="Corrupción",$H$9="Corrupción - LA/FT/FPADM",$H$9="Corrupción - LA/FT/FPADM",$H$9="Corrupción en Trámites, OPAs y Consultas de Acceso a la Información Pública"),"No Aplica",'5. Valoración de Controles'!L11))</f>
        <v>0</v>
      </c>
      <c r="Y11" s="26" t="str">
        <f>IF($H$9="","",
IF(OR($H$9="Corrupción",$H$9="Corrupción - LA/FT/FPADM",$H$9="Corrupción - LA/FT/FPADM",$H$9="Corrupción en Trámites, OPAs y Consultas de Acceso a la Información Pública"),"No Aplica",'5. Valoración de Controles'!M11))</f>
        <v/>
      </c>
      <c r="Z11" s="26">
        <f>IF($H$9="","",
IF(OR($H$9="Corrupción",$H$9="Corrupción - LA/FT/FPADM",$H$9="Corrupción - LA/FT/FPADM",$H$9="Corrupción en Trámites, OPAs y Consultas de Acceso a la Información Pública"),"No Aplica",'5. Valoración de Controles'!N11))</f>
        <v>0</v>
      </c>
      <c r="AA11" s="26">
        <f>IF($H$9="","",
IF(OR($H$9="Corrupción",$H$9="Corrupción - LA/FT/FPADM",$H$9="Corrupción - LA/FT/FPADM",$H$9="Corrupción en Trámites, OPAs y Consultas de Acceso a la Información Pública"),"No Aplica",'5. Valoración de Controles'!O11))</f>
        <v>0</v>
      </c>
      <c r="AB11" s="26">
        <f>IF($H$9="","",
IF(OR($H$9="Corrupción",$H$9="Corrupción - LA/FT/FPADM",$H$9="Corrupción - LA/FT/FPADM",$H$9="Corrupción en Trámites, OPAs y Consultas de Acceso a la Información Pública"),"No Aplica",'5. Valoración de Controles'!P11))</f>
        <v>0</v>
      </c>
      <c r="AC11" s="26">
        <f>IF($H$9="","",
IF(OR($H$9="Corrupción",$H$9="Corrupción - LA/FT/FPADM",$H$9="Corrupción - LA/FT/FPADM",$H$9="Corrupción en Trámites, OPAs y Consultas de Acceso a la Información Pública"),"No Aplica",'5. Valoración de Controles'!Q11))</f>
        <v>0</v>
      </c>
      <c r="AD11" s="26">
        <f>IF($H$9="","",
IF(OR($H$9="Corrupción",$H$9="Corrupción - LA/FT/FPADM",$H$9="Corrupción - LA/FT/FPADM",$H$9="Corrupción en Trámites, OPAs y Consultas de Acceso a la Información Pública"),"No Aplica",'5. Valoración de Controles'!R11))</f>
        <v>0</v>
      </c>
      <c r="AE11" s="26">
        <f>IF($H$9="","",
IF(OR($H$9="Corrupción",$H$9="Corrupción - LA/FT/FPADM",$H$9="Corrupción - LA/FT/FPADM",$H$9="Corrupción en Trámites, OPAs y Consultas de Acceso a la Información Pública"),"No Aplica",'5. Valoración de Controles'!S11))</f>
        <v>0</v>
      </c>
      <c r="AF11" s="26">
        <f>IF($H$9="","",
IF(OR($H$9="Corrupción",$H$9="Corrupción - LA/FT/FPADM",$H$9="Corrupción - LA/FT/FPADM",$H$9="Corrupción en Trámites, OPAs y Consultas de Acceso a la Información Pública"),"No Aplica",'5. Valoración de Controles'!T11))</f>
        <v>0</v>
      </c>
      <c r="AG11" s="27" t="str">
        <f>IF($H$9="","",
IF(OR($H$9="Corrupción",$H$9="Corrupción - LA/FT/FPADM",$H$9="Corrupción - LA/FT/FPADM",$H$9="Corrupción en Trámites, OPAs y Consultas de Acceso a la Información Pública"),"No Aplica",'5. Valoración de Controles'!U11))</f>
        <v/>
      </c>
      <c r="AH11" s="87"/>
      <c r="AI11" s="87"/>
      <c r="AJ11" s="87"/>
      <c r="AK11" s="87"/>
      <c r="AL11" s="87"/>
      <c r="AM11" s="87"/>
      <c r="AN11" s="87"/>
      <c r="AO11" s="87"/>
      <c r="AP11" s="87"/>
      <c r="AQ11" s="87"/>
      <c r="AR11" s="87"/>
      <c r="AS11" s="3"/>
      <c r="AT11" s="3"/>
      <c r="AU11" s="3"/>
      <c r="AV11" s="3"/>
      <c r="AW11" s="3"/>
      <c r="AX11" s="3"/>
      <c r="AY11" s="3"/>
      <c r="AZ11" s="3"/>
      <c r="BA11" s="3"/>
      <c r="BB11" s="3"/>
      <c r="BC11" s="3"/>
      <c r="BD11" s="3"/>
      <c r="BE11" s="3"/>
      <c r="BF11" s="3"/>
      <c r="BG11" s="3"/>
      <c r="BH11" s="3"/>
      <c r="BI11" s="3"/>
      <c r="BJ11" s="3"/>
      <c r="BK11" s="3"/>
      <c r="BL11" s="3"/>
    </row>
    <row r="12" spans="1:64" ht="189" customHeight="1" x14ac:dyDescent="0.3">
      <c r="A12" s="92">
        <v>2</v>
      </c>
      <c r="B12" s="88" t="str">
        <f>'2. Identificación del Riesgo'!B12:B14</f>
        <v>Tecnologías de la Información y las Comunicaciones</v>
      </c>
      <c r="C12" s="88" t="str">
        <f>IF('2. Identificación del Riesgo'!C12:C14="","",'2. Identificación del Riesgo'!C12:C14)</f>
        <v>Seguridad e infraestructura tecnologica</v>
      </c>
      <c r="D12" s="88" t="str">
        <f>IF('2. Identificación del Riesgo'!D12:D14="","",'2. Identificación del Riesgo'!D12:D14)</f>
        <v>Afectación Reputacional</v>
      </c>
      <c r="E12" s="88" t="str">
        <f>IF('2. Identificación del Riesgo'!E12:E14="","",'2. Identificación del Riesgo'!E12:E14)</f>
        <v>Debilidad en politicas de seguridad, Suplantación funcionarios y o cambio de perfil.</v>
      </c>
      <c r="F12" s="88" t="str">
        <f>IF('2. Identificación del Riesgo'!F12:F14="","",'2. Identificación del Riesgo'!F12:F14)</f>
        <v>Falta de seguimiento efectivo a la cancelación de los usuarios que ya no laboran en la entidad.</v>
      </c>
      <c r="G12" s="88" t="str">
        <f>IF('2. Identificación del Riesgo'!G12:G14="","",'2. Identificación del Riesgo'!G12:G14)</f>
        <v>Posibilidad de Afectación reputacional por Acceso no autorizado a los Sistemas de Información Debido a posibles ataques ciberneticos Y/o Falta de seguimiento efectivo a la cancelación de los usuarios que ya no laboran en la entidad.</v>
      </c>
      <c r="H12" s="88" t="str">
        <f>IF('2. Identificación del Riesgo'!H12:H14="","",'2. Identificación del Riesgo'!H12:H14)</f>
        <v>Gestión</v>
      </c>
      <c r="I12" s="88" t="str">
        <f>IF('2. Identificación del Riesgo'!I12:I14="","",'2. Identificación del Riesgo'!I12:I14)</f>
        <v>Ejecución y Administración de procesos</v>
      </c>
      <c r="J12" s="88" t="str">
        <f>IF('2. Identificación del Riesgo'!J12:J14="","",'2. Identificación del Riesgo'!J12:J14)</f>
        <v>Baja: La actividad que conlleva el riesgo se ejecuta de 3 a 24 veces por año</v>
      </c>
      <c r="K12" s="89" t="str">
        <f>'2. Identificación del Riesgo'!K12:K14</f>
        <v>Baja</v>
      </c>
      <c r="L12" s="90">
        <f>'2. Identificación del Riesgo'!L12:L14</f>
        <v>0.4</v>
      </c>
      <c r="M12" s="90"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la entidad con algunos usuarios de relevancia frente al logro de los objetivos</v>
      </c>
      <c r="N12" s="89" t="str">
        <f>'2. Identificación del Riesgo'!N12:N14</f>
        <v>Moderado</v>
      </c>
      <c r="O12" s="90">
        <f>'2. Identificación del Riesgo'!O12:O14</f>
        <v>0.6</v>
      </c>
      <c r="P12" s="85" t="str">
        <f>'2. Identificación del Riesgo'!P12:P14</f>
        <v>Moderado</v>
      </c>
      <c r="Q12" s="24"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Profesional especializado 23 de infra estructura tecnologica - contratistas de redes de conectividad   valida control de alertas, Firewall, reportes de intentos, alta disponibilidad de equipos, políticas de acceso Red Perimetral   Evidencia:
*Soportes de validación de alertas, firewall, reportes de intentos
*Informes de alertas</v>
      </c>
      <c r="R12" s="24" t="str">
        <f>IF($H$12="","",
IF(OR($H$12="Corrupción",$H$12="Corrupción - LA/FT/FPADM",$H$12="Corrupción - Conflictos de Interés",$H$12="Corrupción en Trámites, OPAs y Consultas de Acceso a la Información Pública"),'6.Valoración Control Corrupción'!E12,'5. Valoración de Controles'!E12))</f>
        <v xml:space="preserve">Profesional especializado 23 de infra estructura tecnologica - contratistas de redes de conectividad </v>
      </c>
      <c r="S12" s="24">
        <f>IF($H$12="","",
IF(OR($H$12="Corrupción",$H$12="Corrupción - LA/FT/FPADM",$H$12="Corrupción - Conflictos de Interés",$H$12="Corrupción en Trámites, OPAs y Consultas de Acceso a la Información Pública"),'6.Valoración Control Corrupción'!F12,'5. Valoración de Controles'!F12))</f>
        <v>0</v>
      </c>
      <c r="T12" s="24" t="str">
        <f>IF($H$12="","",
IF(OR($H$12="Corrupción",$H$12="Corrupción - LA/FT/FPADM",$H$12="Corrupción - Conflictos de Interés",$H$12="Corrupción en Trámites, OPAs y Consultas de Acceso a la Información Pública"),'6.Valoración Control Corrupción'!G12,'5. Valoración de Controles'!G12))</f>
        <v>valida control de alertas, Firewall, reportes de intentos, alta disponibilidad de equipos, políticas de acceso Red Perimetral</v>
      </c>
      <c r="U12" s="24">
        <f>IF($H$12="","",
IF(OR($H$12="Corrupción",$H$12="Corrupción - LA/FT/FPADM",$H$12="Corrupción - Conflictos de Interés",$H$12="Corrupción en Trámites, OPAs y Consultas de Acceso a la Información Pública"),'6.Valoración Control Corrupción'!H12,'5. Valoración de Controles'!H12))</f>
        <v>0</v>
      </c>
      <c r="V12" s="24">
        <f>IF($H$12="","",
IF(OR($H$12="Corrupción",$H$12="Corrupción - LA/FT/FPADM",$H$12="Corrupción - Conflictos de Interés",$H$12="Corrupción en Trámites, OPAs y Consultas de Acceso a la Información Pública"),'6.Valoración Control Corrupción'!I12,'5. Valoración de Controles'!I12))</f>
        <v>0</v>
      </c>
      <c r="W12" s="24" t="str">
        <f>IF($H$12="","",
IF(OR($H$12="Corrupción",$H$12="Corrupción - LA/FT/FPADM",$H$12="Corrupción - Conflictos de Interés",$H$12="Corrupción en Trámites, OPAs y Consultas de Acceso a la Información Pública"),'6.Valoración Control Corrupción'!J12,'5. Valoración de Controles'!J12))</f>
        <v>Evidencia:
*Soportes de validación de alertas, firewall, reportes de intentos
*Informes de alertas</v>
      </c>
      <c r="X12" s="26" t="str">
        <f>IF($H$12="","",
IF(OR($H$12="Corrupción",$H$12="Corrupción - LA/FT/FPADM",$H$12="Corrupción - LA/FT/FPADM",$H$12="Corrupción en Trámites, OPAs y Consultas de Acceso a la Información Pública"),"No Aplica",'5. Valoración de Controles'!L12))</f>
        <v>Detectivo</v>
      </c>
      <c r="Y12" s="26" t="str">
        <f>IF($H$12="","",
IF(OR($H$12="Corrupción",$H$12="Corrupción - LA/FT/FPADM",$H$12="Corrupción - LA/FT/FPADM",$H$12="Corrupción en Trámites, OPAs y Consultas de Acceso a la Información Pública"),"No Aplica",'5. Valoración de Controles'!M12))</f>
        <v>Afecta probabilidad</v>
      </c>
      <c r="Z12" s="26" t="str">
        <f>IF($H$12="","",
IF(OR($H$12="Corrupción",$H$12="Corrupción - LA/FT/FPADM",$H$12="Corrupción - LA/FT/FPADM",$H$12="Corrupción en Trámites, OPAs y Consultas de Acceso a la Información Pública"),"No Aplica",'5. Valoración de Controles'!N12))</f>
        <v>Automático</v>
      </c>
      <c r="AA12" s="26" t="str">
        <f>IF($H$12="","",
IF(OR($H$12="Corrupción",$H$12="Corrupción - LA/FT/FPADM",$H$12="Corrupción - LA/FT/FPADM",$H$12="Corrupción en Trámites, OPAs y Consultas de Acceso a la Información Pública"),"No Aplica",'5. Valoración de Controles'!O12))</f>
        <v>Documentado</v>
      </c>
      <c r="AB12" s="26" t="str">
        <f>IF($H$12="","",
IF(OR($H$12="Corrupción",$H$12="Corrupción - LA/FT/FPADM",$H$12="Corrupción - LA/FT/FPADM",$H$12="Corrupción en Trámites, OPAs y Consultas de Acceso a la Información Pública"),"No Aplica",'5. Valoración de Controles'!P12))</f>
        <v>Continua</v>
      </c>
      <c r="AC12" s="26" t="str">
        <f>IF($H$12="","",
IF(OR($H$12="Corrupción",$H$12="Corrupción - LA/FT/FPADM",$H$12="Corrupción - LA/FT/FPADM",$H$12="Corrupción en Trámites, OPAs y Consultas de Acceso a la Información Pública"),"No Aplica",'5. Valoración de Controles'!Q12))</f>
        <v>Con Registro</v>
      </c>
      <c r="AD12" s="34" t="str">
        <f>IF($H$12="","",
IF(OR($H$12="Corrupción",$H$12="Corrupción - LA/FT/FPADM",$H$12="Corrupción - LA/FT/FPADM",$H$12="Corrupción en Trámites, OPAs y Consultas de Acceso a la Información Pública"),"No Aplica",'5. Valoración de Controles'!R12))</f>
        <v>https://drive.google.com/drive/folders/1Cmuh9h3zCkW9N3uB5YvpnvDk2OuqJ6Rv</v>
      </c>
      <c r="AE12" s="26" t="str">
        <f>IF($H$12="","",
IF(OR($H$12="Corrupción",$H$12="Corrupción - LA/FT/FPADM",$H$12="Corrupción - LA/FT/FPADM",$H$12="Corrupción en Trámites, OPAs y Consultas de Acceso a la Información Pública"),"No Aplica",'5. Valoración de Controles'!S12))</f>
        <v xml:space="preserve">informes de alertas </v>
      </c>
      <c r="AF12" s="26" t="str">
        <f>IF($H$12="","",
IF(OR($H$12="Corrupción",$H$12="Corrupción - LA/FT/FPADM",$H$12="Corrupción - LA/FT/FPADM",$H$12="Corrupción en Trámites, OPAs y Consultas de Acceso a la Información Pública"),"No Aplica",'5. Valoración de Controles'!T12))</f>
        <v xml:space="preserve">se realiza seguimiento a las terminaciones contractuales de la entidad para cierre de credenciales, se realiza seguimiento a los paz y salvos allegados para cierre de credenciales </v>
      </c>
      <c r="AG12" s="27">
        <f>IF($H$12="","",
IF(OR($H$12="Corrupción",$H$12="Corrupción - LA/FT/FPADM",$H$12="Corrupción - LA/FT/FPADM",$H$12="Corrupción en Trámites, OPAs y Consultas de Acceso a la Información Pública"),"No Aplica",'5. Valoración de Controles'!U12))</f>
        <v>0.4</v>
      </c>
      <c r="AH12" s="89"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2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0.14399999999999999</v>
      </c>
      <c r="AJ12" s="89"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12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0.6</v>
      </c>
      <c r="AL12" s="85"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90" t="s">
        <v>438</v>
      </c>
      <c r="AN12" s="88"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6"/>
      <c r="AP12" s="123"/>
      <c r="AQ12" s="123" t="str">
        <f>IF(AO12="","","∑ Peso porcentual de cada acción definida")</f>
        <v/>
      </c>
      <c r="AR12" s="88"/>
      <c r="AS12" s="3"/>
      <c r="AT12" s="3"/>
      <c r="AU12" s="3"/>
      <c r="AV12" s="3"/>
      <c r="AW12" s="3"/>
      <c r="AX12" s="3"/>
      <c r="AY12" s="3"/>
      <c r="AZ12" s="3"/>
      <c r="BA12" s="3"/>
      <c r="BB12" s="3"/>
      <c r="BC12" s="3"/>
      <c r="BD12" s="3"/>
      <c r="BE12" s="3"/>
      <c r="BF12" s="3"/>
      <c r="BG12" s="3"/>
      <c r="BH12" s="3"/>
      <c r="BI12" s="3"/>
      <c r="BJ12" s="3"/>
      <c r="BK12" s="3"/>
      <c r="BL12" s="3"/>
    </row>
    <row r="13" spans="1:64" ht="156" customHeight="1" x14ac:dyDescent="0.3">
      <c r="A13" s="86"/>
      <c r="B13" s="86"/>
      <c r="C13" s="86"/>
      <c r="D13" s="86"/>
      <c r="E13" s="86"/>
      <c r="F13" s="86"/>
      <c r="G13" s="86"/>
      <c r="H13" s="86"/>
      <c r="I13" s="86"/>
      <c r="J13" s="86"/>
      <c r="K13" s="86"/>
      <c r="L13" s="86"/>
      <c r="M13" s="86"/>
      <c r="N13" s="86"/>
      <c r="O13" s="86"/>
      <c r="P13" s="86"/>
      <c r="Q13" s="24"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contratista de seguridad de la informacion  mensualmente elabora y realiza seguimiento a la Política de backups,  Políticas de seguridad, informes mensuales de seguimiento, análisis de riesgos de seguridad   Evidencia:
*Informes mensuales de seguimiento </v>
      </c>
      <c r="R13" s="24" t="str">
        <f>IF($H$12="","",
IF(OR($H$12="Corrupción",$H$12="Corrupción - LA/FT/FPADM",$H$12="Corrupción - Conflictos de Interés",$H$12="Corrupción en Trámites, OPAs y Consultas de Acceso a la Información Pública"),'6.Valoración Control Corrupción'!E13,'5. Valoración de Controles'!E13))</f>
        <v xml:space="preserve">contratista de seguridad de la informacion </v>
      </c>
      <c r="S13" s="24" t="str">
        <f>IF($H$12="","",
IF(OR($H$12="Corrupción",$H$12="Corrupción - LA/FT/FPADM",$H$12="Corrupción - Conflictos de Interés",$H$12="Corrupción en Trámites, OPAs y Consultas de Acceso a la Información Pública"),'6.Valoración Control Corrupción'!F13,'5. Valoración de Controles'!F13))</f>
        <v>mensualmente</v>
      </c>
      <c r="T13" s="24" t="str">
        <f>IF($H$12="","",
IF(OR($H$12="Corrupción",$H$12="Corrupción - LA/FT/FPADM",$H$12="Corrupción - Conflictos de Interés",$H$12="Corrupción en Trámites, OPAs y Consultas de Acceso a la Información Pública"),'6.Valoración Control Corrupción'!G13,'5. Valoración de Controles'!G13))</f>
        <v>elabora y realiza seguimiento a la Política de backups,  Políticas de seguridad, informes mensuales de seguimiento, análisis de riesgos de seguridad</v>
      </c>
      <c r="U13" s="24">
        <f>IF($H$12="","",
IF(OR($H$12="Corrupción",$H$12="Corrupción - LA/FT/FPADM",$H$12="Corrupción - Conflictos de Interés",$H$12="Corrupción en Trámites, OPAs y Consultas de Acceso a la Información Pública"),'6.Valoración Control Corrupción'!H13,'5. Valoración de Controles'!H13))</f>
        <v>0</v>
      </c>
      <c r="V13" s="24">
        <f>IF($H$12="","",
IF(OR($H$12="Corrupción",$H$12="Corrupción - LA/FT/FPADM",$H$12="Corrupción - Conflictos de Interés",$H$12="Corrupción en Trámites, OPAs y Consultas de Acceso a la Información Pública"),'6.Valoración Control Corrupción'!I13,'5. Valoración de Controles'!I13))</f>
        <v>0</v>
      </c>
      <c r="W13" s="24" t="str">
        <f>IF($H$12="","",
IF(OR($H$12="Corrupción",$H$12="Corrupción - LA/FT/FPADM",$H$12="Corrupción - Conflictos de Interés",$H$12="Corrupción en Trámites, OPAs y Consultas de Acceso a la Información Pública"),'6.Valoración Control Corrupción'!J13,'5. Valoración de Controles'!J13))</f>
        <v xml:space="preserve">Evidencia:
*Informes mensuales de seguimiento </v>
      </c>
      <c r="X13" s="26" t="str">
        <f>IF($H$12="","",
IF(OR($H$12="Corrupción",$H$12="Corrupción - LA/FT/FPADM",$H$12="Corrupción - LA/FT/FPADM",$H$12="Corrupción en Trámites, OPAs y Consultas de Acceso a la Información Pública"),"No Aplica",'5. Valoración de Controles'!L13))</f>
        <v>Preventivo</v>
      </c>
      <c r="Y13" s="26" t="str">
        <f>IF($H$12="","",
IF(OR($H$12="Corrupción",$H$12="Corrupción - LA/FT/FPADM",$H$12="Corrupción - LA/FT/FPADM",$H$12="Corrupción en Trámites, OPAs y Consultas de Acceso a la Información Pública"),"No Aplica",'5. Valoración de Controles'!M13))</f>
        <v>Afecta probabilidad</v>
      </c>
      <c r="Z13" s="26" t="str">
        <f>IF($H$12="","",
IF(OR($H$12="Corrupción",$H$12="Corrupción - LA/FT/FPADM",$H$12="Corrupción - LA/FT/FPADM",$H$12="Corrupción en Trámites, OPAs y Consultas de Acceso a la Información Pública"),"No Aplica",'5. Valoración de Controles'!N13))</f>
        <v>Manual</v>
      </c>
      <c r="AA13" s="26" t="str">
        <f>IF($H$12="","",
IF(OR($H$12="Corrupción",$H$12="Corrupción - LA/FT/FPADM",$H$12="Corrupción - LA/FT/FPADM",$H$12="Corrupción en Trámites, OPAs y Consultas de Acceso a la Información Pública"),"No Aplica",'5. Valoración de Controles'!O13))</f>
        <v>Documentado</v>
      </c>
      <c r="AB13" s="26" t="str">
        <f>IF($H$12="","",
IF(OR($H$12="Corrupción",$H$12="Corrupción - LA/FT/FPADM",$H$12="Corrupción - LA/FT/FPADM",$H$12="Corrupción en Trámites, OPAs y Consultas de Acceso a la Información Pública"),"No Aplica",'5. Valoración de Controles'!P13))</f>
        <v>Continua</v>
      </c>
      <c r="AC13" s="26" t="str">
        <f>IF($H$12="","",
IF(OR($H$12="Corrupción",$H$12="Corrupción - LA/FT/FPADM",$H$12="Corrupción - LA/FT/FPADM",$H$12="Corrupción en Trámites, OPAs y Consultas de Acceso a la Información Pública"),"No Aplica",'5. Valoración de Controles'!Q13))</f>
        <v>Con Registro</v>
      </c>
      <c r="AD13" s="34" t="str">
        <f>IF($H$12="","",
IF(OR($H$12="Corrupción",$H$12="Corrupción - LA/FT/FPADM",$H$12="Corrupción - LA/FT/FPADM",$H$12="Corrupción en Trámites, OPAs y Consultas de Acceso a la Información Pública"),"No Aplica",'5. Valoración de Controles'!R13))</f>
        <v>https://drive.google.com/drive/folders/1Cmuh9h3zCkW9N3uB5YvpnvDk2OuqJ6Rvv</v>
      </c>
      <c r="AE13" s="26" t="str">
        <f>IF($H$12="","",
IF(OR($H$12="Corrupción",$H$12="Corrupción - LA/FT/FPADM",$H$12="Corrupción - LA/FT/FPADM",$H$12="Corrupción en Trámites, OPAs y Consultas de Acceso a la Información Pública"),"No Aplica",'5. Valoración de Controles'!S13))</f>
        <v>informes mensuales</v>
      </c>
      <c r="AF13" s="26" t="str">
        <f>IF($H$12="","",
IF(OR($H$12="Corrupción",$H$12="Corrupción - LA/FT/FPADM",$H$12="Corrupción - LA/FT/FPADM",$H$12="Corrupción en Trámites, OPAs y Consultas de Acceso a la Información Pública"),"No Aplica",'5. Valoración de Controles'!T13))</f>
        <v xml:space="preserve">se realiza la revisión de alertas de posibles ataques se realiza la elaboración de políticas, manuales y procedimientos que cierren posibilidades a vulnerabilidades. </v>
      </c>
      <c r="AG13" s="27">
        <f>IF($H$12="","",
IF(OR($H$12="Corrupción",$H$12="Corrupción - LA/FT/FPADM",$H$12="Corrupción - LA/FT/FPADM",$H$12="Corrupción en Trámites, OPAs y Consultas de Acceso a la Información Pública"),"No Aplica",'5. Valoración de Controles'!U13))</f>
        <v>0.4</v>
      </c>
      <c r="AH13" s="86"/>
      <c r="AI13" s="86"/>
      <c r="AJ13" s="86"/>
      <c r="AK13" s="86"/>
      <c r="AL13" s="86"/>
      <c r="AM13" s="86"/>
      <c r="AN13" s="86"/>
      <c r="AO13" s="86"/>
      <c r="AP13" s="86"/>
      <c r="AQ13" s="86"/>
      <c r="AR13" s="86"/>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87"/>
      <c r="B14" s="87"/>
      <c r="C14" s="87"/>
      <c r="D14" s="87"/>
      <c r="E14" s="87"/>
      <c r="F14" s="87"/>
      <c r="G14" s="87"/>
      <c r="H14" s="87"/>
      <c r="I14" s="87"/>
      <c r="J14" s="87"/>
      <c r="K14" s="87"/>
      <c r="L14" s="87"/>
      <c r="M14" s="87"/>
      <c r="N14" s="87"/>
      <c r="O14" s="87"/>
      <c r="P14" s="87"/>
      <c r="Q14" s="24"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24">
        <f>IF($H$12="","",
IF(OR($H$12="Corrupción",$H$12="Corrupción - LA/FT/FPADM",$H$12="Corrupción - Conflictos de Interés",$H$12="Corrupción en Trámites, OPAs y Consultas de Acceso a la Información Pública"),'6.Valoración Control Corrupción'!E14,'5. Valoración de Controles'!E14))</f>
        <v>0</v>
      </c>
      <c r="S14" s="24">
        <f>IF($H$12="","",
IF(OR($H$12="Corrupción",$H$12="Corrupción - LA/FT/FPADM",$H$12="Corrupción - Conflictos de Interés",$H$12="Corrupción en Trámites, OPAs y Consultas de Acceso a la Información Pública"),'6.Valoración Control Corrupción'!F14,'5. Valoración de Controles'!F14))</f>
        <v>0</v>
      </c>
      <c r="T14" s="24">
        <f>IF($H$12="","",
IF(OR($H$12="Corrupción",$H$12="Corrupción - LA/FT/FPADM",$H$12="Corrupción - Conflictos de Interés",$H$12="Corrupción en Trámites, OPAs y Consultas de Acceso a la Información Pública"),'6.Valoración Control Corrupción'!G14,'5. Valoración de Controles'!G14))</f>
        <v>0</v>
      </c>
      <c r="U14" s="24">
        <f>IF($H$12="","",
IF(OR($H$12="Corrupción",$H$12="Corrupción - LA/FT/FPADM",$H$12="Corrupción - Conflictos de Interés",$H$12="Corrupción en Trámites, OPAs y Consultas de Acceso a la Información Pública"),'6.Valoración Control Corrupción'!H14,'5. Valoración de Controles'!H14))</f>
        <v>0</v>
      </c>
      <c r="V14" s="24">
        <f>IF($H$12="","",
IF(OR($H$12="Corrupción",$H$12="Corrupción - LA/FT/FPADM",$H$12="Corrupción - Conflictos de Interés",$H$12="Corrupción en Trámites, OPAs y Consultas de Acceso a la Información Pública"),'6.Valoración Control Corrupción'!I14,'5. Valoración de Controles'!I14))</f>
        <v>0</v>
      </c>
      <c r="W14" s="24">
        <f>IF($H$12="","",
IF(OR($H$12="Corrupción",$H$12="Corrupción - LA/FT/FPADM",$H$12="Corrupción - Conflictos de Interés",$H$12="Corrupción en Trámites, OPAs y Consultas de Acceso a la Información Pública"),'6.Valoración Control Corrupción'!J14,'5. Valoración de Controles'!J14))</f>
        <v>0</v>
      </c>
      <c r="X14" s="26">
        <f>IF($H$12="","",
IF(OR($H$12="Corrupción",$H$12="Corrupción - LA/FT/FPADM",$H$12="Corrupción - LA/FT/FPADM",$H$12="Corrupción en Trámites, OPAs y Consultas de Acceso a la Información Pública"),"No Aplica",'5. Valoración de Controles'!L14))</f>
        <v>0</v>
      </c>
      <c r="Y14" s="26" t="str">
        <f>IF($H$12="","",
IF(OR($H$12="Corrupción",$H$12="Corrupción - LA/FT/FPADM",$H$12="Corrupción - LA/FT/FPADM",$H$12="Corrupción en Trámites, OPAs y Consultas de Acceso a la Información Pública"),"No Aplica",'5. Valoración de Controles'!M14))</f>
        <v/>
      </c>
      <c r="Z14" s="26">
        <f>IF($H$12="","",
IF(OR($H$12="Corrupción",$H$12="Corrupción - LA/FT/FPADM",$H$12="Corrupción - LA/FT/FPADM",$H$12="Corrupción en Trámites, OPAs y Consultas de Acceso a la Información Pública"),"No Aplica",'5. Valoración de Controles'!N14))</f>
        <v>0</v>
      </c>
      <c r="AA14" s="26">
        <f>IF($H$12="","",
IF(OR($H$12="Corrupción",$H$12="Corrupción - LA/FT/FPADM",$H$12="Corrupción - LA/FT/FPADM",$H$12="Corrupción en Trámites, OPAs y Consultas de Acceso a la Información Pública"),"No Aplica",'5. Valoración de Controles'!O14))</f>
        <v>0</v>
      </c>
      <c r="AB14" s="26">
        <f>IF($H$12="","",
IF(OR($H$12="Corrupción",$H$12="Corrupción - LA/FT/FPADM",$H$12="Corrupción - LA/FT/FPADM",$H$12="Corrupción en Trámites, OPAs y Consultas de Acceso a la Información Pública"),"No Aplica",'5. Valoración de Controles'!P14))</f>
        <v>0</v>
      </c>
      <c r="AC14" s="26">
        <f>IF($H$12="","",
IF(OR($H$12="Corrupción",$H$12="Corrupción - LA/FT/FPADM",$H$12="Corrupción - LA/FT/FPADM",$H$12="Corrupción en Trámites, OPAs y Consultas de Acceso a la Información Pública"),"No Aplica",'5. Valoración de Controles'!Q14))</f>
        <v>0</v>
      </c>
      <c r="AD14" s="26">
        <f>IF($H$12="","",
IF(OR($H$12="Corrupción",$H$12="Corrupción - LA/FT/FPADM",$H$12="Corrupción - LA/FT/FPADM",$H$12="Corrupción en Trámites, OPAs y Consultas de Acceso a la Información Pública"),"No Aplica",'5. Valoración de Controles'!R14))</f>
        <v>0</v>
      </c>
      <c r="AE14" s="26">
        <f>IF($H$12="","",
IF(OR($H$12="Corrupción",$H$12="Corrupción - LA/FT/FPADM",$H$12="Corrupción - LA/FT/FPADM",$H$12="Corrupción en Trámites, OPAs y Consultas de Acceso a la Información Pública"),"No Aplica",'5. Valoración de Controles'!S14))</f>
        <v>0</v>
      </c>
      <c r="AF14" s="26">
        <f>IF($H$12="","",
IF(OR($H$12="Corrupción",$H$12="Corrupción - LA/FT/FPADM",$H$12="Corrupción - LA/FT/FPADM",$H$12="Corrupción en Trámites, OPAs y Consultas de Acceso a la Información Pública"),"No Aplica",'5. Valoración de Controles'!T14))</f>
        <v>0</v>
      </c>
      <c r="AG14" s="27" t="str">
        <f>IF($H$12="","",
IF(OR($H$12="Corrupción",$H$12="Corrupción - LA/FT/FPADM",$H$12="Corrupción - LA/FT/FPADM",$H$12="Corrupción en Trámites, OPAs y Consultas de Acceso a la Información Pública"),"No Aplica",'5. Valoración de Controles'!U14))</f>
        <v/>
      </c>
      <c r="AH14" s="87"/>
      <c r="AI14" s="87"/>
      <c r="AJ14" s="87"/>
      <c r="AK14" s="87"/>
      <c r="AL14" s="87"/>
      <c r="AM14" s="87"/>
      <c r="AN14" s="87"/>
      <c r="AO14" s="87"/>
      <c r="AP14" s="87"/>
      <c r="AQ14" s="87"/>
      <c r="AR14" s="87"/>
      <c r="AS14" s="3"/>
      <c r="AT14" s="3"/>
      <c r="AU14" s="3"/>
      <c r="AV14" s="3"/>
      <c r="AW14" s="3"/>
      <c r="AX14" s="3"/>
      <c r="AY14" s="3"/>
      <c r="AZ14" s="3"/>
      <c r="BA14" s="3"/>
      <c r="BB14" s="3"/>
      <c r="BC14" s="3"/>
      <c r="BD14" s="3"/>
      <c r="BE14" s="3"/>
      <c r="BF14" s="3"/>
      <c r="BG14" s="3"/>
      <c r="BH14" s="3"/>
      <c r="BI14" s="3"/>
      <c r="BJ14" s="3"/>
      <c r="BK14" s="3"/>
      <c r="BL14" s="3"/>
    </row>
    <row r="15" spans="1:64" ht="262.5" customHeight="1" x14ac:dyDescent="0.3">
      <c r="A15" s="92">
        <v>3</v>
      </c>
      <c r="B15" s="88" t="str">
        <f>'2. Identificación del Riesgo'!B15:B17</f>
        <v>Tecnologías de la Información y las Comunicaciones</v>
      </c>
      <c r="C15" s="88" t="str">
        <f>IF('2. Identificación del Riesgo'!C15:C17="","",'2. Identificación del Riesgo'!C15:C17)</f>
        <v>Desarrollo tecnológico</v>
      </c>
      <c r="D15" s="88" t="str">
        <f>IF('2. Identificación del Riesgo'!D15:D17="","",'2. Identificación del Riesgo'!D15:D17)</f>
        <v>Afectación Reputacional</v>
      </c>
      <c r="E15" s="88" t="str">
        <f>IF('2. Identificación del Riesgo'!E15:E17="","",'2. Identificación del Riesgo'!E15:E17)</f>
        <v>Fallas en la definición de alcance, resultados esperados y otros requerimientos del usuario funcional. Debilidades en la definición y alcance en los atributos de calidad y operación.</v>
      </c>
      <c r="F15" s="88" t="str">
        <f>IF('2. Identificación del Riesgo'!F15:F17="","",'2. Identificación del Riesgo'!F15:F17)</f>
        <v>Falta de control y seguimiento durante el ciclo de vida del sistema de información,  No hay personal especializado en pruebas de sotfware, Falta monitoreo automatizado de soluciones, Pruebas de seguridad antes de salir a producción.</v>
      </c>
      <c r="G15" s="88" t="str">
        <f>IF('2. Identificación del Riesgo'!G15:G17="","",'2.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H15" s="88" t="str">
        <f>IF('2. Identificación del Riesgo'!H15:H17="","",'2. Identificación del Riesgo'!H15:H17)</f>
        <v>Gestión</v>
      </c>
      <c r="I15" s="88" t="str">
        <f>IF('2. Identificación del Riesgo'!I15:I17="","",'2. Identificación del Riesgo'!I15:I17)</f>
        <v>Fallas Tecnológicas</v>
      </c>
      <c r="J15" s="88" t="str">
        <f>IF('2. Identificación del Riesgo'!J15:J17="","",'2. Identificación del Riesgo'!J15:J17)</f>
        <v>Baja: La actividad que conlleva el riesgo se ejecuta de 3 a 24 veces por año</v>
      </c>
      <c r="K15" s="89" t="str">
        <f>'2. Identificación del Riesgo'!K15:K17</f>
        <v>Baja</v>
      </c>
      <c r="L15" s="90">
        <f>'2. Identificación del Riesgo'!L15:L17</f>
        <v>0.4</v>
      </c>
      <c r="M15" s="90"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Reputacional: El riesgo afecta la imagen de la entidad con algunos usuarios de relevancia frente al logro de los objetivos</v>
      </c>
      <c r="N15" s="89" t="str">
        <f>'2. Identificación del Riesgo'!N15:N17</f>
        <v>Moderado</v>
      </c>
      <c r="O15" s="90">
        <f>'2. Identificación del Riesgo'!O15:O17</f>
        <v>0.6</v>
      </c>
      <c r="P15" s="85" t="str">
        <f>'2. Identificación del Riesgo'!P15:P17</f>
        <v>Moderado</v>
      </c>
      <c r="Q15" s="24"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Profesional 12 de desarrollo Tecnologico  realiza seguimiento al cargue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Evidencia:
*Registros de cargue de información en Giltab
*Informes mensuales</v>
      </c>
      <c r="R15" s="24" t="str">
        <f>IF($H$15="","",
IF(OR($H$15="Corrupción",$H$15="Corrupción - LA/FT/FPADM",$H$15="Corrupción - Conflictos de Interés",$H$15="Corrupción en Trámites, OPAs y Consultas de Acceso a la Información Pública"),'6.Valoración Control Corrupción'!E15,'5. Valoración de Controles'!E15))</f>
        <v>Profesional 12 de desarrollo Tecnologico</v>
      </c>
      <c r="S15" s="24">
        <f>IF($H$15="","",
IF(OR($H$15="Corrupción",$H$15="Corrupción - LA/FT/FPADM",$H$15="Corrupción - Conflictos de Interés",$H$15="Corrupción en Trámites, OPAs y Consultas de Acceso a la Información Pública"),'6.Valoración Control Corrupción'!F15,'5. Valoración de Controles'!F15))</f>
        <v>0</v>
      </c>
      <c r="T15" s="24" t="str">
        <f>IF($H$15="","",
IF(OR($H$15="Corrupción",$H$15="Corrupción - LA/FT/FPADM",$H$15="Corrupción - Conflictos de Interés",$H$15="Corrupción en Trámites, OPAs y Consultas de Acceso a la Información Pública"),'6.Valoración Control Corrupción'!G15,'5. Valoración de Controles'!G15))</f>
        <v xml:space="preserve">realiza seguimiento al cargue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v>
      </c>
      <c r="U15" s="24">
        <f>IF($H$15="","",
IF(OR($H$15="Corrupción",$H$15="Corrupción - LA/FT/FPADM",$H$15="Corrupción - Conflictos de Interés",$H$15="Corrupción en Trámites, OPAs y Consultas de Acceso a la Información Pública"),'6.Valoración Control Corrupción'!H15,'5. Valoración de Controles'!H15))</f>
        <v>0</v>
      </c>
      <c r="V15" s="24">
        <f>IF($H$15="","",
IF(OR($H$15="Corrupción",$H$15="Corrupción - LA/FT/FPADM",$H$15="Corrupción - Conflictos de Interés",$H$15="Corrupción en Trámites, OPAs y Consultas de Acceso a la Información Pública"),'6.Valoración Control Corrupción'!I15,'5. Valoración de Controles'!I15))</f>
        <v>0</v>
      </c>
      <c r="W15" s="24" t="str">
        <f>IF($H$15="","",
IF(OR($H$15="Corrupción",$H$15="Corrupción - LA/FT/FPADM",$H$15="Corrupción - Conflictos de Interés",$H$15="Corrupción en Trámites, OPAs y Consultas de Acceso a la Información Pública"),'6.Valoración Control Corrupción'!J15,'5. Valoración de Controles'!J15))</f>
        <v>Evidencia:
*Registros de cargue de información en Giltab
*Informes mensuales</v>
      </c>
      <c r="X15" s="26" t="str">
        <f>IF($H$15="","",
IF(OR($H$15="Corrupción",$H$15="Corrupción - LA/FT/FPADM",$H$15="Corrupción - LA/FT/FPADM",$H$15="Corrupción en Trámites, OPAs y Consultas de Acceso a la Información Pública"),"No Aplica",'5. Valoración de Controles'!L15))</f>
        <v>Preventivo</v>
      </c>
      <c r="Y15" s="26" t="str">
        <f>IF($H$15="","",
IF(OR($H$15="Corrupción",$H$15="Corrupción - LA/FT/FPADM",$H$15="Corrupción - LA/FT/FPADM",$H$15="Corrupción en Trámites, OPAs y Consultas de Acceso a la Información Pública"),"No Aplica",'5. Valoración de Controles'!M15))</f>
        <v>Afecta probabilidad</v>
      </c>
      <c r="Z15" s="26" t="str">
        <f>IF($H$15="","",
IF(OR($H$15="Corrupción",$H$15="Corrupción - LA/FT/FPADM",$H$15="Corrupción - LA/FT/FPADM",$H$15="Corrupción en Trámites, OPAs y Consultas de Acceso a la Información Pública"),"No Aplica",'5. Valoración de Controles'!N15))</f>
        <v>Manual</v>
      </c>
      <c r="AA15" s="26" t="str">
        <f>IF($H$15="","",
IF(OR($H$15="Corrupción",$H$15="Corrupción - LA/FT/FPADM",$H$15="Corrupción - LA/FT/FPADM",$H$15="Corrupción en Trámites, OPAs y Consultas de Acceso a la Información Pública"),"No Aplica",'5. Valoración de Controles'!O15))</f>
        <v>Documentado</v>
      </c>
      <c r="AB15" s="26" t="str">
        <f>IF($H$15="","",
IF(OR($H$15="Corrupción",$H$15="Corrupción - LA/FT/FPADM",$H$15="Corrupción - LA/FT/FPADM",$H$15="Corrupción en Trámites, OPAs y Consultas de Acceso a la Información Pública"),"No Aplica",'5. Valoración de Controles'!P15))</f>
        <v>Continua</v>
      </c>
      <c r="AC15" s="26" t="str">
        <f>IF($H$15="","",
IF(OR($H$15="Corrupción",$H$15="Corrupción - LA/FT/FPADM",$H$15="Corrupción - LA/FT/FPADM",$H$15="Corrupción en Trámites, OPAs y Consultas de Acceso a la Información Pública"),"No Aplica",'5. Valoración de Controles'!Q15))</f>
        <v>Con Registro</v>
      </c>
      <c r="AD15" s="34" t="str">
        <f>IF($H$15="","",
IF(OR($H$15="Corrupción",$H$15="Corrupción - LA/FT/FPADM",$H$15="Corrupción - LA/FT/FPADM",$H$15="Corrupción en Trámites, OPAs y Consultas de Acceso a la Información Pública"),"No Aplica",'5. Valoración de Controles'!R15))</f>
        <v>https://drive.google.com/drive/folders/1R3tbYTJJcxPwm9NPvL_UYr75o7e9MV_L</v>
      </c>
      <c r="AE15" s="26" t="str">
        <f>IF($H$15="","",
IF(OR($H$15="Corrupción",$H$15="Corrupción - LA/FT/FPADM",$H$15="Corrupción - LA/FT/FPADM",$H$15="Corrupción en Trámites, OPAs y Consultas de Acceso a la Información Pública"),"No Aplica",'5. Valoración de Controles'!S15))</f>
        <v>informes mensuales como evidencia del cargue y ejecución de los requerimientos</v>
      </c>
      <c r="AF15" s="26" t="str">
        <f>IF($H$15="","",
IF(OR($H$15="Corrupción",$H$15="Corrupción - LA/FT/FPADM",$H$15="Corrupción - LA/FT/FPADM",$H$15="Corrupción en Trámites, OPAs y Consultas de Acceso a la Información Pública"),"No Aplica",'5. Valoración de Controles'!T15))</f>
        <v xml:space="preserve">validación y mesas de trabajo con las áreas funcionales para dar claridad a los requerimientos y tiempos de entrega de las funcionalidades. </v>
      </c>
      <c r="AG15" s="27">
        <f>IF($H$15="","",
IF(OR($H$15="Corrupción",$H$15="Corrupción - LA/FT/FPADM",$H$15="Corrupción - LA/FT/FPADM",$H$15="Corrupción en Trámites, OPAs y Consultas de Acceso a la Información Pública"),"No Aplica",'5. Valoración de Controles'!U15))</f>
        <v>0.4</v>
      </c>
      <c r="AH15" s="89"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Muy Baja</v>
      </c>
      <c r="AI15" s="124">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0.24</v>
      </c>
      <c r="AJ15" s="89"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Moderado</v>
      </c>
      <c r="AK15" s="124">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0.6</v>
      </c>
      <c r="AL15" s="85"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90" t="s">
        <v>438</v>
      </c>
      <c r="AN15" s="88"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6"/>
      <c r="AP15" s="123"/>
      <c r="AQ15" s="123" t="str">
        <f>IF(AO15="","","∑ Peso porcentual de cada acción definida")</f>
        <v/>
      </c>
      <c r="AR15" s="88"/>
      <c r="AS15" s="3"/>
      <c r="AT15" s="3"/>
      <c r="AU15" s="3"/>
      <c r="AV15" s="3"/>
      <c r="AW15" s="3"/>
      <c r="AX15" s="3"/>
      <c r="AY15" s="3"/>
      <c r="AZ15" s="3"/>
      <c r="BA15" s="3"/>
      <c r="BB15" s="3"/>
      <c r="BC15" s="3"/>
      <c r="BD15" s="3"/>
      <c r="BE15" s="3"/>
      <c r="BF15" s="3"/>
      <c r="BG15" s="3"/>
      <c r="BH15" s="3"/>
      <c r="BI15" s="3"/>
      <c r="BJ15" s="3"/>
      <c r="BK15" s="3"/>
      <c r="BL15" s="3"/>
    </row>
    <row r="16" spans="1:64" ht="31.5" customHeight="1" x14ac:dyDescent="0.3">
      <c r="A16" s="86"/>
      <c r="B16" s="86"/>
      <c r="C16" s="86"/>
      <c r="D16" s="86"/>
      <c r="E16" s="86"/>
      <c r="F16" s="86"/>
      <c r="G16" s="86"/>
      <c r="H16" s="86"/>
      <c r="I16" s="86"/>
      <c r="J16" s="86"/>
      <c r="K16" s="86"/>
      <c r="L16" s="86"/>
      <c r="M16" s="86"/>
      <c r="N16" s="86"/>
      <c r="O16" s="86"/>
      <c r="P16" s="86"/>
      <c r="Q16" s="24"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xml:space="preserve">     </v>
      </c>
      <c r="R16" s="24">
        <f>IF($H$15="","",
IF(OR($H$15="Corrupción",$H$15="Corrupción - LA/FT/FPADM",$H$15="Corrupción - Conflictos de Interés",$H$15="Corrupción en Trámites, OPAs y Consultas de Acceso a la Información Pública"),'6.Valoración Control Corrupción'!E16,'5. Valoración de Controles'!E16))</f>
        <v>0</v>
      </c>
      <c r="S16" s="24">
        <f>IF($H$15="","",
IF(OR($H$15="Corrupción",$H$15="Corrupción - LA/FT/FPADM",$H$15="Corrupción - Conflictos de Interés",$H$15="Corrupción en Trámites, OPAs y Consultas de Acceso a la Información Pública"),'6.Valoración Control Corrupción'!F16,'5. Valoración de Controles'!F16))</f>
        <v>0</v>
      </c>
      <c r="T16" s="24">
        <f>IF($H$15="","",
IF(OR($H$15="Corrupción",$H$15="Corrupción - LA/FT/FPADM",$H$15="Corrupción - Conflictos de Interés",$H$15="Corrupción en Trámites, OPAs y Consultas de Acceso a la Información Pública"),'6.Valoración Control Corrupción'!G16,'5. Valoración de Controles'!G16))</f>
        <v>0</v>
      </c>
      <c r="U16" s="24">
        <f>IF($H$15="","",
IF(OR($H$15="Corrupción",$H$15="Corrupción - LA/FT/FPADM",$H$15="Corrupción - Conflictos de Interés",$H$15="Corrupción en Trámites, OPAs y Consultas de Acceso a la Información Pública"),'6.Valoración Control Corrupción'!H16,'5. Valoración de Controles'!H16))</f>
        <v>0</v>
      </c>
      <c r="V16" s="24">
        <f>IF($H$15="","",
IF(OR($H$15="Corrupción",$H$15="Corrupción - LA/FT/FPADM",$H$15="Corrupción - Conflictos de Interés",$H$15="Corrupción en Trámites, OPAs y Consultas de Acceso a la Información Pública"),'6.Valoración Control Corrupción'!I16,'5. Valoración de Controles'!I16))</f>
        <v>0</v>
      </c>
      <c r="W16" s="24">
        <f>IF($H$15="","",
IF(OR($H$15="Corrupción",$H$15="Corrupción - LA/FT/FPADM",$H$15="Corrupción - Conflictos de Interés",$H$15="Corrupción en Trámites, OPAs y Consultas de Acceso a la Información Pública"),'6.Valoración Control Corrupción'!J16,'5. Valoración de Controles'!J16))</f>
        <v>0</v>
      </c>
      <c r="X16" s="26">
        <f>IF($H$15="","",
IF(OR($H$15="Corrupción",$H$15="Corrupción - LA/FT/FPADM",$H$15="Corrupción - LA/FT/FPADM",$H$15="Corrupción en Trámites, OPAs y Consultas de Acceso a la Información Pública"),"No Aplica",'5. Valoración de Controles'!L16))</f>
        <v>0</v>
      </c>
      <c r="Y16" s="26" t="str">
        <f>IF($H$15="","",
IF(OR($H$15="Corrupción",$H$15="Corrupción - LA/FT/FPADM",$H$15="Corrupción - LA/FT/FPADM",$H$15="Corrupción en Trámites, OPAs y Consultas de Acceso a la Información Pública"),"No Aplica",'5. Valoración de Controles'!M16))</f>
        <v/>
      </c>
      <c r="Z16" s="26">
        <f>IF($H$15="","",
IF(OR($H$15="Corrupción",$H$15="Corrupción - LA/FT/FPADM",$H$15="Corrupción - LA/FT/FPADM",$H$15="Corrupción en Trámites, OPAs y Consultas de Acceso a la Información Pública"),"No Aplica",'5. Valoración de Controles'!N16))</f>
        <v>0</v>
      </c>
      <c r="AA16" s="26">
        <f>IF($H$15="","",
IF(OR($H$15="Corrupción",$H$15="Corrupción - LA/FT/FPADM",$H$15="Corrupción - LA/FT/FPADM",$H$15="Corrupción en Trámites, OPAs y Consultas de Acceso a la Información Pública"),"No Aplica",'5. Valoración de Controles'!O16))</f>
        <v>0</v>
      </c>
      <c r="AB16" s="26">
        <f>IF($H$15="","",
IF(OR($H$15="Corrupción",$H$15="Corrupción - LA/FT/FPADM",$H$15="Corrupción - LA/FT/FPADM",$H$15="Corrupción en Trámites, OPAs y Consultas de Acceso a la Información Pública"),"No Aplica",'5. Valoración de Controles'!P16))</f>
        <v>0</v>
      </c>
      <c r="AC16" s="26">
        <f>IF($H$15="","",
IF(OR($H$15="Corrupción",$H$15="Corrupción - LA/FT/FPADM",$H$15="Corrupción - LA/FT/FPADM",$H$15="Corrupción en Trámites, OPAs y Consultas de Acceso a la Información Pública"),"No Aplica",'5. Valoración de Controles'!Q16))</f>
        <v>0</v>
      </c>
      <c r="AD16" s="26">
        <f>IF($H$15="","",
IF(OR($H$15="Corrupción",$H$15="Corrupción - LA/FT/FPADM",$H$15="Corrupción - LA/FT/FPADM",$H$15="Corrupción en Trámites, OPAs y Consultas de Acceso a la Información Pública"),"No Aplica",'5. Valoración de Controles'!R16))</f>
        <v>0</v>
      </c>
      <c r="AE16" s="26">
        <f>IF($H$15="","",
IF(OR($H$15="Corrupción",$H$15="Corrupción - LA/FT/FPADM",$H$15="Corrupción - LA/FT/FPADM",$H$15="Corrupción en Trámites, OPAs y Consultas de Acceso a la Información Pública"),"No Aplica",'5. Valoración de Controles'!S16))</f>
        <v>0</v>
      </c>
      <c r="AF16" s="26">
        <f>IF($H$15="","",
IF(OR($H$15="Corrupción",$H$15="Corrupción - LA/FT/FPADM",$H$15="Corrupción - LA/FT/FPADM",$H$15="Corrupción en Trámites, OPAs y Consultas de Acceso a la Información Pública"),"No Aplica",'5. Valoración de Controles'!T16))</f>
        <v>0</v>
      </c>
      <c r="AG16" s="27" t="str">
        <f>IF($H$15="","",
IF(OR($H$15="Corrupción",$H$15="Corrupción - LA/FT/FPADM",$H$15="Corrupción - LA/FT/FPADM",$H$15="Corrupción en Trámites, OPAs y Consultas de Acceso a la Información Pública"),"No Aplica",'5. Valoración de Controles'!U16))</f>
        <v/>
      </c>
      <c r="AH16" s="86"/>
      <c r="AI16" s="86"/>
      <c r="AJ16" s="86"/>
      <c r="AK16" s="86"/>
      <c r="AL16" s="86"/>
      <c r="AM16" s="86"/>
      <c r="AN16" s="86"/>
      <c r="AO16" s="86"/>
      <c r="AP16" s="86"/>
      <c r="AQ16" s="86"/>
      <c r="AR16" s="86"/>
      <c r="AS16" s="3"/>
      <c r="AT16" s="3"/>
      <c r="AU16" s="3"/>
      <c r="AV16" s="3"/>
      <c r="AW16" s="3"/>
      <c r="AX16" s="3"/>
      <c r="AY16" s="3"/>
      <c r="AZ16" s="3"/>
      <c r="BA16" s="3"/>
      <c r="BB16" s="3"/>
      <c r="BC16" s="3"/>
      <c r="BD16" s="3"/>
      <c r="BE16" s="3"/>
      <c r="BF16" s="3"/>
      <c r="BG16" s="3"/>
      <c r="BH16" s="3"/>
      <c r="BI16" s="3"/>
      <c r="BJ16" s="3"/>
      <c r="BK16" s="3"/>
      <c r="BL16" s="3"/>
    </row>
    <row r="17" spans="1:64" ht="31.5" customHeight="1" x14ac:dyDescent="0.3">
      <c r="A17" s="87"/>
      <c r="B17" s="87"/>
      <c r="C17" s="87"/>
      <c r="D17" s="87"/>
      <c r="E17" s="87"/>
      <c r="F17" s="87"/>
      <c r="G17" s="87"/>
      <c r="H17" s="87"/>
      <c r="I17" s="87"/>
      <c r="J17" s="87"/>
      <c r="K17" s="87"/>
      <c r="L17" s="87"/>
      <c r="M17" s="87"/>
      <c r="N17" s="87"/>
      <c r="O17" s="87"/>
      <c r="P17" s="87"/>
      <c r="Q17" s="24"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xml:space="preserve">     </v>
      </c>
      <c r="R17" s="24">
        <f>IF($H$15="","",
IF(OR($H$15="Corrupción",$H$15="Corrupción - LA/FT/FPADM",$H$15="Corrupción - Conflictos de Interés",$H$15="Corrupción en Trámites, OPAs y Consultas de Acceso a la Información Pública"),'6.Valoración Control Corrupción'!E17,'5. Valoración de Controles'!E17))</f>
        <v>0</v>
      </c>
      <c r="S17" s="24">
        <f>IF($H$15="","",
IF(OR($H$15="Corrupción",$H$15="Corrupción - LA/FT/FPADM",$H$15="Corrupción - Conflictos de Interés",$H$15="Corrupción en Trámites, OPAs y Consultas de Acceso a la Información Pública"),'6.Valoración Control Corrupción'!F17,'5. Valoración de Controles'!F17))</f>
        <v>0</v>
      </c>
      <c r="T17" s="24">
        <f>IF($H$15="","",
IF(OR($H$15="Corrupción",$H$15="Corrupción - LA/FT/FPADM",$H$15="Corrupción - Conflictos de Interés",$H$15="Corrupción en Trámites, OPAs y Consultas de Acceso a la Información Pública"),'6.Valoración Control Corrupción'!G17,'5. Valoración de Controles'!G17))</f>
        <v>0</v>
      </c>
      <c r="U17" s="24">
        <f>IF($H$15="","",
IF(OR($H$15="Corrupción",$H$15="Corrupción - LA/FT/FPADM",$H$15="Corrupción - Conflictos de Interés",$H$15="Corrupción en Trámites, OPAs y Consultas de Acceso a la Información Pública"),'6.Valoración Control Corrupción'!H17,'5. Valoración de Controles'!H17))</f>
        <v>0</v>
      </c>
      <c r="V17" s="24">
        <f>IF($H$15="","",
IF(OR($H$15="Corrupción",$H$15="Corrupción - LA/FT/FPADM",$H$15="Corrupción - Conflictos de Interés",$H$15="Corrupción en Trámites, OPAs y Consultas de Acceso a la Información Pública"),'6.Valoración Control Corrupción'!I17,'5. Valoración de Controles'!I17))</f>
        <v>0</v>
      </c>
      <c r="W17" s="24">
        <f>IF($H$15="","",
IF(OR($H$15="Corrupción",$H$15="Corrupción - LA/FT/FPADM",$H$15="Corrupción - Conflictos de Interés",$H$15="Corrupción en Trámites, OPAs y Consultas de Acceso a la Información Pública"),'6.Valoración Control Corrupción'!J17,'5. Valoración de Controles'!J17))</f>
        <v>0</v>
      </c>
      <c r="X17" s="26">
        <f>IF($H$15="","",
IF(OR($H$15="Corrupción",$H$15="Corrupción - LA/FT/FPADM",$H$15="Corrupción - LA/FT/FPADM",$H$15="Corrupción en Trámites, OPAs y Consultas de Acceso a la Información Pública"),"No Aplica",'5. Valoración de Controles'!L17))</f>
        <v>0</v>
      </c>
      <c r="Y17" s="26" t="str">
        <f>IF($H$15="","",
IF(OR($H$15="Corrupción",$H$15="Corrupción - LA/FT/FPADM",$H$15="Corrupción - LA/FT/FPADM",$H$15="Corrupción en Trámites, OPAs y Consultas de Acceso a la Información Pública"),"No Aplica",'5. Valoración de Controles'!M17))</f>
        <v/>
      </c>
      <c r="Z17" s="26">
        <f>IF($H$15="","",
IF(OR($H$15="Corrupción",$H$15="Corrupción - LA/FT/FPADM",$H$15="Corrupción - LA/FT/FPADM",$H$15="Corrupción en Trámites, OPAs y Consultas de Acceso a la Información Pública"),"No Aplica",'5. Valoración de Controles'!N17))</f>
        <v>0</v>
      </c>
      <c r="AA17" s="26">
        <f>IF($H$15="","",
IF(OR($H$15="Corrupción",$H$15="Corrupción - LA/FT/FPADM",$H$15="Corrupción - LA/FT/FPADM",$H$15="Corrupción en Trámites, OPAs y Consultas de Acceso a la Información Pública"),"No Aplica",'5. Valoración de Controles'!O17))</f>
        <v>0</v>
      </c>
      <c r="AB17" s="26">
        <f>IF($H$15="","",
IF(OR($H$15="Corrupción",$H$15="Corrupción - LA/FT/FPADM",$H$15="Corrupción - LA/FT/FPADM",$H$15="Corrupción en Trámites, OPAs y Consultas de Acceso a la Información Pública"),"No Aplica",'5. Valoración de Controles'!P17))</f>
        <v>0</v>
      </c>
      <c r="AC17" s="26">
        <f>IF($H$15="","",
IF(OR($H$15="Corrupción",$H$15="Corrupción - LA/FT/FPADM",$H$15="Corrupción - LA/FT/FPADM",$H$15="Corrupción en Trámites, OPAs y Consultas de Acceso a la Información Pública"),"No Aplica",'5. Valoración de Controles'!Q17))</f>
        <v>0</v>
      </c>
      <c r="AD17" s="26">
        <f>IF($H$15="","",
IF(OR($H$15="Corrupción",$H$15="Corrupción - LA/FT/FPADM",$H$15="Corrupción - LA/FT/FPADM",$H$15="Corrupción en Trámites, OPAs y Consultas de Acceso a la Información Pública"),"No Aplica",'5. Valoración de Controles'!R17))</f>
        <v>0</v>
      </c>
      <c r="AE17" s="26">
        <f>IF($H$15="","",
IF(OR($H$15="Corrupción",$H$15="Corrupción - LA/FT/FPADM",$H$15="Corrupción - LA/FT/FPADM",$H$15="Corrupción en Trámites, OPAs y Consultas de Acceso a la Información Pública"),"No Aplica",'5. Valoración de Controles'!S17))</f>
        <v>0</v>
      </c>
      <c r="AF17" s="26">
        <f>IF($H$15="","",
IF(OR($H$15="Corrupción",$H$15="Corrupción - LA/FT/FPADM",$H$15="Corrupción - LA/FT/FPADM",$H$15="Corrupción en Trámites, OPAs y Consultas de Acceso a la Información Pública"),"No Aplica",'5. Valoración de Controles'!T17))</f>
        <v>0</v>
      </c>
      <c r="AG17" s="27" t="str">
        <f>IF($H$15="","",
IF(OR($H$15="Corrupción",$H$15="Corrupción - LA/FT/FPADM",$H$15="Corrupción - LA/FT/FPADM",$H$15="Corrupción en Trámites, OPAs y Consultas de Acceso a la Información Pública"),"No Aplica",'5. Valoración de Controles'!U17))</f>
        <v/>
      </c>
      <c r="AH17" s="87"/>
      <c r="AI17" s="87"/>
      <c r="AJ17" s="87"/>
      <c r="AK17" s="87"/>
      <c r="AL17" s="87"/>
      <c r="AM17" s="87"/>
      <c r="AN17" s="87"/>
      <c r="AO17" s="87"/>
      <c r="AP17" s="87"/>
      <c r="AQ17" s="87"/>
      <c r="AR17" s="87"/>
      <c r="AS17" s="3"/>
      <c r="AT17" s="3"/>
      <c r="AU17" s="3"/>
      <c r="AV17" s="3"/>
      <c r="AW17" s="3"/>
      <c r="AX17" s="3"/>
      <c r="AY17" s="3"/>
      <c r="AZ17" s="3"/>
      <c r="BA17" s="3"/>
      <c r="BB17" s="3"/>
      <c r="BC17" s="3"/>
      <c r="BD17" s="3"/>
      <c r="BE17" s="3"/>
      <c r="BF17" s="3"/>
      <c r="BG17" s="3"/>
      <c r="BH17" s="3"/>
      <c r="BI17" s="3"/>
      <c r="BJ17" s="3"/>
      <c r="BK17" s="3"/>
      <c r="BL17" s="3"/>
    </row>
    <row r="18" spans="1:64" ht="182.25" customHeight="1" x14ac:dyDescent="0.3">
      <c r="A18" s="92">
        <v>4</v>
      </c>
      <c r="B18" s="88" t="str">
        <f>'2. Identificación del Riesgo'!B18:B20</f>
        <v>Tecnologías de la Información y las Comunicaciones</v>
      </c>
      <c r="C18" s="88" t="str">
        <f>IF('2. Identificación del Riesgo'!C18:C20="","",'2. Identificación del Riesgo'!C18:C20)</f>
        <v>Infraestructura tecnológica</v>
      </c>
      <c r="D18" s="88" t="str">
        <f>IF('2. Identificación del Riesgo'!D18:D20="","",'2. Identificación del Riesgo'!D18:D20)</f>
        <v>Afectación Reputacional</v>
      </c>
      <c r="E18" s="88" t="str">
        <f>IF('2. Identificación del Riesgo'!E18:E20="","",'2. Identificación del Riesgo'!E18:E20)</f>
        <v>Perdida y retrasos en la disponibilidad de los servicios tecnologicios</v>
      </c>
      <c r="F18" s="88" t="str">
        <f>IF('2. Identificación del Riesgo'!F18:F20="","",'2. Identificación del Riesgo'!F18:F20)</f>
        <v>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G18" s="88" t="str">
        <f>IF('2. Identificación del Riesgo'!G18:G20="","",'2. Identificación del Riesgo'!G18:G20)</f>
        <v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H18" s="88" t="str">
        <f>IF('2. Identificación del Riesgo'!H18:H20="","",'2. Identificación del Riesgo'!H18:H20)</f>
        <v>Gestión</v>
      </c>
      <c r="I18" s="88" t="str">
        <f>IF('2. Identificación del Riesgo'!I18:I20="","",'2. Identificación del Riesgo'!I18:I20)</f>
        <v>Fallas Tecnológicas</v>
      </c>
      <c r="J18" s="88" t="str">
        <f>IF('2. Identificación del Riesgo'!J18:J20="","",'2. Identificación del Riesgo'!J18:J20)</f>
        <v>Baja: La actividad que conlleva el riesgo se ejecuta de 3 a 24 veces por año</v>
      </c>
      <c r="K18" s="89" t="str">
        <f>'2. Identificación del Riesgo'!K18:K20</f>
        <v>Baja</v>
      </c>
      <c r="L18" s="90">
        <f>'2. Identificación del Riesgo'!L18:L20</f>
        <v>0.4</v>
      </c>
      <c r="M18" s="90"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Reputacional: El riesgo afecta la imagen de la entidad con algunos usuarios de relevancia frente al logro de los objetivos</v>
      </c>
      <c r="N18" s="89" t="str">
        <f>'2. Identificación del Riesgo'!N18:N20</f>
        <v>Moderado</v>
      </c>
      <c r="O18" s="90">
        <f>'2. Identificación del Riesgo'!O18:O20</f>
        <v>0.6</v>
      </c>
      <c r="P18" s="85" t="str">
        <f>'2. Identificación del Riesgo'!P18:P20</f>
        <v>Moderado</v>
      </c>
      <c r="Q18" s="24"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El Profesional de infraestructura tecnologica y/o contratistas de la Oficina TICS  ejecutan las actividades que se identifican durante el periodo y de acuerdo con plan de adquisiones los avances se relacionan en informes de gestión de los profesionales encargados.   Evidencia:
*Informes mensuales</v>
      </c>
      <c r="R18" s="24" t="str">
        <f>IF($H$18="","",
IF(OR($H$18="Corrupción",$H$18="Corrupción - LA/FT/FPADM",$H$18="Corrupción - Conflictos de Interés",$H$18="Corrupción en Trámites, OPAs y Consultas de Acceso a la Información Pública"),'6.Valoración Control Corrupción'!E18,'5. Valoración de Controles'!E18))</f>
        <v>El Profesional de infraestructura tecnologica y/o contratistas de la Oficina TICS</v>
      </c>
      <c r="S18" s="24">
        <f>IF($H$18="","",
IF(OR($H$18="Corrupción",$H$18="Corrupción - LA/FT/FPADM",$H$18="Corrupción - Conflictos de Interés",$H$18="Corrupción en Trámites, OPAs y Consultas de Acceso a la Información Pública"),'6.Valoración Control Corrupción'!F18,'5. Valoración de Controles'!F18))</f>
        <v>0</v>
      </c>
      <c r="T18" s="24" t="str">
        <f>IF($H$18="","",
IF(OR($H$18="Corrupción",$H$18="Corrupción - LA/FT/FPADM",$H$18="Corrupción - Conflictos de Interés",$H$18="Corrupción en Trámites, OPAs y Consultas de Acceso a la Información Pública"),'6.Valoración Control Corrupción'!G18,'5. Valoración de Controles'!G18))</f>
        <v>ejecutan las actividades que se identifican durante el periodo y de acuerdo con plan de adquisiones los avances se relacionan en informes de gestión de los profesionales encargados.</v>
      </c>
      <c r="U18" s="24">
        <f>IF($H$18="","",
IF(OR($H$18="Corrupción",$H$18="Corrupción - LA/FT/FPADM",$H$18="Corrupción - Conflictos de Interés",$H$18="Corrupción en Trámites, OPAs y Consultas de Acceso a la Información Pública"),'6.Valoración Control Corrupción'!H18,'5. Valoración de Controles'!H18))</f>
        <v>0</v>
      </c>
      <c r="V18" s="24">
        <f>IF($H$18="","",
IF(OR($H$18="Corrupción",$H$18="Corrupción - LA/FT/FPADM",$H$18="Corrupción - Conflictos de Interés",$H$18="Corrupción en Trámites, OPAs y Consultas de Acceso a la Información Pública"),'6.Valoración Control Corrupción'!I18,'5. Valoración de Controles'!I18))</f>
        <v>0</v>
      </c>
      <c r="W18" s="24" t="str">
        <f>IF($H$18="","",
IF(OR($H$18="Corrupción",$H$18="Corrupción - LA/FT/FPADM",$H$18="Corrupción - Conflictos de Interés",$H$18="Corrupción en Trámites, OPAs y Consultas de Acceso a la Información Pública"),'6.Valoración Control Corrupción'!J18,'5. Valoración de Controles'!J18))</f>
        <v>Evidencia:
*Informes mensuales</v>
      </c>
      <c r="X18" s="26" t="str">
        <f>IF($H$21="","",
IF(OR($H$21="Corrupción",$H$21="Corrupción - LA/FT/FPADM",$H$21="Corrupción - LA/FT/FPADM",$H$21="Corrupción en Trámites, OPAs y Consultas de Acceso a la Información Pública"),"No Aplica",'5. Valoración de Controles'!L18))</f>
        <v>Preventivo</v>
      </c>
      <c r="Y18" s="26" t="str">
        <f>IF($H$21="","",
IF(OR($H$21="Corrupción",$H$21="Corrupción - LA/FT/FPADM",$H$21="Corrupción - LA/FT/FPADM",$H$21="Corrupción en Trámites, OPAs y Consultas de Acceso a la Información Pública"),"No Aplica",'5. Valoración de Controles'!M18))</f>
        <v>Afecta probabilidad</v>
      </c>
      <c r="Z18" s="26" t="str">
        <f>IF($H$21="","",
IF(OR($H$21="Corrupción",$H$21="Corrupción - LA/FT/FPADM",$H$21="Corrupción - LA/FT/FPADM",$H$21="Corrupción en Trámites, OPAs y Consultas de Acceso a la Información Pública"),"No Aplica",'5. Valoración de Controles'!N18))</f>
        <v>Manual</v>
      </c>
      <c r="AA18" s="26" t="str">
        <f>IF($H$21="","",
IF(OR($H$21="Corrupción",$H$21="Corrupción - LA/FT/FPADM",$H$21="Corrupción - LA/FT/FPADM",$H$21="Corrupción en Trámites, OPAs y Consultas de Acceso a la Información Pública"),"No Aplica",'5. Valoración de Controles'!O18))</f>
        <v>Documentado</v>
      </c>
      <c r="AB18" s="26" t="str">
        <f>IF($H$21="","",
IF(OR($H$21="Corrupción",$H$21="Corrupción - LA/FT/FPADM",$H$21="Corrupción - LA/FT/FPADM",$H$21="Corrupción en Trámites, OPAs y Consultas de Acceso a la Información Pública"),"No Aplica",'5. Valoración de Controles'!P18))</f>
        <v>Continua</v>
      </c>
      <c r="AC18" s="26" t="str">
        <f>IF($H$21="","",
IF(OR($H$21="Corrupción",$H$21="Corrupción - LA/FT/FPADM",$H$21="Corrupción - LA/FT/FPADM",$H$21="Corrupción en Trámites, OPAs y Consultas de Acceso a la Información Pública"),"No Aplica",'5. Valoración de Controles'!Q18))</f>
        <v>Con Registro</v>
      </c>
      <c r="AD18" s="26" t="str">
        <f>IF($H$21="","",
IF(OR($H$21="Corrupción",$H$21="Corrupción - LA/FT/FPADM",$H$21="Corrupción - LA/FT/FPADM",$H$21="Corrupción en Trámites, OPAs y Consultas de Acceso a la Información Pública"),"No Aplica",'5. Valoración de Controles'!R18))</f>
        <v>Carpeta donde reposan los informes de gestión.</v>
      </c>
      <c r="AE18" s="26" t="str">
        <f>IF($H$21="","",
IF(OR($H$21="Corrupción",$H$21="Corrupción - LA/FT/FPADM",$H$21="Corrupción - LA/FT/FPADM",$H$21="Corrupción en Trámites, OPAs y Consultas de Acceso a la Información Pública"),"No Aplica",'5. Valoración de Controles'!S18))</f>
        <v>informes mensuales</v>
      </c>
      <c r="AF18" s="26" t="str">
        <f>IF($H$21="","",
IF(OR($H$21="Corrupción",$H$21="Corrupción - LA/FT/FPADM",$H$21="Corrupción - LA/FT/FPADM",$H$21="Corrupción en Trámites, OPAs y Consultas de Acceso a la Información Pública"),"No Aplica",'5. Valoración de Controles'!T18))</f>
        <v>Se investigan y se identifican las acciones para corregir.</v>
      </c>
      <c r="AG18" s="27">
        <f>IF($H$9="","",
IF(OR($H$9="Corrupción",$H$9="Corrupción - LA/FT/FPADM",$H$9="Corrupción - LA/FT/FPADM",$H$9="Corrupción en Trámites, OPAs y Consultas de Acceso a la Información Pública"),"No Aplica",'5. Valoración de Controles'!U18))</f>
        <v>0.4</v>
      </c>
      <c r="AH18" s="89"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Muy Baja</v>
      </c>
      <c r="AI18" s="124">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0.14399999999999999</v>
      </c>
      <c r="AJ18" s="89"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Moderado</v>
      </c>
      <c r="AK18" s="124">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0.6</v>
      </c>
      <c r="AL18" s="85"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Moderado</v>
      </c>
      <c r="AM18" s="90" t="s">
        <v>438</v>
      </c>
      <c r="AN18" s="88"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06"/>
      <c r="AP18" s="123"/>
      <c r="AQ18" s="123" t="str">
        <f>IF(AO18="","","∑ Peso porcentual de cada acción definida")</f>
        <v/>
      </c>
      <c r="AR18" s="88"/>
      <c r="AS18" s="3"/>
      <c r="AT18" s="3"/>
      <c r="AU18" s="3"/>
      <c r="AV18" s="3"/>
      <c r="AW18" s="3"/>
      <c r="AX18" s="3"/>
      <c r="AY18" s="3"/>
      <c r="AZ18" s="3"/>
      <c r="BA18" s="3"/>
      <c r="BB18" s="3"/>
      <c r="BC18" s="3"/>
      <c r="BD18" s="3"/>
      <c r="BE18" s="3"/>
      <c r="BF18" s="3"/>
      <c r="BG18" s="3"/>
      <c r="BH18" s="3"/>
      <c r="BI18" s="3"/>
      <c r="BJ18" s="3"/>
      <c r="BK18" s="3"/>
      <c r="BL18" s="3"/>
    </row>
    <row r="19" spans="1:64" ht="171" customHeight="1" x14ac:dyDescent="0.3">
      <c r="A19" s="86"/>
      <c r="B19" s="86"/>
      <c r="C19" s="86"/>
      <c r="D19" s="86"/>
      <c r="E19" s="86"/>
      <c r="F19" s="86"/>
      <c r="G19" s="86"/>
      <c r="H19" s="86"/>
      <c r="I19" s="86"/>
      <c r="J19" s="86"/>
      <c r="K19" s="86"/>
      <c r="L19" s="86"/>
      <c r="M19" s="86"/>
      <c r="N19" s="86"/>
      <c r="O19" s="86"/>
      <c r="P19" s="86"/>
      <c r="Q19" s="24"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Los profesionales de infraestructura tecnologica y/o contratistas de la Oficina TICS semestralmente verifican que se hayan actualizado los componentes de software que integran la infraestructura. Dejando actualizados las hojas de vida de los componentes.  Evidencia:
*Hojas de vida de los componentes</v>
      </c>
      <c r="R19" s="24" t="str">
        <f>IF($H$18="","",
IF(OR($H$18="Corrupción",$H$18="Corrupción - LA/FT/FPADM",$H$18="Corrupción - Conflictos de Interés",$H$18="Corrupción en Trámites, OPAs y Consultas de Acceso a la Información Pública"),'6.Valoración Control Corrupción'!E19,'5. Valoración de Controles'!E19))</f>
        <v>Los profesionales de infraestructura tecnologica y/o contratistas de la Oficina TICS</v>
      </c>
      <c r="S19" s="24" t="str">
        <f>IF($H$18="","",
IF(OR($H$18="Corrupción",$H$18="Corrupción - LA/FT/FPADM",$H$18="Corrupción - Conflictos de Interés",$H$18="Corrupción en Trámites, OPAs y Consultas de Acceso a la Información Pública"),'6.Valoración Control Corrupción'!F19,'5. Valoración de Controles'!F19))</f>
        <v>semestralmente</v>
      </c>
      <c r="T19" s="24" t="str">
        <f>IF($H$18="","",
IF(OR($H$18="Corrupción",$H$18="Corrupción - LA/FT/FPADM",$H$18="Corrupción - Conflictos de Interés",$H$18="Corrupción en Trámites, OPAs y Consultas de Acceso a la Información Pública"),'6.Valoración Control Corrupción'!G19,'5. Valoración de Controles'!G19))</f>
        <v>verifican que se hayan actualizado los componentes de software que integran la infraestructura.</v>
      </c>
      <c r="U19" s="24" t="str">
        <f>IF($H$18="","",
IF(OR($H$18="Corrupción",$H$18="Corrupción - LA/FT/FPADM",$H$18="Corrupción - Conflictos de Interés",$H$18="Corrupción en Trámites, OPAs y Consultas de Acceso a la Información Pública"),'6.Valoración Control Corrupción'!H19,'5. Valoración de Controles'!H19))</f>
        <v>Dejando actualizados las hojas de vida de los componentes.</v>
      </c>
      <c r="V19" s="24">
        <f>IF($H$18="","",
IF(OR($H$18="Corrupción",$H$18="Corrupción - LA/FT/FPADM",$H$18="Corrupción - Conflictos de Interés",$H$18="Corrupción en Trámites, OPAs y Consultas de Acceso a la Información Pública"),'6.Valoración Control Corrupción'!I19,'5. Valoración de Controles'!I19))</f>
        <v>0</v>
      </c>
      <c r="W19" s="24" t="str">
        <f>IF($H$18="","",
IF(OR($H$18="Corrupción",$H$18="Corrupción - LA/FT/FPADM",$H$18="Corrupción - Conflictos de Interés",$H$18="Corrupción en Trámites, OPAs y Consultas de Acceso a la Información Pública"),'6.Valoración Control Corrupción'!J19,'5. Valoración de Controles'!J19))</f>
        <v>Evidencia:
*Hojas de vida de los componentes</v>
      </c>
      <c r="X19" s="26" t="str">
        <f>IF($H$21="","",
IF(OR($H$21="Corrupción",$H$21="Corrupción - LA/FT/FPADM",$H$21="Corrupción - LA/FT/FPADM",$H$21="Corrupción en Trámites, OPAs y Consultas de Acceso a la Información Pública"),"No Aplica",'5. Valoración de Controles'!L19))</f>
        <v>Preventivo</v>
      </c>
      <c r="Y19" s="26" t="str">
        <f>IF($H$21="","",
IF(OR($H$21="Corrupción",$H$21="Corrupción - LA/FT/FPADM",$H$21="Corrupción - LA/FT/FPADM",$H$21="Corrupción en Trámites, OPAs y Consultas de Acceso a la Información Pública"),"No Aplica",'5. Valoración de Controles'!M19))</f>
        <v>Afecta probabilidad</v>
      </c>
      <c r="Z19" s="26" t="str">
        <f>IF($H$21="","",
IF(OR($H$21="Corrupción",$H$21="Corrupción - LA/FT/FPADM",$H$21="Corrupción - LA/FT/FPADM",$H$21="Corrupción en Trámites, OPAs y Consultas de Acceso a la Información Pública"),"No Aplica",'5. Valoración de Controles'!N19))</f>
        <v>Manual</v>
      </c>
      <c r="AA19" s="26" t="str">
        <f>IF($H$21="","",
IF(OR($H$21="Corrupción",$H$21="Corrupción - LA/FT/FPADM",$H$21="Corrupción - LA/FT/FPADM",$H$21="Corrupción en Trámites, OPAs y Consultas de Acceso a la Información Pública"),"No Aplica",'5. Valoración de Controles'!O19))</f>
        <v>Sin Documentar</v>
      </c>
      <c r="AB19" s="26" t="str">
        <f>IF($H$21="","",
IF(OR($H$21="Corrupción",$H$21="Corrupción - LA/FT/FPADM",$H$21="Corrupción - LA/FT/FPADM",$H$21="Corrupción en Trámites, OPAs y Consultas de Acceso a la Información Pública"),"No Aplica",'5. Valoración de Controles'!P19))</f>
        <v>Continua</v>
      </c>
      <c r="AC19" s="26" t="str">
        <f>IF($H$21="","",
IF(OR($H$21="Corrupción",$H$21="Corrupción - LA/FT/FPADM",$H$21="Corrupción - LA/FT/FPADM",$H$21="Corrupción en Trámites, OPAs y Consultas de Acceso a la Información Pública"),"No Aplica",'5. Valoración de Controles'!Q19))</f>
        <v>Con Registro</v>
      </c>
      <c r="AD19" s="26" t="str">
        <f>IF($H$21="","",
IF(OR($H$21="Corrupción",$H$21="Corrupción - LA/FT/FPADM",$H$21="Corrupción - LA/FT/FPADM",$H$21="Corrupción en Trámites, OPAs y Consultas de Acceso a la Información Pública"),"No Aplica",'5. Valoración de Controles'!R19))</f>
        <v>Hojas de Vida de los componentes.</v>
      </c>
      <c r="AE19" s="26" t="str">
        <f>IF($H$21="","",
IF(OR($H$21="Corrupción",$H$21="Corrupción - LA/FT/FPADM",$H$21="Corrupción - LA/FT/FPADM",$H$21="Corrupción en Trámites, OPAs y Consultas de Acceso a la Información Pública"),"No Aplica",'5. Valoración de Controles'!S19))</f>
        <v>hojas de vida actualizadas semestralmente</v>
      </c>
      <c r="AF19" s="26" t="str">
        <f>IF($H$21="","",
IF(OR($H$21="Corrupción",$H$21="Corrupción - LA/FT/FPADM",$H$21="Corrupción - LA/FT/FPADM",$H$21="Corrupción en Trámites, OPAs y Consultas de Acceso a la Información Pública"),"No Aplica",'5. Valoración de Controles'!T19))</f>
        <v>Se investigan y se identifican las acciones para corregir.</v>
      </c>
      <c r="AG19" s="27">
        <f>IF($H$9="","",
IF(OR($H$9="Corrupción",$H$9="Corrupción - LA/FT/FPADM",$H$9="Corrupción - LA/FT/FPADM",$H$9="Corrupción en Trámites, OPAs y Consultas de Acceso a la Información Pública"),"No Aplica",'5. Valoración de Controles'!U19))</f>
        <v>0.4</v>
      </c>
      <c r="AH19" s="86"/>
      <c r="AI19" s="86"/>
      <c r="AJ19" s="86"/>
      <c r="AK19" s="86"/>
      <c r="AL19" s="86"/>
      <c r="AM19" s="86"/>
      <c r="AN19" s="86"/>
      <c r="AO19" s="86"/>
      <c r="AP19" s="86"/>
      <c r="AQ19" s="86"/>
      <c r="AR19" s="86"/>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87"/>
      <c r="B20" s="87"/>
      <c r="C20" s="87"/>
      <c r="D20" s="87"/>
      <c r="E20" s="87"/>
      <c r="F20" s="87"/>
      <c r="G20" s="87"/>
      <c r="H20" s="87"/>
      <c r="I20" s="87"/>
      <c r="J20" s="87"/>
      <c r="K20" s="87"/>
      <c r="L20" s="87"/>
      <c r="M20" s="87"/>
      <c r="N20" s="87"/>
      <c r="O20" s="87"/>
      <c r="P20" s="87"/>
      <c r="Q20" s="24"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xml:space="preserve">     </v>
      </c>
      <c r="R20" s="24">
        <f>IF($H$18="","",
IF(OR($H$18="Corrupción",$H$18="Corrupción - LA/FT/FPADM",$H$18="Corrupción - Conflictos de Interés",$H$18="Corrupción en Trámites, OPAs y Consultas de Acceso a la Información Pública"),'6.Valoración Control Corrupción'!E20,'5. Valoración de Controles'!E20))</f>
        <v>0</v>
      </c>
      <c r="S20" s="24">
        <f>IF($H$18="","",
IF(OR($H$18="Corrupción",$H$18="Corrupción - LA/FT/FPADM",$H$18="Corrupción - Conflictos de Interés",$H$18="Corrupción en Trámites, OPAs y Consultas de Acceso a la Información Pública"),'6.Valoración Control Corrupción'!F20,'5. Valoración de Controles'!F20))</f>
        <v>0</v>
      </c>
      <c r="T20" s="24">
        <f>IF($H$18="","",
IF(OR($H$18="Corrupción",$H$18="Corrupción - LA/FT/FPADM",$H$18="Corrupción - Conflictos de Interés",$H$18="Corrupción en Trámites, OPAs y Consultas de Acceso a la Información Pública"),'6.Valoración Control Corrupción'!G20,'5. Valoración de Controles'!G20))</f>
        <v>0</v>
      </c>
      <c r="U20" s="24">
        <f>IF($H$18="","",
IF(OR($H$18="Corrupción",$H$18="Corrupción - LA/FT/FPADM",$H$18="Corrupción - Conflictos de Interés",$H$18="Corrupción en Trámites, OPAs y Consultas de Acceso a la Información Pública"),'6.Valoración Control Corrupción'!H20,'5. Valoración de Controles'!H20))</f>
        <v>0</v>
      </c>
      <c r="V20" s="24">
        <f>IF($H$18="","",
IF(OR($H$18="Corrupción",$H$18="Corrupción - LA/FT/FPADM",$H$18="Corrupción - Conflictos de Interés",$H$18="Corrupción en Trámites, OPAs y Consultas de Acceso a la Información Pública"),'6.Valoración Control Corrupción'!I20,'5. Valoración de Controles'!I20))</f>
        <v>0</v>
      </c>
      <c r="W20" s="24">
        <f>IF($H$18="","",
IF(OR($H$18="Corrupción",$H$18="Corrupción - LA/FT/FPADM",$H$18="Corrupción - Conflictos de Interés",$H$18="Corrupción en Trámites, OPAs y Consultas de Acceso a la Información Pública"),'6.Valoración Control Corrupción'!J20,'5. Valoración de Controles'!J20))</f>
        <v>0</v>
      </c>
      <c r="X20" s="26">
        <f>IF($H$21="","",
IF(OR($H$21="Corrupción",$H$21="Corrupción - LA/FT/FPADM",$H$21="Corrupción - LA/FT/FPADM",$H$21="Corrupción en Trámites, OPAs y Consultas de Acceso a la Información Pública"),"No Aplica",'5. Valoración de Controles'!L20))</f>
        <v>0</v>
      </c>
      <c r="Y20" s="26" t="str">
        <f>IF($H$21="","",
IF(OR($H$21="Corrupción",$H$21="Corrupción - LA/FT/FPADM",$H$21="Corrupción - LA/FT/FPADM",$H$21="Corrupción en Trámites, OPAs y Consultas de Acceso a la Información Pública"),"No Aplica",'5. Valoración de Controles'!M20))</f>
        <v/>
      </c>
      <c r="Z20" s="26">
        <f>IF($H$21="","",
IF(OR($H$21="Corrupción",$H$21="Corrupción - LA/FT/FPADM",$H$21="Corrupción - LA/FT/FPADM",$H$21="Corrupción en Trámites, OPAs y Consultas de Acceso a la Información Pública"),"No Aplica",'5. Valoración de Controles'!N20))</f>
        <v>0</v>
      </c>
      <c r="AA20" s="26">
        <f>IF($H$21="","",
IF(OR($H$21="Corrupción",$H$21="Corrupción - LA/FT/FPADM",$H$21="Corrupción - LA/FT/FPADM",$H$21="Corrupción en Trámites, OPAs y Consultas de Acceso a la Información Pública"),"No Aplica",'5. Valoración de Controles'!O20))</f>
        <v>0</v>
      </c>
      <c r="AB20" s="26">
        <f>IF($H$21="","",
IF(OR($H$21="Corrupción",$H$21="Corrupción - LA/FT/FPADM",$H$21="Corrupción - LA/FT/FPADM",$H$21="Corrupción en Trámites, OPAs y Consultas de Acceso a la Información Pública"),"No Aplica",'5. Valoración de Controles'!P20))</f>
        <v>0</v>
      </c>
      <c r="AC20" s="26">
        <f>IF($H$21="","",
IF(OR($H$21="Corrupción",$H$21="Corrupción - LA/FT/FPADM",$H$21="Corrupción - LA/FT/FPADM",$H$21="Corrupción en Trámites, OPAs y Consultas de Acceso a la Información Pública"),"No Aplica",'5. Valoración de Controles'!Q20))</f>
        <v>0</v>
      </c>
      <c r="AD20" s="26">
        <f>IF($H$21="","",
IF(OR($H$21="Corrupción",$H$21="Corrupción - LA/FT/FPADM",$H$21="Corrupción - LA/FT/FPADM",$H$21="Corrupción en Trámites, OPAs y Consultas de Acceso a la Información Pública"),"No Aplica",'5. Valoración de Controles'!R20))</f>
        <v>0</v>
      </c>
      <c r="AE20" s="26">
        <f>IF($H$21="","",
IF(OR($H$21="Corrupción",$H$21="Corrupción - LA/FT/FPADM",$H$21="Corrupción - LA/FT/FPADM",$H$21="Corrupción en Trámites, OPAs y Consultas de Acceso a la Información Pública"),"No Aplica",'5. Valoración de Controles'!S20))</f>
        <v>0</v>
      </c>
      <c r="AF20" s="26">
        <f>IF($H$21="","",
IF(OR($H$21="Corrupción",$H$21="Corrupción - LA/FT/FPADM",$H$21="Corrupción - LA/FT/FPADM",$H$21="Corrupción en Trámites, OPAs y Consultas de Acceso a la Información Pública"),"No Aplica",'5. Valoración de Controles'!T20))</f>
        <v>0</v>
      </c>
      <c r="AG20" s="27" t="str">
        <f>IF($H$9="","",
IF(OR($H$9="Corrupción",$H$9="Corrupción - LA/FT/FPADM",$H$9="Corrupción - LA/FT/FPADM",$H$9="Corrupción en Trámites, OPAs y Consultas de Acceso a la Información Pública"),"No Aplica",'5. Valoración de Controles'!U20))</f>
        <v/>
      </c>
      <c r="AH20" s="87"/>
      <c r="AI20" s="87"/>
      <c r="AJ20" s="87"/>
      <c r="AK20" s="87"/>
      <c r="AL20" s="87"/>
      <c r="AM20" s="87"/>
      <c r="AN20" s="87"/>
      <c r="AO20" s="87"/>
      <c r="AP20" s="87"/>
      <c r="AQ20" s="87"/>
      <c r="AR20" s="87"/>
      <c r="AS20" s="3"/>
      <c r="AT20" s="3"/>
      <c r="AU20" s="3"/>
      <c r="AV20" s="3"/>
      <c r="AW20" s="3"/>
      <c r="AX20" s="3"/>
      <c r="AY20" s="3"/>
      <c r="AZ20" s="3"/>
      <c r="BA20" s="3"/>
      <c r="BB20" s="3"/>
      <c r="BC20" s="3"/>
      <c r="BD20" s="3"/>
      <c r="BE20" s="3"/>
      <c r="BF20" s="3"/>
      <c r="BG20" s="3"/>
      <c r="BH20" s="3"/>
      <c r="BI20" s="3"/>
      <c r="BJ20" s="3"/>
      <c r="BK20" s="3"/>
      <c r="BL20" s="3"/>
    </row>
    <row r="21" spans="1:64" ht="135" customHeight="1" x14ac:dyDescent="0.3">
      <c r="A21" s="92">
        <v>5</v>
      </c>
      <c r="B21" s="88" t="str">
        <f>'2. Identificación del Riesgo'!B21:B23</f>
        <v>Tecnologías de la Información y las Comunicaciones</v>
      </c>
      <c r="C21" s="88" t="str">
        <f>IF('2. Identificación del Riesgo'!C21:C23="","",'2. Identificación del Riesgo'!C21:C23)</f>
        <v>Administraciión de SIRE</v>
      </c>
      <c r="D21" s="88" t="str">
        <f>IF('2. Identificación del Riesgo'!D21:D23="","",'2. Identificación del Riesgo'!D21:D23)</f>
        <v>Afectación Reputacional</v>
      </c>
      <c r="E21" s="88" t="str">
        <f>IF('2. Identificación del Riesgo'!E21:E23="","",'2. Identificación del Riesgo'!E21:E23)</f>
        <v>Indisponibilidad de los servicios del sistema de información misional de la Entidad</v>
      </c>
      <c r="F21" s="88" t="str">
        <f>IF('2. Identificación del Riesgo'!F21:F23="","",'2. Identificación del Riesgo'!F21:F23)</f>
        <v>Fallas de funcioamiento de servidor
Fallas o intermitencias en la conexión de la base de datos.
Fallas en la conectividad.</v>
      </c>
      <c r="G21" s="88" t="str">
        <f>IF('2. Identificación del Riesgo'!G21:G23="","",'2. Identificación del Riesgo'!G21:G23)</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H21" s="88" t="str">
        <f>IF('2. Identificación del Riesgo'!H21:H23="","",'2. Identificación del Riesgo'!H21:H23)</f>
        <v>Gestión</v>
      </c>
      <c r="I21" s="88" t="str">
        <f>IF('2. Identificación del Riesgo'!I21:I23="","",'2. Identificación del Riesgo'!I21:I23)</f>
        <v>Fallas Tecnológicas</v>
      </c>
      <c r="J21" s="88" t="str">
        <f>IF('2. Identificación del Riesgo'!J21:J23="","",'2. Identificación del Riesgo'!J21:J23)</f>
        <v>Baja: La actividad que conlleva el riesgo se ejecuta de 3 a 24 veces por año</v>
      </c>
      <c r="K21" s="89" t="str">
        <f>'2. Identificación del Riesgo'!K21:K23</f>
        <v>Baja</v>
      </c>
      <c r="L21" s="90">
        <f>'2. Identificación del Riesgo'!L21:L23</f>
        <v>0.4</v>
      </c>
      <c r="M21" s="90"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Reputacional: El riesgo afecta la imagen de la entidad con algunos usuarios de relevancia frente al logro de los objetivos</v>
      </c>
      <c r="N21" s="89" t="str">
        <f>'2. Identificación del Riesgo'!N21:N23</f>
        <v>Moderado</v>
      </c>
      <c r="O21" s="90">
        <f>'2. Identificación del Riesgo'!O21:O23</f>
        <v>0.6</v>
      </c>
      <c r="P21" s="85" t="str">
        <f>'2. Identificación del Riesgo'!P21:P23</f>
        <v>Moderado</v>
      </c>
      <c r="Q21" s="24"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xml:space="preserve">Profesional especializado 23 administración SIRE  realiza seguimiento al funcionamiento y disponibilidad del Sistema de información, Reinicio del servidor de aplicación   Evidencia:
*Documentación de validación de accesos y pérdidas de disponibilidad del SIRE </v>
      </c>
      <c r="R21" s="24" t="str">
        <f>IF($H$21="","",
IF(OR($H$21="Corrupción",$H$21="Corrupción - LA/FT/FPADM",$H$21="Corrupción - Conflictos de Interés",$H$9="Corrupción en Trámites, OPAs y Consultas de Acceso a la Información Pública"),'6.Valoración Control Corrupción'!E21,'5. Valoración de Controles'!E21))</f>
        <v>Profesional especializado 23 administración SIRE</v>
      </c>
      <c r="S21" s="24">
        <f>IF($H$21="","",
IF(OR($H$21="Corrupción",$H$21="Corrupción - LA/FT/FPADM",$H$21="Corrupción - Conflictos de Interés",$H$9="Corrupción en Trámites, OPAs y Consultas de Acceso a la Información Pública"),'6.Valoración Control Corrupción'!F21,'5. Valoración de Controles'!F21))</f>
        <v>0</v>
      </c>
      <c r="T21" s="24" t="str">
        <f>IF($H$21="","",
IF(OR($H$21="Corrupción",$H$21="Corrupción - LA/FT/FPADM",$H$21="Corrupción - Conflictos de Interés",$H$9="Corrupción en Trámites, OPAs y Consultas de Acceso a la Información Pública"),'6.Valoración Control Corrupción'!G21,'5. Valoración de Controles'!G21))</f>
        <v>realiza seguimiento al funcionamiento y disponibilidad del Sistema de información, Reinicio del servidor de aplicación</v>
      </c>
      <c r="U21" s="24">
        <f>IF($H$21="","",
IF(OR($H$21="Corrupción",$H$21="Corrupción - LA/FT/FPADM",$H$21="Corrupción - Conflictos de Interés",$H$9="Corrupción en Trámites, OPAs y Consultas de Acceso a la Información Pública"),'6.Valoración Control Corrupción'!H21,'5. Valoración de Controles'!H21))</f>
        <v>0</v>
      </c>
      <c r="V21" s="24">
        <f>IF($H$21="","",
IF(OR($H$21="Corrupción",$H$21="Corrupción - LA/FT/FPADM",$H$21="Corrupción - Conflictos de Interés",$H$9="Corrupción en Trámites, OPAs y Consultas de Acceso a la Información Pública"),'6.Valoración Control Corrupción'!I21,'5. Valoración de Controles'!I21))</f>
        <v>0</v>
      </c>
      <c r="W21" s="24" t="str">
        <f>IF($H$21="","",
IF(OR($H$21="Corrupción",$H$21="Corrupción - LA/FT/FPADM",$H$21="Corrupción - Conflictos de Interés",$H$9="Corrupción en Trámites, OPAs y Consultas de Acceso a la Información Pública"),'6.Valoración Control Corrupción'!J21,'5. Valoración de Controles'!J21))</f>
        <v xml:space="preserve">Evidencia:
*Documentación de validación de accesos y pérdidas de disponibilidad del SIRE </v>
      </c>
      <c r="X21" s="26" t="str">
        <f>IF($H$21="","",
IF(OR($H$21="Corrupción",$H$21="Corrupción - LA/FT/FPADM",$H$21="Corrupción - LA/FT/FPADM",$H$21="Corrupción en Trámites, OPAs y Consultas de Acceso a la Información Pública"),"No Aplica",'5. Valoración de Controles'!L21))</f>
        <v>Detectivo</v>
      </c>
      <c r="Y21" s="26" t="str">
        <f>IF($H$21="","",
IF(OR($H$21="Corrupción",$H$21="Corrupción - LA/FT/FPADM",$H$21="Corrupción - LA/FT/FPADM",$H$21="Corrupción en Trámites, OPAs y Consultas de Acceso a la Información Pública"),"No Aplica",'5. Valoración de Controles'!M21))</f>
        <v>Afecta probabilidad</v>
      </c>
      <c r="Z21" s="26" t="str">
        <f>IF($H$21="","",
IF(OR($H$21="Corrupción",$H$21="Corrupción - LA/FT/FPADM",$H$21="Corrupción - LA/FT/FPADM",$H$21="Corrupción en Trámites, OPAs y Consultas de Acceso a la Información Pública"),"No Aplica",'5. Valoración de Controles'!N21))</f>
        <v>Automático</v>
      </c>
      <c r="AA21" s="26" t="str">
        <f>IF($H$21="","",
IF(OR($H$21="Corrupción",$H$21="Corrupción - LA/FT/FPADM",$H$21="Corrupción - LA/FT/FPADM",$H$21="Corrupción en Trámites, OPAs y Consultas de Acceso a la Información Pública"),"No Aplica",'5. Valoración de Controles'!O21))</f>
        <v>Documentado</v>
      </c>
      <c r="AB21" s="26" t="str">
        <f>IF($H$21="","",
IF(OR($H$21="Corrupción",$H$21="Corrupción - LA/FT/FPADM",$H$21="Corrupción - LA/FT/FPADM",$H$21="Corrupción en Trámites, OPAs y Consultas de Acceso a la Información Pública"),"No Aplica",'5. Valoración de Controles'!P21))</f>
        <v>Continua</v>
      </c>
      <c r="AC21" s="26" t="str">
        <f>IF($H$21="","",
IF(OR($H$21="Corrupción",$H$21="Corrupción - LA/FT/FPADM",$H$21="Corrupción - LA/FT/FPADM",$H$21="Corrupción en Trámites, OPAs y Consultas de Acceso a la Información Pública"),"No Aplica",'5. Valoración de Controles'!Q21))</f>
        <v>Con Registro</v>
      </c>
      <c r="AD21" s="34" t="str">
        <f>IF($H$21="","",
IF(OR($H$21="Corrupción",$H$21="Corrupción - LA/FT/FPADM",$H$21="Corrupción - LA/FT/FPADM",$H$21="Corrupción en Trámites, OPAs y Consultas de Acceso a la Información Pública"),"No Aplica",'5. Valoración de Controles'!R21))</f>
        <v>https://drive.google.com/drive/folders/1ePfWKMygynbrEKAOnC5PgNKqU0m1HkWA</v>
      </c>
      <c r="AE21" s="26" t="str">
        <f>IF($H$21="","",
IF(OR($H$21="Corrupción",$H$21="Corrupción - LA/FT/FPADM",$H$21="Corrupción - LA/FT/FPADM",$H$21="Corrupción en Trámites, OPAs y Consultas de Acceso a la Información Pública"),"No Aplica",'5. Valoración de Controles'!S21))</f>
        <v>documento de validación de accesos y pérdidas de disponibilidad de SIRE</v>
      </c>
      <c r="AF21" s="26" t="str">
        <f>IF($H$21="","",
IF(OR($H$21="Corrupción",$H$21="Corrupción - LA/FT/FPADM",$H$21="Corrupción - LA/FT/FPADM",$H$21="Corrupción en Trámites, OPAs y Consultas de Acceso a la Información Pública"),"No Aplica",'5. Valoración de Controles'!T21))</f>
        <v>se realiza el diagnostico de si la falencia es del sistema o de infraestructura y se procede a los reportes necesarios y a los ajustes que se requierena del sistema o de la infraestructura tecnologica</v>
      </c>
      <c r="AG21" s="27">
        <f>IF($H$21="","",
IF(OR($H$21="Corrupción",$H$21="Corrupción - LA/FT/FPADM",$H$21="Corrupción - LA/FT/FPADM",$H$21="Corrupción en Trámites, OPAs y Consultas de Acceso a la Información Pública"),"No Aplica",'5. Valoración de Controles'!U21))</f>
        <v>0.4</v>
      </c>
      <c r="AH21" s="89"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Muy Baja</v>
      </c>
      <c r="AI21" s="124">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0.24</v>
      </c>
      <c r="AJ21" s="89"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Moderado</v>
      </c>
      <c r="AK21" s="124">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0.6</v>
      </c>
      <c r="AL21" s="85"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Moderado</v>
      </c>
      <c r="AM21" s="90" t="s">
        <v>438</v>
      </c>
      <c r="AN21" s="88"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06"/>
      <c r="AP21" s="123"/>
      <c r="AQ21" s="123" t="str">
        <f>IF(AO21="","","∑ Peso porcentual de cada acción definida")</f>
        <v/>
      </c>
      <c r="AR21" s="88"/>
      <c r="AS21" s="3"/>
      <c r="AT21" s="3"/>
      <c r="AU21" s="3"/>
      <c r="AV21" s="3"/>
      <c r="AW21" s="3"/>
      <c r="AX21" s="3"/>
      <c r="AY21" s="3"/>
      <c r="AZ21" s="3"/>
      <c r="BA21" s="3"/>
      <c r="BB21" s="3"/>
      <c r="BC21" s="3"/>
      <c r="BD21" s="3"/>
      <c r="BE21" s="3"/>
      <c r="BF21" s="3"/>
      <c r="BG21" s="3"/>
      <c r="BH21" s="3"/>
      <c r="BI21" s="3"/>
      <c r="BJ21" s="3"/>
      <c r="BK21" s="3"/>
      <c r="BL21" s="3"/>
    </row>
    <row r="22" spans="1:64" ht="30.75" customHeight="1" x14ac:dyDescent="0.3">
      <c r="A22" s="86"/>
      <c r="B22" s="86"/>
      <c r="C22" s="86"/>
      <c r="D22" s="86"/>
      <c r="E22" s="86"/>
      <c r="F22" s="86"/>
      <c r="G22" s="86"/>
      <c r="H22" s="86"/>
      <c r="I22" s="86"/>
      <c r="J22" s="86"/>
      <c r="K22" s="86"/>
      <c r="L22" s="86"/>
      <c r="M22" s="86"/>
      <c r="N22" s="86"/>
      <c r="O22" s="86"/>
      <c r="P22" s="86"/>
      <c r="Q22" s="24"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xml:space="preserve">     </v>
      </c>
      <c r="R22" s="24">
        <f>IF($H$21="","",
IF(OR($H$21="Corrupción",$H$21="Corrupción - LA/FT/FPADM",$H$21="Corrupción - Conflictos de Interés",$H$9="Corrupción en Trámites, OPAs y Consultas de Acceso a la Información Pública"),'6.Valoración Control Corrupción'!E22,'5. Valoración de Controles'!E22))</f>
        <v>0</v>
      </c>
      <c r="S22" s="24">
        <f>IF($H$21="","",
IF(OR($H$21="Corrupción",$H$21="Corrupción - LA/FT/FPADM",$H$21="Corrupción - Conflictos de Interés",$H$9="Corrupción en Trámites, OPAs y Consultas de Acceso a la Información Pública"),'6.Valoración Control Corrupción'!F22,'5. Valoración de Controles'!F22))</f>
        <v>0</v>
      </c>
      <c r="T22" s="24">
        <f>IF($H$21="","",
IF(OR($H$21="Corrupción",$H$21="Corrupción - LA/FT/FPADM",$H$21="Corrupción - Conflictos de Interés",$H$9="Corrupción en Trámites, OPAs y Consultas de Acceso a la Información Pública"),'6.Valoración Control Corrupción'!G22,'5. Valoración de Controles'!G22))</f>
        <v>0</v>
      </c>
      <c r="U22" s="24">
        <f>IF($H$21="","",
IF(OR($H$21="Corrupción",$H$21="Corrupción - LA/FT/FPADM",$H$21="Corrupción - Conflictos de Interés",$H$9="Corrupción en Trámites, OPAs y Consultas de Acceso a la Información Pública"),'6.Valoración Control Corrupción'!H22,'5. Valoración de Controles'!H22))</f>
        <v>0</v>
      </c>
      <c r="V22" s="24">
        <f>IF($H$21="","",
IF(OR($H$21="Corrupción",$H$21="Corrupción - LA/FT/FPADM",$H$21="Corrupción - Conflictos de Interés",$H$9="Corrupción en Trámites, OPAs y Consultas de Acceso a la Información Pública"),'6.Valoración Control Corrupción'!I22,'5. Valoración de Controles'!I22))</f>
        <v>0</v>
      </c>
      <c r="W22" s="24">
        <f>IF($H$21="","",
IF(OR($H$21="Corrupción",$H$21="Corrupción - LA/FT/FPADM",$H$21="Corrupción - Conflictos de Interés",$H$9="Corrupción en Trámites, OPAs y Consultas de Acceso a la Información Pública"),'6.Valoración Control Corrupción'!J22,'5. Valoración de Controles'!J22))</f>
        <v>0</v>
      </c>
      <c r="X22" s="26">
        <f>IF($H$21="","",
IF(OR($H$21="Corrupción",$H$21="Corrupción - LA/FT/FPADM",$H$21="Corrupción - LA/FT/FPADM",$H$21="Corrupción en Trámites, OPAs y Consultas de Acceso a la Información Pública"),"No Aplica",'5. Valoración de Controles'!L22))</f>
        <v>0</v>
      </c>
      <c r="Y22" s="26" t="str">
        <f>IF($H$21="","",
IF(OR($H$21="Corrupción",$H$21="Corrupción - LA/FT/FPADM",$H$21="Corrupción - LA/FT/FPADM",$H$21="Corrupción en Trámites, OPAs y Consultas de Acceso a la Información Pública"),"No Aplica",'5. Valoración de Controles'!M22))</f>
        <v/>
      </c>
      <c r="Z22" s="26">
        <f>IF($H$21="","",
IF(OR($H$21="Corrupción",$H$21="Corrupción - LA/FT/FPADM",$H$21="Corrupción - LA/FT/FPADM",$H$21="Corrupción en Trámites, OPAs y Consultas de Acceso a la Información Pública"),"No Aplica",'5. Valoración de Controles'!N22))</f>
        <v>0</v>
      </c>
      <c r="AA22" s="26">
        <f>IF($H$21="","",
IF(OR($H$21="Corrupción",$H$21="Corrupción - LA/FT/FPADM",$H$21="Corrupción - LA/FT/FPADM",$H$21="Corrupción en Trámites, OPAs y Consultas de Acceso a la Información Pública"),"No Aplica",'5. Valoración de Controles'!O22))</f>
        <v>0</v>
      </c>
      <c r="AB22" s="26">
        <f>IF($H$21="","",
IF(OR($H$21="Corrupción",$H$21="Corrupción - LA/FT/FPADM",$H$21="Corrupción - LA/FT/FPADM",$H$21="Corrupción en Trámites, OPAs y Consultas de Acceso a la Información Pública"),"No Aplica",'5. Valoración de Controles'!P22))</f>
        <v>0</v>
      </c>
      <c r="AC22" s="26">
        <f>IF($H$21="","",
IF(OR($H$21="Corrupción",$H$21="Corrupción - LA/FT/FPADM",$H$21="Corrupción - LA/FT/FPADM",$H$21="Corrupción en Trámites, OPAs y Consultas de Acceso a la Información Pública"),"No Aplica",'5. Valoración de Controles'!Q22))</f>
        <v>0</v>
      </c>
      <c r="AD22" s="26">
        <f>IF($H$21="","",
IF(OR($H$21="Corrupción",$H$21="Corrupción - LA/FT/FPADM",$H$21="Corrupción - LA/FT/FPADM",$H$21="Corrupción en Trámites, OPAs y Consultas de Acceso a la Información Pública"),"No Aplica",'5. Valoración de Controles'!R22))</f>
        <v>0</v>
      </c>
      <c r="AE22" s="26">
        <f>IF($H$21="","",
IF(OR($H$21="Corrupción",$H$21="Corrupción - LA/FT/FPADM",$H$21="Corrupción - LA/FT/FPADM",$H$21="Corrupción en Trámites, OPAs y Consultas de Acceso a la Información Pública"),"No Aplica",'5. Valoración de Controles'!S22))</f>
        <v>0</v>
      </c>
      <c r="AF22" s="26">
        <f>IF($H$21="","",
IF(OR($H$21="Corrupción",$H$21="Corrupción - LA/FT/FPADM",$H$21="Corrupción - LA/FT/FPADM",$H$21="Corrupción en Trámites, OPAs y Consultas de Acceso a la Información Pública"),"No Aplica",'5. Valoración de Controles'!T22))</f>
        <v>0</v>
      </c>
      <c r="AG22" s="27" t="str">
        <f>IF($H$21="","",
IF(OR($H$21="Corrupción",$H$21="Corrupción - LA/FT/FPADM",$H$21="Corrupción - LA/FT/FPADM",$H$21="Corrupción en Trámites, OPAs y Consultas de Acceso a la Información Pública"),"No Aplica",'5. Valoración de Controles'!U22))</f>
        <v/>
      </c>
      <c r="AH22" s="86"/>
      <c r="AI22" s="86"/>
      <c r="AJ22" s="86"/>
      <c r="AK22" s="86"/>
      <c r="AL22" s="86"/>
      <c r="AM22" s="86"/>
      <c r="AN22" s="86"/>
      <c r="AO22" s="86"/>
      <c r="AP22" s="86"/>
      <c r="AQ22" s="86"/>
      <c r="AR22" s="86"/>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87"/>
      <c r="B23" s="87"/>
      <c r="C23" s="87"/>
      <c r="D23" s="87"/>
      <c r="E23" s="87"/>
      <c r="F23" s="87"/>
      <c r="G23" s="87"/>
      <c r="H23" s="87"/>
      <c r="I23" s="87"/>
      <c r="J23" s="87"/>
      <c r="K23" s="87"/>
      <c r="L23" s="87"/>
      <c r="M23" s="87"/>
      <c r="N23" s="87"/>
      <c r="O23" s="87"/>
      <c r="P23" s="87"/>
      <c r="Q23" s="24"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xml:space="preserve">     </v>
      </c>
      <c r="R23" s="24">
        <f>IF($H$21="","",
IF(OR($H$21="Corrupción",$H$21="Corrupción - LA/FT/FPADM",$H$21="Corrupción - Conflictos de Interés",$H$9="Corrupción en Trámites, OPAs y Consultas de Acceso a la Información Pública"),'6.Valoración Control Corrupción'!E23,'5. Valoración de Controles'!E23))</f>
        <v>0</v>
      </c>
      <c r="S23" s="24">
        <f>IF($H$21="","",
IF(OR($H$21="Corrupción",$H$21="Corrupción - LA/FT/FPADM",$H$21="Corrupción - Conflictos de Interés",$H$9="Corrupción en Trámites, OPAs y Consultas de Acceso a la Información Pública"),'6.Valoración Control Corrupción'!F23,'5. Valoración de Controles'!F23))</f>
        <v>0</v>
      </c>
      <c r="T23" s="24">
        <f>IF($H$21="","",
IF(OR($H$21="Corrupción",$H$21="Corrupción - LA/FT/FPADM",$H$21="Corrupción - Conflictos de Interés",$H$9="Corrupción en Trámites, OPAs y Consultas de Acceso a la Información Pública"),'6.Valoración Control Corrupción'!G23,'5. Valoración de Controles'!G23))</f>
        <v>0</v>
      </c>
      <c r="U23" s="24">
        <f>IF($H$21="","",
IF(OR($H$21="Corrupción",$H$21="Corrupción - LA/FT/FPADM",$H$21="Corrupción - Conflictos de Interés",$H$9="Corrupción en Trámites, OPAs y Consultas de Acceso a la Información Pública"),'6.Valoración Control Corrupción'!H23,'5. Valoración de Controles'!H23))</f>
        <v>0</v>
      </c>
      <c r="V23" s="24">
        <f>IF($H$21="","",
IF(OR($H$21="Corrupción",$H$21="Corrupción - LA/FT/FPADM",$H$21="Corrupción - Conflictos de Interés",$H$9="Corrupción en Trámites, OPAs y Consultas de Acceso a la Información Pública"),'6.Valoración Control Corrupción'!I23,'5. Valoración de Controles'!I23))</f>
        <v>0</v>
      </c>
      <c r="W23" s="24">
        <f>IF($H$21="","",
IF(OR($H$21="Corrupción",$H$21="Corrupción - LA/FT/FPADM",$H$21="Corrupción - Conflictos de Interés",$H$9="Corrupción en Trámites, OPAs y Consultas de Acceso a la Información Pública"),'6.Valoración Control Corrupción'!J23,'5. Valoración de Controles'!J23))</f>
        <v>0</v>
      </c>
      <c r="X23" s="26">
        <f>IF($H$21="","",
IF(OR($H$21="Corrupción",$H$21="Corrupción - LA/FT/FPADM",$H$21="Corrupción - LA/FT/FPADM",$H$21="Corrupción en Trámites, OPAs y Consultas de Acceso a la Información Pública"),"No Aplica",'5. Valoración de Controles'!L23))</f>
        <v>0</v>
      </c>
      <c r="Y23" s="26" t="str">
        <f>IF($H$21="","",
IF(OR($H$21="Corrupción",$H$21="Corrupción - LA/FT/FPADM",$H$21="Corrupción - LA/FT/FPADM",$H$21="Corrupción en Trámites, OPAs y Consultas de Acceso a la Información Pública"),"No Aplica",'5. Valoración de Controles'!M23))</f>
        <v/>
      </c>
      <c r="Z23" s="26">
        <f>IF($H$21="","",
IF(OR($H$21="Corrupción",$H$21="Corrupción - LA/FT/FPADM",$H$21="Corrupción - LA/FT/FPADM",$H$21="Corrupción en Trámites, OPAs y Consultas de Acceso a la Información Pública"),"No Aplica",'5. Valoración de Controles'!N23))</f>
        <v>0</v>
      </c>
      <c r="AA23" s="26">
        <f>IF($H$21="","",
IF(OR($H$21="Corrupción",$H$21="Corrupción - LA/FT/FPADM",$H$21="Corrupción - LA/FT/FPADM",$H$21="Corrupción en Trámites, OPAs y Consultas de Acceso a la Información Pública"),"No Aplica",'5. Valoración de Controles'!O23))</f>
        <v>0</v>
      </c>
      <c r="AB23" s="26">
        <f>IF($H$21="","",
IF(OR($H$21="Corrupción",$H$21="Corrupción - LA/FT/FPADM",$H$21="Corrupción - LA/FT/FPADM",$H$21="Corrupción en Trámites, OPAs y Consultas de Acceso a la Información Pública"),"No Aplica",'5. Valoración de Controles'!P23))</f>
        <v>0</v>
      </c>
      <c r="AC23" s="26">
        <f>IF($H$21="","",
IF(OR($H$21="Corrupción",$H$21="Corrupción - LA/FT/FPADM",$H$21="Corrupción - LA/FT/FPADM",$H$21="Corrupción en Trámites, OPAs y Consultas de Acceso a la Información Pública"),"No Aplica",'5. Valoración de Controles'!Q23))</f>
        <v>0</v>
      </c>
      <c r="AD23" s="26">
        <f>IF($H$21="","",
IF(OR($H$21="Corrupción",$H$21="Corrupción - LA/FT/FPADM",$H$21="Corrupción - LA/FT/FPADM",$H$21="Corrupción en Trámites, OPAs y Consultas de Acceso a la Información Pública"),"No Aplica",'5. Valoración de Controles'!R23))</f>
        <v>0</v>
      </c>
      <c r="AE23" s="26">
        <f>IF($H$21="","",
IF(OR($H$21="Corrupción",$H$21="Corrupción - LA/FT/FPADM",$H$21="Corrupción - LA/FT/FPADM",$H$21="Corrupción en Trámites, OPAs y Consultas de Acceso a la Información Pública"),"No Aplica",'5. Valoración de Controles'!S23))</f>
        <v>0</v>
      </c>
      <c r="AF23" s="26">
        <f>IF($H$21="","",
IF(OR($H$21="Corrupción",$H$21="Corrupción - LA/FT/FPADM",$H$21="Corrupción - LA/FT/FPADM",$H$21="Corrupción en Trámites, OPAs y Consultas de Acceso a la Información Pública"),"No Aplica",'5. Valoración de Controles'!T23))</f>
        <v>0</v>
      </c>
      <c r="AG23" s="27" t="str">
        <f>IF($H$21="","",
IF(OR($H$21="Corrupción",$H$21="Corrupción - LA/FT/FPADM",$H$21="Corrupción - LA/FT/FPADM",$H$21="Corrupción en Trámites, OPAs y Consultas de Acceso a la Información Pública"),"No Aplica",'5. Valoración de Controles'!U23))</f>
        <v/>
      </c>
      <c r="AH23" s="87"/>
      <c r="AI23" s="87"/>
      <c r="AJ23" s="87"/>
      <c r="AK23" s="87"/>
      <c r="AL23" s="87"/>
      <c r="AM23" s="87"/>
      <c r="AN23" s="87"/>
      <c r="AO23" s="87"/>
      <c r="AP23" s="87"/>
      <c r="AQ23" s="87"/>
      <c r="AR23" s="87"/>
      <c r="AS23" s="3"/>
      <c r="AT23" s="3"/>
      <c r="AU23" s="3"/>
      <c r="AV23" s="3"/>
      <c r="AW23" s="3"/>
      <c r="AX23" s="3"/>
      <c r="AY23" s="3"/>
      <c r="AZ23" s="3"/>
      <c r="BA23" s="3"/>
      <c r="BB23" s="3"/>
      <c r="BC23" s="3"/>
      <c r="BD23" s="3"/>
      <c r="BE23" s="3"/>
      <c r="BF23" s="3"/>
      <c r="BG23" s="3"/>
      <c r="BH23" s="3"/>
      <c r="BI23" s="3"/>
      <c r="BJ23" s="3"/>
      <c r="BK23" s="3"/>
      <c r="BL23" s="3"/>
    </row>
    <row r="24" spans="1:64" ht="143.25" customHeight="1" x14ac:dyDescent="0.3">
      <c r="A24" s="92">
        <v>6</v>
      </c>
      <c r="B24" s="88" t="str">
        <f>'2. Identificación del Riesgo'!B24:B26</f>
        <v>Tecnologías de la Información y las Comunicaciones</v>
      </c>
      <c r="C24" s="88" t="str">
        <f>IF('2. Identificación del Riesgo'!C24:C26="","",'2. Identificación del Riesgo'!C24:C26)</f>
        <v>Administración de carpetas compartidas y gestión de usuarios</v>
      </c>
      <c r="D24" s="88" t="str">
        <f>IF('2. Identificación del Riesgo'!D24:D26="","",'2. Identificación del Riesgo'!D24:D26)</f>
        <v>Afectación Económica (o presupuestal) y Reputacional</v>
      </c>
      <c r="E24" s="88" t="str">
        <f>IF('2. Identificación del Riesgo'!E24:E26="","",'2. Identificación del Riesgo'!E24:E26)</f>
        <v>Accesos no autorizados</v>
      </c>
      <c r="F24" s="88" t="str">
        <f>IF('2. Identificación del Riesgo'!F24:F26="","",'2. Identificación del Riesgo'!F24:F26)</f>
        <v>Debilidad en la solicitud oportuna para la actualizacion de los permisos de la carpetas compartidas.</v>
      </c>
      <c r="G24" s="88"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4" s="88" t="str">
        <f>IF('2. Identificación del Riesgo'!H24:H26="","",'2. Identificación del Riesgo'!H24:H26)</f>
        <v>Gestión - Seguridad de la Información (Pérdida de Confidencialidad)</v>
      </c>
      <c r="I24" s="88" t="str">
        <f>IF('2. Identificación del Riesgo'!I24:I26="","",'2. Identificación del Riesgo'!I24:I26)</f>
        <v>Usuarios, productos y practicas, organizacionales</v>
      </c>
      <c r="J24" s="88" t="str">
        <f>IF('2. Identificación del Riesgo'!J24:J26="","",'2. Identificación del Riesgo'!J24:J26)</f>
        <v>Muy Alta: La actividad que conlleva el riesgo se ejecuta más de 5000 veces por año</v>
      </c>
      <c r="K24" s="89" t="str">
        <f>'2. Identificación del Riesgo'!K24:K26</f>
        <v>Muy Alta</v>
      </c>
      <c r="L24" s="90">
        <f>'2. Identificación del Riesgo'!L24:L26</f>
        <v>1</v>
      </c>
      <c r="M24" s="90"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Reputacional: El riesgo afecta la imagen de de la entidad con efecto publicitario sostenido a nivel de sector administrativo, nivel departamental o municipal</v>
      </c>
      <c r="N24" s="89" t="str">
        <f>'2. Identificación del Riesgo'!N24:N26</f>
        <v>Mayor</v>
      </c>
      <c r="O24" s="90">
        <f>'2. Identificación del Riesgo'!O24:O26</f>
        <v>0.8</v>
      </c>
      <c r="P24" s="85" t="str">
        <f>'2. Identificación del Riesgo'!P24:P26</f>
        <v>Alto</v>
      </c>
      <c r="Q24" s="24"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El subdirector, Jefe o personal delegado  Solicita a través de la mesa de servicio y cuando sea necesario. el reporte de acceso a las carpetas compartidas, para el personal que considere pertinente.  Evidencia:
*Reporte de acceso</v>
      </c>
      <c r="R24" s="24" t="str">
        <f>IF($H$24="","",
IF(OR($H$24="Corrupción",$H$24="Corrupción - LA/FT/FPADM",$H$24="Corrupción - Conflictos de Interés",$H$24="Corrupción en Trámites, OPAs y Consultas de Acceso a la Información Pública"),'6.Valoración Control Corrupción'!E24,'5. Valoración de Controles'!E24))</f>
        <v>El subdirector, Jefe o personal delegado</v>
      </c>
      <c r="S24" s="24">
        <f>IF($H$24="","",
IF(OR($H$24="Corrupción",$H$24="Corrupción - LA/FT/FPADM",$H$24="Corrupción - Conflictos de Interés",$H$24="Corrupción en Trámites, OPAs y Consultas de Acceso a la Información Pública"),'6.Valoración Control Corrupción'!F24,'5. Valoración de Controles'!F24))</f>
        <v>0</v>
      </c>
      <c r="T24" s="24" t="str">
        <f>IF($H$24="","",
IF(OR($H$24="Corrupción",$H$24="Corrupción - LA/FT/FPADM",$H$24="Corrupción - Conflictos de Interés",$H$24="Corrupción en Trámites, OPAs y Consultas de Acceso a la Información Pública"),'6.Valoración Control Corrupción'!G24,'5. Valoración de Controles'!G24))</f>
        <v>Solicita a través de la mesa de servicio y cuando sea necesario.</v>
      </c>
      <c r="U24" s="24" t="str">
        <f>IF($H$24="","",
IF(OR($H$24="Corrupción",$H$24="Corrupción - LA/FT/FPADM",$H$24="Corrupción - Conflictos de Interés",$H$24="Corrupción en Trámites, OPAs y Consultas de Acceso a la Información Pública"),'6.Valoración Control Corrupción'!H24,'5. Valoración de Controles'!H24))</f>
        <v>el reporte de acceso a las carpetas compartidas, para el personal que considere pertinente.</v>
      </c>
      <c r="V24" s="24">
        <f>IF($H$24="","",
IF(OR($H$24="Corrupción",$H$24="Corrupción - LA/FT/FPADM",$H$24="Corrupción - Conflictos de Interés",$H$24="Corrupción en Trámites, OPAs y Consultas de Acceso a la Información Pública"),'6.Valoración Control Corrupción'!I24,'5. Valoración de Controles'!I24))</f>
        <v>0</v>
      </c>
      <c r="W24" s="24" t="str">
        <f>IF($H$24="","",
IF(OR($H$24="Corrupción",$H$24="Corrupción - LA/FT/FPADM",$H$24="Corrupción - Conflictos de Interés",$H$24="Corrupción en Trámites, OPAs y Consultas de Acceso a la Información Pública"),'6.Valoración Control Corrupción'!J24,'5. Valoración de Controles'!J24))</f>
        <v>Evidencia:
*Reporte de acceso</v>
      </c>
      <c r="X24" s="26" t="str">
        <f>IF($H$24="","",
IF(OR($H$24="Corrupción",$H$24="Corrupción - LA/FT/FPADM",$H$24="Corrupción - LA/FT/FPADM",$H$24="Corrupción en Trámites, OPAs y Consultas de Acceso a la Información Pública"),"No Aplica",'5. Valoración de Controles'!L24))</f>
        <v>Preventivo</v>
      </c>
      <c r="Y24" s="26" t="str">
        <f>IF($H$24="","",
IF(OR($H$24="Corrupción",$H$24="Corrupción - LA/FT/FPADM",$H$24="Corrupción - LA/FT/FPADM",$H$24="Corrupción en Trámites, OPAs y Consultas de Acceso a la Información Pública"),"No Aplica",'5. Valoración de Controles'!M24))</f>
        <v>Afecta probabilidad</v>
      </c>
      <c r="Z24" s="26" t="str">
        <f>IF($H$24="","",
IF(OR($H$24="Corrupción",$H$24="Corrupción - LA/FT/FPADM",$H$24="Corrupción - LA/FT/FPADM",$H$24="Corrupción en Trámites, OPAs y Consultas de Acceso a la Información Pública"),"No Aplica",'5. Valoración de Controles'!N24))</f>
        <v>Manual</v>
      </c>
      <c r="AA24" s="26" t="str">
        <f>IF($H$24="","",
IF(OR($H$24="Corrupción",$H$24="Corrupción - LA/FT/FPADM",$H$24="Corrupción - LA/FT/FPADM",$H$24="Corrupción en Trámites, OPAs y Consultas de Acceso a la Información Pública"),"No Aplica",'5. Valoración de Controles'!O24))</f>
        <v>Sin Documentar</v>
      </c>
      <c r="AB24" s="26" t="str">
        <f>IF($H$24="","",
IF(OR($H$24="Corrupción",$H$24="Corrupción - LA/FT/FPADM",$H$24="Corrupción - LA/FT/FPADM",$H$24="Corrupción en Trámites, OPAs y Consultas de Acceso a la Información Pública"),"No Aplica",'5. Valoración de Controles'!P24))</f>
        <v>Aleatoria</v>
      </c>
      <c r="AC24" s="26" t="str">
        <f>IF($H$24="","",
IF(OR($H$24="Corrupción",$H$24="Corrupción - LA/FT/FPADM",$H$24="Corrupción - LA/FT/FPADM",$H$24="Corrupción en Trámites, OPAs y Consultas de Acceso a la Información Pública"),"No Aplica",'5. Valoración de Controles'!Q24))</f>
        <v>Con Registro</v>
      </c>
      <c r="AD24" s="26" t="str">
        <f>IF($H$24="","",
IF(OR($H$24="Corrupción",$H$24="Corrupción - LA/FT/FPADM",$H$24="Corrupción - LA/FT/FPADM",$H$24="Corrupción en Trámites, OPAs y Consultas de Acceso a la Información Pública"),"No Aplica",'5. Valoración de Controles'!R24))</f>
        <v>gestion de la solicitud de ajustes a los permisos de las carpetas. Ubicación: Google Drive.</v>
      </c>
      <c r="AE24" s="26" t="str">
        <f>IF($H$24="","",
IF(OR($H$24="Corrupción",$H$24="Corrupción - LA/FT/FPADM",$H$24="Corrupción - LA/FT/FPADM",$H$24="Corrupción en Trámites, OPAs y Consultas de Acceso a la Información Pública"),"No Aplica",'5. Valoración de Controles'!S24))</f>
        <v>Propiedades de la carpeta donde se visualicen los usuarios con los permisos o reporte solicitado a la Oficina TICS.</v>
      </c>
      <c r="AF24" s="26" t="str">
        <f>IF($H$24="","",
IF(OR($H$24="Corrupción",$H$24="Corrupción - LA/FT/FPADM",$H$24="Corrupción - LA/FT/FPADM",$H$24="Corrupción en Trámites, OPAs y Consultas de Acceso a la Información Pública"),"No Aplica",'5. Valoración de Controles'!T24))</f>
        <v>Se corrigen y se resuelven inmediatamente si se detecta alguna inconsistencia.</v>
      </c>
      <c r="AG24" s="27">
        <f>IF($H$24="","",
IF(OR($H$24="Corrupción",$H$24="Corrupción - LA/FT/FPADM",$H$24="Corrupción - LA/FT/FPADM",$H$24="Corrupción en Trámites, OPAs y Consultas de Acceso a la Información Pública"),"No Aplica",'5. Valoración de Controles'!U24))</f>
        <v>0.4</v>
      </c>
      <c r="AH24" s="89"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Media</v>
      </c>
      <c r="AI24" s="124">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0.6</v>
      </c>
      <c r="AJ24" s="89"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Mayor</v>
      </c>
      <c r="AK24" s="124">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0.8</v>
      </c>
      <c r="AL24" s="85"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Alto</v>
      </c>
      <c r="AM24" s="90" t="s">
        <v>439</v>
      </c>
      <c r="AN24" s="88"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Debe establecer el plan de acción a implementar para mitigar el nivel del riesgo</v>
      </c>
      <c r="AO24" s="106" t="s">
        <v>440</v>
      </c>
      <c r="AP24" s="123" t="s">
        <v>441</v>
      </c>
      <c r="AQ24" s="123" t="str">
        <f>IF(AO24="","","∑ Peso porcentual de cada acción definida")</f>
        <v>∑ Peso porcentual de cada acción definida</v>
      </c>
      <c r="AR24" s="88" t="s">
        <v>442</v>
      </c>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86"/>
      <c r="B25" s="86"/>
      <c r="C25" s="86"/>
      <c r="D25" s="86"/>
      <c r="E25" s="86"/>
      <c r="F25" s="86"/>
      <c r="G25" s="86"/>
      <c r="H25" s="86"/>
      <c r="I25" s="86"/>
      <c r="J25" s="86"/>
      <c r="K25" s="86"/>
      <c r="L25" s="86"/>
      <c r="M25" s="86"/>
      <c r="N25" s="86"/>
      <c r="O25" s="86"/>
      <c r="P25" s="86"/>
      <c r="Q25" s="24"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xml:space="preserve">     </v>
      </c>
      <c r="R25" s="24">
        <f>IF($H$24="","",
IF(OR($H$24="Corrupción",$H$24="Corrupción - LA/FT/FPADM",$H$24="Corrupción - Conflictos de Interés",$H$24="Corrupción en Trámites, OPAs y Consultas de Acceso a la Información Pública"),'6.Valoración Control Corrupción'!E25,'5. Valoración de Controles'!E25))</f>
        <v>0</v>
      </c>
      <c r="S25" s="24">
        <f>IF($H$24="","",
IF(OR($H$24="Corrupción",$H$24="Corrupción - LA/FT/FPADM",$H$24="Corrupción - Conflictos de Interés",$H$24="Corrupción en Trámites, OPAs y Consultas de Acceso a la Información Pública"),'6.Valoración Control Corrupción'!F25,'5. Valoración de Controles'!F25))</f>
        <v>0</v>
      </c>
      <c r="T25" s="24">
        <f>IF($H$24="","",
IF(OR($H$24="Corrupción",$H$24="Corrupción - LA/FT/FPADM",$H$24="Corrupción - Conflictos de Interés",$H$24="Corrupción en Trámites, OPAs y Consultas de Acceso a la Información Pública"),'6.Valoración Control Corrupción'!G25,'5. Valoración de Controles'!G25))</f>
        <v>0</v>
      </c>
      <c r="U25" s="24">
        <f>IF($H$24="","",
IF(OR($H$24="Corrupción",$H$24="Corrupción - LA/FT/FPADM",$H$24="Corrupción - Conflictos de Interés",$H$24="Corrupción en Trámites, OPAs y Consultas de Acceso a la Información Pública"),'6.Valoración Control Corrupción'!H25,'5. Valoración de Controles'!H25))</f>
        <v>0</v>
      </c>
      <c r="V25" s="24">
        <f>IF($H$24="","",
IF(OR($H$24="Corrupción",$H$24="Corrupción - LA/FT/FPADM",$H$24="Corrupción - Conflictos de Interés",$H$24="Corrupción en Trámites, OPAs y Consultas de Acceso a la Información Pública"),'6.Valoración Control Corrupción'!I25,'5. Valoración de Controles'!I25))</f>
        <v>0</v>
      </c>
      <c r="W25" s="24">
        <f>IF($H$24="","",
IF(OR($H$24="Corrupción",$H$24="Corrupción - LA/FT/FPADM",$H$24="Corrupción - Conflictos de Interés",$H$24="Corrupción en Trámites, OPAs y Consultas de Acceso a la Información Pública"),'6.Valoración Control Corrupción'!J25,'5. Valoración de Controles'!J25))</f>
        <v>0</v>
      </c>
      <c r="X25" s="26">
        <f>IF($H$24="","",
IF(OR($H$24="Corrupción",$H$24="Corrupción - LA/FT/FPADM",$H$24="Corrupción - LA/FT/FPADM",$H$24="Corrupción en Trámites, OPAs y Consultas de Acceso a la Información Pública"),"No Aplica",'5. Valoración de Controles'!L25))</f>
        <v>0</v>
      </c>
      <c r="Y25" s="26" t="str">
        <f>IF($H$24="","",
IF(OR($H$24="Corrupción",$H$24="Corrupción - LA/FT/FPADM",$H$24="Corrupción - LA/FT/FPADM",$H$24="Corrupción en Trámites, OPAs y Consultas de Acceso a la Información Pública"),"No Aplica",'5. Valoración de Controles'!M25))</f>
        <v/>
      </c>
      <c r="Z25" s="26">
        <f>IF($H$24="","",
IF(OR($H$24="Corrupción",$H$24="Corrupción - LA/FT/FPADM",$H$24="Corrupción - LA/FT/FPADM",$H$24="Corrupción en Trámites, OPAs y Consultas de Acceso a la Información Pública"),"No Aplica",'5. Valoración de Controles'!N25))</f>
        <v>0</v>
      </c>
      <c r="AA25" s="26">
        <f>IF($H$24="","",
IF(OR($H$24="Corrupción",$H$24="Corrupción - LA/FT/FPADM",$H$24="Corrupción - LA/FT/FPADM",$H$24="Corrupción en Trámites, OPAs y Consultas de Acceso a la Información Pública"),"No Aplica",'5. Valoración de Controles'!O25))</f>
        <v>0</v>
      </c>
      <c r="AB25" s="26">
        <f>IF($H$24="","",
IF(OR($H$24="Corrupción",$H$24="Corrupción - LA/FT/FPADM",$H$24="Corrupción - LA/FT/FPADM",$H$24="Corrupción en Trámites, OPAs y Consultas de Acceso a la Información Pública"),"No Aplica",'5. Valoración de Controles'!P25))</f>
        <v>0</v>
      </c>
      <c r="AC25" s="26">
        <f>IF($H$24="","",
IF(OR($H$24="Corrupción",$H$24="Corrupción - LA/FT/FPADM",$H$24="Corrupción - LA/FT/FPADM",$H$24="Corrupción en Trámites, OPAs y Consultas de Acceso a la Información Pública"),"No Aplica",'5. Valoración de Controles'!Q25))</f>
        <v>0</v>
      </c>
      <c r="AD25" s="26">
        <f>IF($H$24="","",
IF(OR($H$24="Corrupción",$H$24="Corrupción - LA/FT/FPADM",$H$24="Corrupción - LA/FT/FPADM",$H$24="Corrupción en Trámites, OPAs y Consultas de Acceso a la Información Pública"),"No Aplica",'5. Valoración de Controles'!R25))</f>
        <v>0</v>
      </c>
      <c r="AE25" s="26">
        <f>IF($H$24="","",
IF(OR($H$24="Corrupción",$H$24="Corrupción - LA/FT/FPADM",$H$24="Corrupción - LA/FT/FPADM",$H$24="Corrupción en Trámites, OPAs y Consultas de Acceso a la Información Pública"),"No Aplica",'5. Valoración de Controles'!S25))</f>
        <v>0</v>
      </c>
      <c r="AF25" s="26">
        <f>IF($H$24="","",
IF(OR($H$24="Corrupción",$H$24="Corrupción - LA/FT/FPADM",$H$24="Corrupción - LA/FT/FPADM",$H$24="Corrupción en Trámites, OPAs y Consultas de Acceso a la Información Pública"),"No Aplica",'5. Valoración de Controles'!T25))</f>
        <v>0</v>
      </c>
      <c r="AG25" s="27" t="str">
        <f>IF($H$24="","",
IF(OR($H$24="Corrupción",$H$24="Corrupción - LA/FT/FPADM",$H$24="Corrupción - LA/FT/FPADM",$H$24="Corrupción en Trámites, OPAs y Consultas de Acceso a la Información Pública"),"No Aplica",'5. Valoración de Controles'!U25))</f>
        <v/>
      </c>
      <c r="AH25" s="86"/>
      <c r="AI25" s="86"/>
      <c r="AJ25" s="86"/>
      <c r="AK25" s="86"/>
      <c r="AL25" s="86"/>
      <c r="AM25" s="86"/>
      <c r="AN25" s="86"/>
      <c r="AO25" s="86"/>
      <c r="AP25" s="86"/>
      <c r="AQ25" s="86"/>
      <c r="AR25" s="86"/>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87"/>
      <c r="B26" s="87"/>
      <c r="C26" s="87"/>
      <c r="D26" s="87"/>
      <c r="E26" s="87"/>
      <c r="F26" s="87"/>
      <c r="G26" s="87"/>
      <c r="H26" s="87"/>
      <c r="I26" s="87"/>
      <c r="J26" s="87"/>
      <c r="K26" s="87"/>
      <c r="L26" s="87"/>
      <c r="M26" s="87"/>
      <c r="N26" s="87"/>
      <c r="O26" s="87"/>
      <c r="P26" s="87"/>
      <c r="Q26" s="24"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xml:space="preserve">     </v>
      </c>
      <c r="R26" s="24">
        <f>IF($H$24="","",
IF(OR($H$24="Corrupción",$H$24="Corrupción - LA/FT/FPADM",$H$24="Corrupción - Conflictos de Interés",$H$24="Corrupción en Trámites, OPAs y Consultas de Acceso a la Información Pública"),'6.Valoración Control Corrupción'!E26,'5. Valoración de Controles'!E26))</f>
        <v>0</v>
      </c>
      <c r="S26" s="24">
        <f>IF($H$24="","",
IF(OR($H$24="Corrupción",$H$24="Corrupción - LA/FT/FPADM",$H$24="Corrupción - Conflictos de Interés",$H$24="Corrupción en Trámites, OPAs y Consultas de Acceso a la Información Pública"),'6.Valoración Control Corrupción'!F26,'5. Valoración de Controles'!F26))</f>
        <v>0</v>
      </c>
      <c r="T26" s="24">
        <f>IF($H$24="","",
IF(OR($H$24="Corrupción",$H$24="Corrupción - LA/FT/FPADM",$H$24="Corrupción - Conflictos de Interés",$H$24="Corrupción en Trámites, OPAs y Consultas de Acceso a la Información Pública"),'6.Valoración Control Corrupción'!G26,'5. Valoración de Controles'!G26))</f>
        <v>0</v>
      </c>
      <c r="U26" s="24">
        <f>IF($H$24="","",
IF(OR($H$24="Corrupción",$H$24="Corrupción - LA/FT/FPADM",$H$24="Corrupción - Conflictos de Interés",$H$24="Corrupción en Trámites, OPAs y Consultas de Acceso a la Información Pública"),'6.Valoración Control Corrupción'!H26,'5. Valoración de Controles'!H26))</f>
        <v>0</v>
      </c>
      <c r="V26" s="24">
        <f>IF($H$24="","",
IF(OR($H$24="Corrupción",$H$24="Corrupción - LA/FT/FPADM",$H$24="Corrupción - Conflictos de Interés",$H$24="Corrupción en Trámites, OPAs y Consultas de Acceso a la Información Pública"),'6.Valoración Control Corrupción'!I26,'5. Valoración de Controles'!I26))</f>
        <v>0</v>
      </c>
      <c r="W26" s="24">
        <f>IF($H$24="","",
IF(OR($H$24="Corrupción",$H$24="Corrupción - LA/FT/FPADM",$H$24="Corrupción - Conflictos de Interés",$H$24="Corrupción en Trámites, OPAs y Consultas de Acceso a la Información Pública"),'6.Valoración Control Corrupción'!J26,'5. Valoración de Controles'!J26))</f>
        <v>0</v>
      </c>
      <c r="X26" s="26">
        <f>IF($H$24="","",
IF(OR($H$24="Corrupción",$H$24="Corrupción - LA/FT/FPADM",$H$24="Corrupción - LA/FT/FPADM",$H$24="Corrupción en Trámites, OPAs y Consultas de Acceso a la Información Pública"),"No Aplica",'5. Valoración de Controles'!L26))</f>
        <v>0</v>
      </c>
      <c r="Y26" s="26" t="str">
        <f>IF($H$24="","",
IF(OR($H$24="Corrupción",$H$24="Corrupción - LA/FT/FPADM",$H$24="Corrupción - LA/FT/FPADM",$H$24="Corrupción en Trámites, OPAs y Consultas de Acceso a la Información Pública"),"No Aplica",'5. Valoración de Controles'!M26))</f>
        <v/>
      </c>
      <c r="Z26" s="26">
        <f>IF($H$24="","",
IF(OR($H$24="Corrupción",$H$24="Corrupción - LA/FT/FPADM",$H$24="Corrupción - LA/FT/FPADM",$H$24="Corrupción en Trámites, OPAs y Consultas de Acceso a la Información Pública"),"No Aplica",'5. Valoración de Controles'!N26))</f>
        <v>0</v>
      </c>
      <c r="AA26" s="26">
        <f>IF($H$24="","",
IF(OR($H$24="Corrupción",$H$24="Corrupción - LA/FT/FPADM",$H$24="Corrupción - LA/FT/FPADM",$H$24="Corrupción en Trámites, OPAs y Consultas de Acceso a la Información Pública"),"No Aplica",'5. Valoración de Controles'!O26))</f>
        <v>0</v>
      </c>
      <c r="AB26" s="26">
        <f>IF($H$24="","",
IF(OR($H$24="Corrupción",$H$24="Corrupción - LA/FT/FPADM",$H$24="Corrupción - LA/FT/FPADM",$H$24="Corrupción en Trámites, OPAs y Consultas de Acceso a la Información Pública"),"No Aplica",'5. Valoración de Controles'!P26))</f>
        <v>0</v>
      </c>
      <c r="AC26" s="26">
        <f>IF($H$24="","",
IF(OR($H$24="Corrupción",$H$24="Corrupción - LA/FT/FPADM",$H$24="Corrupción - LA/FT/FPADM",$H$24="Corrupción en Trámites, OPAs y Consultas de Acceso a la Información Pública"),"No Aplica",'5. Valoración de Controles'!Q26))</f>
        <v>0</v>
      </c>
      <c r="AD26" s="26">
        <f>IF($H$24="","",
IF(OR($H$24="Corrupción",$H$24="Corrupción - LA/FT/FPADM",$H$24="Corrupción - LA/FT/FPADM",$H$24="Corrupción en Trámites, OPAs y Consultas de Acceso a la Información Pública"),"No Aplica",'5. Valoración de Controles'!R26))</f>
        <v>0</v>
      </c>
      <c r="AE26" s="26">
        <f>IF($H$24="","",
IF(OR($H$24="Corrupción",$H$24="Corrupción - LA/FT/FPADM",$H$24="Corrupción - LA/FT/FPADM",$H$24="Corrupción en Trámites, OPAs y Consultas de Acceso a la Información Pública"),"No Aplica",'5. Valoración de Controles'!S26))</f>
        <v>0</v>
      </c>
      <c r="AF26" s="26">
        <f>IF($H$24="","",
IF(OR($H$24="Corrupción",$H$24="Corrupción - LA/FT/FPADM",$H$24="Corrupción - LA/FT/FPADM",$H$24="Corrupción en Trámites, OPAs y Consultas de Acceso a la Información Pública"),"No Aplica",'5. Valoración de Controles'!T26))</f>
        <v>0</v>
      </c>
      <c r="AG26" s="27" t="str">
        <f>IF($H$24="","",
IF(OR($H$24="Corrupción",$H$24="Corrupción - LA/FT/FPADM",$H$24="Corrupción - LA/FT/FPADM",$H$24="Corrupción en Trámites, OPAs y Consultas de Acceso a la Información Pública"),"No Aplica",'5. Valoración de Controles'!U26))</f>
        <v/>
      </c>
      <c r="AH26" s="87"/>
      <c r="AI26" s="87"/>
      <c r="AJ26" s="87"/>
      <c r="AK26" s="87"/>
      <c r="AL26" s="87"/>
      <c r="AM26" s="87"/>
      <c r="AN26" s="87"/>
      <c r="AO26" s="87"/>
      <c r="AP26" s="87"/>
      <c r="AQ26" s="87"/>
      <c r="AR26" s="87"/>
      <c r="AS26" s="3"/>
      <c r="AT26" s="3"/>
      <c r="AU26" s="3"/>
      <c r="AV26" s="3"/>
      <c r="AW26" s="3"/>
      <c r="AX26" s="3"/>
      <c r="AY26" s="3"/>
      <c r="AZ26" s="3"/>
      <c r="BA26" s="3"/>
      <c r="BB26" s="3"/>
      <c r="BC26" s="3"/>
      <c r="BD26" s="3"/>
      <c r="BE26" s="3"/>
      <c r="BF26" s="3"/>
      <c r="BG26" s="3"/>
      <c r="BH26" s="3"/>
      <c r="BI26" s="3"/>
      <c r="BJ26" s="3"/>
      <c r="BK26" s="3"/>
      <c r="BL26" s="3"/>
    </row>
    <row r="27" spans="1:64" ht="210.75" customHeight="1" x14ac:dyDescent="0.3">
      <c r="A27" s="92">
        <v>7</v>
      </c>
      <c r="B27" s="88" t="str">
        <f>'2. Identificación del Riesgo'!B27:B29</f>
        <v>Tecnologías de la Información y las Comunicaciones</v>
      </c>
      <c r="C27" s="88" t="str">
        <f>IF('2. Identificación del Riesgo'!C27:C29="","",'2. Identificación del Riesgo'!C27:C29)</f>
        <v>Trabajo en Casa y Teletrabajo</v>
      </c>
      <c r="D27" s="88" t="str">
        <f>IF('2. Identificación del Riesgo'!D27:D29="","",'2. Identificación del Riesgo'!D27:D29)</f>
        <v>Afectación Económica (o presupuestal) y Reputacional</v>
      </c>
      <c r="E27" s="88" t="str">
        <f>IF('2. Identificación del Riesgo'!E27:E29="","",'2. Identificación del Riesgo'!E27:E29)</f>
        <v>Instalación de software malicioso en los equipos de computo personales, cuando se realiza trabajo en casa o teletrabajo.</v>
      </c>
      <c r="F27" s="88" t="str">
        <f>IF('2. Identificación del Riesgo'!F27:F29="","",'2. Identificación del Riesgo'!F27:F29)</f>
        <v>Desconocimiento por parte de los procesos, de los riesgos de ciber seguridad.</v>
      </c>
      <c r="G27" s="88"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27" s="88" t="str">
        <f>IF('2. Identificación del Riesgo'!H27:H29="","",'2. Identificación del Riesgo'!H27:H29)</f>
        <v>Gestión - Seguridad de la Información (Pérdida de la Integridad)</v>
      </c>
      <c r="I27" s="88" t="str">
        <f>IF('2. Identificación del Riesgo'!I27:I29="","",'2. Identificación del Riesgo'!I27:I29)</f>
        <v>Usuarios, productos y practicas, organizacionales</v>
      </c>
      <c r="J27" s="88" t="str">
        <f>IF('2. Identificación del Riesgo'!J27:J29="","",'2. Identificación del Riesgo'!J27:J29)</f>
        <v>Muy Alta: La actividad que conlleva el riesgo se ejecuta más de 5000 veces por año</v>
      </c>
      <c r="K27" s="89" t="str">
        <f>'2. Identificación del Riesgo'!K27:K29</f>
        <v>Muy Alta</v>
      </c>
      <c r="L27" s="90">
        <f>'2. Identificación del Riesgo'!L27:L29</f>
        <v>1</v>
      </c>
      <c r="M27" s="90"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Reputacional: El riesgo afecta la imagen de de la entidad con efecto publicitario sostenido a nivel de sector administrativo, nivel departamental o municipal</v>
      </c>
      <c r="N27" s="89" t="str">
        <f>'2. Identificación del Riesgo'!N27:N29</f>
        <v>Mayor</v>
      </c>
      <c r="O27" s="90">
        <f>'2. Identificación del Riesgo'!O27:O29</f>
        <v>0.8</v>
      </c>
      <c r="P27" s="85" t="str">
        <f>'2. Identificación del Riesgo'!P27:P29</f>
        <v>Alto</v>
      </c>
      <c r="Q27" s="24"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El Oficial de seguridad  verifica de acuerdo al plan anual, que se hayan realizado las actividades tendientes a la medición del nivel de conocimiento de los colaboradores en materia de seguridad y privacidad de la información, revisando las pruebas de conocimiento que garantizan que los  colaboradores cuentan con una conciencia en seguridad de la información.  Evidencia:
*Registros de pruebas de conocimiento</v>
      </c>
      <c r="R27" s="24" t="str">
        <f>IF($H$27="","",
IF(OR($H$27="Corrupción",$H$27="Corrupción - LA/FT/FPADM",$H$27="Corrupción - Conflictos de Interés",$H$27="Corrupción en Trámites, OPAs y Consultas de Acceso a la Información Pública"),'6.Valoración Control Corrupción'!E27,'5. Valoración de Controles'!E27))</f>
        <v>El Oficial de seguridad</v>
      </c>
      <c r="S27" s="24">
        <f>IF($H$27="","",
IF(OR($H$27="Corrupción",$H$27="Corrupción - LA/FT/FPADM",$H$27="Corrupción - Conflictos de Interés",$H$27="Corrupción en Trámites, OPAs y Consultas de Acceso a la Información Pública"),'6.Valoración Control Corrupción'!F27,'5. Valoración de Controles'!F27))</f>
        <v>0</v>
      </c>
      <c r="T27" s="24" t="str">
        <f>IF($H$27="","",
IF(OR($H$27="Corrupción",$H$27="Corrupción - LA/FT/FPADM",$H$27="Corrupción - Conflictos de Interés",$H$27="Corrupción en Trámites, OPAs y Consultas de Acceso a la Información Pública"),'6.Valoración Control Corrupción'!G27,'5. Valoración de Controles'!G27))</f>
        <v>verifica de acuerdo al plan anual, que se hayan realizado las actividades tendientes a la medición del nivel de conocimiento de los colaboradores en materia de seguridad y privacidad de la información,</v>
      </c>
      <c r="U27" s="24" t="str">
        <f>IF($H$27="","",
IF(OR($H$27="Corrupción",$H$27="Corrupción - LA/FT/FPADM",$H$27="Corrupción - Conflictos de Interés",$H$27="Corrupción en Trámites, OPAs y Consultas de Acceso a la Información Pública"),'6.Valoración Control Corrupción'!H27,'5. Valoración de Controles'!H27))</f>
        <v>revisando las pruebas de conocimiento que garantizan que los  colaboradores cuentan con una conciencia en seguridad de la información.</v>
      </c>
      <c r="V27" s="24">
        <f>IF($H$27="","",
IF(OR($H$27="Corrupción",$H$27="Corrupción - LA/FT/FPADM",$H$27="Corrupción - Conflictos de Interés",$H$27="Corrupción en Trámites, OPAs y Consultas de Acceso a la Información Pública"),'6.Valoración Control Corrupción'!I27,'5. Valoración de Controles'!I27))</f>
        <v>0</v>
      </c>
      <c r="W27" s="24" t="str">
        <f>IF($H$27="","",
IF(OR($H$27="Corrupción",$H$27="Corrupción - LA/FT/FPADM",$H$27="Corrupción - Conflictos de Interés",$H$27="Corrupción en Trámites, OPAs y Consultas de Acceso a la Información Pública"),'6.Valoración Control Corrupción'!J27,'5. Valoración de Controles'!J27))</f>
        <v>Evidencia:
*Registros de pruebas de conocimiento</v>
      </c>
      <c r="X27" s="26" t="str">
        <f>IF($H$27="","",
IF(OR($H$27="Corrupción",$H$27="Corrupción - LA/FT/FPADM",$H$27="Corrupción - LA/FT/FPADM",$H$27="Corrupción en Trámites, OPAs y Consultas de Acceso a la Información Pública"),"No Aplica",'5. Valoración de Controles'!L27))</f>
        <v>Preventivo</v>
      </c>
      <c r="Y27" s="26" t="str">
        <f>IF($H$27="","",
IF(OR($H$27="Corrupción",$H$27="Corrupción - LA/FT/FPADM",$H$27="Corrupción - LA/FT/FPADM",$H$27="Corrupción en Trámites, OPAs y Consultas de Acceso a la Información Pública"),"No Aplica",'5. Valoración de Controles'!M27))</f>
        <v>Afecta probabilidad</v>
      </c>
      <c r="Z27" s="26" t="str">
        <f>IF($H$27="","",
IF(OR($H$27="Corrupción",$H$27="Corrupción - LA/FT/FPADM",$H$27="Corrupción - LA/FT/FPADM",$H$27="Corrupción en Trámites, OPAs y Consultas de Acceso a la Información Pública"),"No Aplica",'5. Valoración de Controles'!N27))</f>
        <v>Manual</v>
      </c>
      <c r="AA27" s="26" t="str">
        <f>IF($H$27="","",
IF(OR($H$27="Corrupción",$H$27="Corrupción - LA/FT/FPADM",$H$27="Corrupción - LA/FT/FPADM",$H$27="Corrupción en Trámites, OPAs y Consultas de Acceso a la Información Pública"),"No Aplica",'5. Valoración de Controles'!O27))</f>
        <v>Sin Documentar</v>
      </c>
      <c r="AB27" s="26" t="str">
        <f>IF($H$27="","",
IF(OR($H$27="Corrupción",$H$27="Corrupción - LA/FT/FPADM",$H$27="Corrupción - LA/FT/FPADM",$H$27="Corrupción en Trámites, OPAs y Consultas de Acceso a la Información Pública"),"No Aplica",'5. Valoración de Controles'!P27))</f>
        <v>Aleatoria</v>
      </c>
      <c r="AC27" s="26" t="str">
        <f>IF($H$27="","",
IF(OR($H$27="Corrupción",$H$27="Corrupción - LA/FT/FPADM",$H$27="Corrupción - LA/FT/FPADM",$H$27="Corrupción en Trámites, OPAs y Consultas de Acceso a la Información Pública"),"No Aplica",'5. Valoración de Controles'!Q27))</f>
        <v>Con Registro</v>
      </c>
      <c r="AD27" s="26" t="str">
        <f>IF($H$27="","",
IF(OR($H$27="Corrupción",$H$27="Corrupción - LA/FT/FPADM",$H$27="Corrupción - LA/FT/FPADM",$H$27="Corrupción en Trámites, OPAs y Consultas de Acceso a la Información Pública"),"No Aplica",'5. Valoración de Controles'!R27))</f>
        <v>Carpeta de Seguridad de la Información en Google Drive</v>
      </c>
      <c r="AE27" s="26" t="str">
        <f>IF($H$27="","",
IF(OR($H$27="Corrupción",$H$27="Corrupción - LA/FT/FPADM",$H$27="Corrupción - LA/FT/FPADM",$H$27="Corrupción en Trámites, OPAs y Consultas de Acceso a la Información Pública"),"No Aplica",'5. Valoración de Controles'!S27))</f>
        <v>test de conocimiento y registro de los usuarios.</v>
      </c>
      <c r="AF27" s="26" t="str">
        <f>IF($H$27="","",
IF(OR($H$27="Corrupción",$H$27="Corrupción - LA/FT/FPADM",$H$27="Corrupción - LA/FT/FPADM",$H$27="Corrupción en Trámites, OPAs y Consultas de Acceso a la Información Pública"),"No Aplica",'5. Valoración de Controles'!T27))</f>
        <v>Se investigan y se identifican las acciones para corregir.</v>
      </c>
      <c r="AG27" s="27">
        <f>IF($H$27="","",
IF(OR($H$27="Corrupción",$H$27="Corrupción - LA/FT/FPADM",$H$27="Corrupción - LA/FT/FPADM",$H$27="Corrupción en Trámites, OPAs y Consultas de Acceso a la Información Pública"),"No Aplica",'5. Valoración de Controles'!U27))</f>
        <v>0.4</v>
      </c>
      <c r="AH27" s="89"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Muy Baja</v>
      </c>
      <c r="AI27" s="124">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0.36</v>
      </c>
      <c r="AJ27" s="89"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Mayor</v>
      </c>
      <c r="AK27" s="124">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0.8</v>
      </c>
      <c r="AL27" s="85"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Alto</v>
      </c>
      <c r="AM27" s="90" t="s">
        <v>439</v>
      </c>
      <c r="AN27" s="88"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06" t="s">
        <v>443</v>
      </c>
      <c r="AP27" s="123" t="s">
        <v>444</v>
      </c>
      <c r="AQ27" s="123" t="str">
        <f>IF(AO27="","","∑ Peso porcentual de cada acción definida")</f>
        <v>∑ Peso porcentual de cada acción definida</v>
      </c>
      <c r="AR27" s="88" t="s">
        <v>445</v>
      </c>
      <c r="AS27" s="3"/>
      <c r="AT27" s="3"/>
      <c r="AU27" s="3"/>
      <c r="AV27" s="3"/>
      <c r="AW27" s="3"/>
      <c r="AX27" s="3"/>
      <c r="AY27" s="3"/>
      <c r="AZ27" s="3"/>
      <c r="BA27" s="3"/>
      <c r="BB27" s="3"/>
      <c r="BC27" s="3"/>
      <c r="BD27" s="3"/>
      <c r="BE27" s="3"/>
      <c r="BF27" s="3"/>
      <c r="BG27" s="3"/>
      <c r="BH27" s="3"/>
      <c r="BI27" s="3"/>
      <c r="BJ27" s="3"/>
      <c r="BK27" s="3"/>
      <c r="BL27" s="3"/>
    </row>
    <row r="28" spans="1:64" ht="190.5" customHeight="1" x14ac:dyDescent="0.3">
      <c r="A28" s="86"/>
      <c r="B28" s="86"/>
      <c r="C28" s="86"/>
      <c r="D28" s="86"/>
      <c r="E28" s="86"/>
      <c r="F28" s="86"/>
      <c r="G28" s="86"/>
      <c r="H28" s="86"/>
      <c r="I28" s="86"/>
      <c r="J28" s="86"/>
      <c r="K28" s="86"/>
      <c r="L28" s="86"/>
      <c r="M28" s="86"/>
      <c r="N28" s="86"/>
      <c r="O28" s="86"/>
      <c r="P28" s="86"/>
      <c r="Q28" s="24"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Todos los colaboradores que accedan remotamente a la red de la entidad,  deben asegurar la integridad, confidencialidad y disponibilidad de la información mientras se realiza el trabajo en casa mediante el uso de una Red Privada Virtual (VPN) provisto por IDIGER.  Evidencia: Reportes de conectividad de los usuarios con VPN.</v>
      </c>
      <c r="R28" s="24" t="str">
        <f>IF($H$27="","",
IF(OR($H$27="Corrupción",$H$27="Corrupción - LA/FT/FPADM",$H$27="Corrupción - Conflictos de Interés",$H$27="Corrupción en Trámites, OPAs y Consultas de Acceso a la Información Pública"),'6.Valoración Control Corrupción'!E28,'5. Valoración de Controles'!E28))</f>
        <v>Todos los colaboradores que accedan remotamente a la red de la entidad,</v>
      </c>
      <c r="S28" s="24">
        <f>IF($H$27="","",
IF(OR($H$27="Corrupción",$H$27="Corrupción - LA/FT/FPADM",$H$27="Corrupción - Conflictos de Interés",$H$27="Corrupción en Trámites, OPAs y Consultas de Acceso a la Información Pública"),'6.Valoración Control Corrupción'!F28,'5. Valoración de Controles'!F28))</f>
        <v>0</v>
      </c>
      <c r="T28" s="24" t="str">
        <f>IF($H$27="","",
IF(OR($H$27="Corrupción",$H$27="Corrupción - LA/FT/FPADM",$H$27="Corrupción - Conflictos de Interés",$H$27="Corrupción en Trámites, OPAs y Consultas de Acceso a la Información Pública"),'6.Valoración Control Corrupción'!G28,'5. Valoración de Controles'!G28))</f>
        <v>deben asegurar la integridad, confidencialidad y disponibilidad de la información mientras se realiza el trabajo en casa</v>
      </c>
      <c r="U28" s="24" t="str">
        <f>IF($H$27="","",
IF(OR($H$27="Corrupción",$H$27="Corrupción - LA/FT/FPADM",$H$27="Corrupción - Conflictos de Interés",$H$27="Corrupción en Trámites, OPAs y Consultas de Acceso a la Información Pública"),'6.Valoración Control Corrupción'!H28,'5. Valoración de Controles'!H28))</f>
        <v>mediante el uso de una Red Privada Virtual (VPN) provisto por IDIGER.</v>
      </c>
      <c r="V28" s="24">
        <f>IF($H$27="","",
IF(OR($H$27="Corrupción",$H$27="Corrupción - LA/FT/FPADM",$H$27="Corrupción - Conflictos de Interés",$H$27="Corrupción en Trámites, OPAs y Consultas de Acceso a la Información Pública"),'6.Valoración Control Corrupción'!I28,'5. Valoración de Controles'!I28))</f>
        <v>0</v>
      </c>
      <c r="W28" s="24" t="str">
        <f>IF($H$27="","",
IF(OR($H$27="Corrupción",$H$27="Corrupción - LA/FT/FPADM",$H$27="Corrupción - Conflictos de Interés",$H$27="Corrupción en Trámites, OPAs y Consultas de Acceso a la Información Pública"),'6.Valoración Control Corrupción'!J28,'5. Valoración de Controles'!J28))</f>
        <v>Evidencia: Reportes de conectividad de los usuarios con VPN.</v>
      </c>
      <c r="X28" s="26" t="str">
        <f>IF($H$27="","",
IF(OR($H$27="Corrupción",$H$27="Corrupción - LA/FT/FPADM",$H$27="Corrupción - LA/FT/FPADM",$H$27="Corrupción en Trámites, OPAs y Consultas de Acceso a la Información Pública"),"No Aplica",'5. Valoración de Controles'!L28))</f>
        <v>Preventivo</v>
      </c>
      <c r="Y28" s="26" t="str">
        <f>IF($H$27="","",
IF(OR($H$27="Corrupción",$H$27="Corrupción - LA/FT/FPADM",$H$27="Corrupción - LA/FT/FPADM",$H$27="Corrupción en Trámites, OPAs y Consultas de Acceso a la Información Pública"),"No Aplica",'5. Valoración de Controles'!M28))</f>
        <v>Afecta probabilidad</v>
      </c>
      <c r="Z28" s="26" t="str">
        <f>IF($H$27="","",
IF(OR($H$27="Corrupción",$H$27="Corrupción - LA/FT/FPADM",$H$27="Corrupción - LA/FT/FPADM",$H$27="Corrupción en Trámites, OPAs y Consultas de Acceso a la Información Pública"),"No Aplica",'5. Valoración de Controles'!N28))</f>
        <v>Manual</v>
      </c>
      <c r="AA28" s="26" t="str">
        <f>IF($H$27="","",
IF(OR($H$27="Corrupción",$H$27="Corrupción - LA/FT/FPADM",$H$27="Corrupción - LA/FT/FPADM",$H$27="Corrupción en Trámites, OPAs y Consultas de Acceso a la Información Pública"),"No Aplica",'5. Valoración de Controles'!O28))</f>
        <v>Sin Documentar</v>
      </c>
      <c r="AB28" s="26" t="str">
        <f>IF($H$27="","",
IF(OR($H$27="Corrupción",$H$27="Corrupción - LA/FT/FPADM",$H$27="Corrupción - LA/FT/FPADM",$H$27="Corrupción en Trámites, OPAs y Consultas de Acceso a la Información Pública"),"No Aplica",'5. Valoración de Controles'!P28))</f>
        <v>Aleatoria</v>
      </c>
      <c r="AC28" s="26" t="str">
        <f>IF($H$27="","",
IF(OR($H$27="Corrupción",$H$27="Corrupción - LA/FT/FPADM",$H$27="Corrupción - LA/FT/FPADM",$H$27="Corrupción en Trámites, OPAs y Consultas de Acceso a la Información Pública"),"No Aplica",'5. Valoración de Controles'!Q28))</f>
        <v>Sin Registro</v>
      </c>
      <c r="AD28" s="26" t="str">
        <f>IF($H$27="","",
IF(OR($H$27="Corrupción",$H$27="Corrupción - LA/FT/FPADM",$H$27="Corrupción - LA/FT/FPADM",$H$27="Corrupción en Trámites, OPAs y Consultas de Acceso a la Información Pública"),"No Aplica",'5. Valoración de Controles'!R28))</f>
        <v>Reportes de conectividad de los usuarios con VPN.</v>
      </c>
      <c r="AE28" s="26" t="str">
        <f>IF($H$27="","",
IF(OR($H$27="Corrupción",$H$27="Corrupción - LA/FT/FPADM",$H$27="Corrupción - LA/FT/FPADM",$H$27="Corrupción en Trámites, OPAs y Consultas de Acceso a la Información Pública"),"No Aplica",'5. Valoración de Controles'!S28))</f>
        <v>Reportes de conectividad de los usuarios con VPN. Trimestral</v>
      </c>
      <c r="AF28" s="26" t="str">
        <f>IF($H$27="","",
IF(OR($H$27="Corrupción",$H$27="Corrupción - LA/FT/FPADM",$H$27="Corrupción - LA/FT/FPADM",$H$27="Corrupción en Trámites, OPAs y Consultas de Acceso a la Información Pública"),"No Aplica",'5. Valoración de Controles'!T28))</f>
        <v>Se investigan y se identifican las acciones para corregir.</v>
      </c>
      <c r="AG28" s="27">
        <f>IF($H$27="","",
IF(OR($H$27="Corrupción",$H$27="Corrupción - LA/FT/FPADM",$H$27="Corrupción - LA/FT/FPADM",$H$27="Corrupción en Trámites, OPAs y Consultas de Acceso a la Información Pública"),"No Aplica",'5. Valoración de Controles'!U28))</f>
        <v>0.4</v>
      </c>
      <c r="AH28" s="86"/>
      <c r="AI28" s="86"/>
      <c r="AJ28" s="86"/>
      <c r="AK28" s="86"/>
      <c r="AL28" s="86"/>
      <c r="AM28" s="86"/>
      <c r="AN28" s="86"/>
      <c r="AO28" s="86"/>
      <c r="AP28" s="86"/>
      <c r="AQ28" s="86"/>
      <c r="AR28" s="86"/>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87"/>
      <c r="B29" s="87"/>
      <c r="C29" s="87"/>
      <c r="D29" s="87"/>
      <c r="E29" s="87"/>
      <c r="F29" s="87"/>
      <c r="G29" s="87"/>
      <c r="H29" s="87"/>
      <c r="I29" s="87"/>
      <c r="J29" s="87"/>
      <c r="K29" s="87"/>
      <c r="L29" s="87"/>
      <c r="M29" s="87"/>
      <c r="N29" s="87"/>
      <c r="O29" s="87"/>
      <c r="P29" s="87"/>
      <c r="Q29" s="24"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xml:space="preserve">     </v>
      </c>
      <c r="R29" s="24">
        <f>IF($H$27="","",
IF(OR($H$27="Corrupción",$H$27="Corrupción - LA/FT/FPADM",$H$27="Corrupción - Conflictos de Interés",$H$27="Corrupción en Trámites, OPAs y Consultas de Acceso a la Información Pública"),'6.Valoración Control Corrupción'!E29,'5. Valoración de Controles'!E29))</f>
        <v>0</v>
      </c>
      <c r="S29" s="24">
        <f>IF($H$27="","",
IF(OR($H$27="Corrupción",$H$27="Corrupción - LA/FT/FPADM",$H$27="Corrupción - Conflictos de Interés",$H$27="Corrupción en Trámites, OPAs y Consultas de Acceso a la Información Pública"),'6.Valoración Control Corrupción'!F29,'5. Valoración de Controles'!F29))</f>
        <v>0</v>
      </c>
      <c r="T29" s="24">
        <f>IF($H$27="","",
IF(OR($H$27="Corrupción",$H$27="Corrupción - LA/FT/FPADM",$H$27="Corrupción - Conflictos de Interés",$H$27="Corrupción en Trámites, OPAs y Consultas de Acceso a la Información Pública"),'6.Valoración Control Corrupción'!G29,'5. Valoración de Controles'!G29))</f>
        <v>0</v>
      </c>
      <c r="U29" s="24">
        <f>IF($H$27="","",
IF(OR($H$27="Corrupción",$H$27="Corrupción - LA/FT/FPADM",$H$27="Corrupción - Conflictos de Interés",$H$27="Corrupción en Trámites, OPAs y Consultas de Acceso a la Información Pública"),'6.Valoración Control Corrupción'!H29,'5. Valoración de Controles'!H29))</f>
        <v>0</v>
      </c>
      <c r="V29" s="24">
        <f>IF($H$27="","",
IF(OR($H$27="Corrupción",$H$27="Corrupción - LA/FT/FPADM",$H$27="Corrupción - Conflictos de Interés",$H$27="Corrupción en Trámites, OPAs y Consultas de Acceso a la Información Pública"),'6.Valoración Control Corrupción'!I29,'5. Valoración de Controles'!I29))</f>
        <v>0</v>
      </c>
      <c r="W29" s="24">
        <f>IF($H$27="","",
IF(OR($H$27="Corrupción",$H$27="Corrupción - LA/FT/FPADM",$H$27="Corrupción - Conflictos de Interés",$H$27="Corrupción en Trámites, OPAs y Consultas de Acceso a la Información Pública"),'6.Valoración Control Corrupción'!J29,'5. Valoración de Controles'!J29))</f>
        <v>0</v>
      </c>
      <c r="X29" s="26">
        <f>IF($H$27="","",
IF(OR($H$27="Corrupción",$H$27="Corrupción - LA/FT/FPADM",$H$27="Corrupción - LA/FT/FPADM",$H$27="Corrupción en Trámites, OPAs y Consultas de Acceso a la Información Pública"),"No Aplica",'5. Valoración de Controles'!L29))</f>
        <v>0</v>
      </c>
      <c r="Y29" s="26" t="str">
        <f>IF($H$27="","",
IF(OR($H$27="Corrupción",$H$27="Corrupción - LA/FT/FPADM",$H$27="Corrupción - LA/FT/FPADM",$H$27="Corrupción en Trámites, OPAs y Consultas de Acceso a la Información Pública"),"No Aplica",'5. Valoración de Controles'!M29))</f>
        <v/>
      </c>
      <c r="Z29" s="26">
        <f>IF($H$27="","",
IF(OR($H$27="Corrupción",$H$27="Corrupción - LA/FT/FPADM",$H$27="Corrupción - LA/FT/FPADM",$H$27="Corrupción en Trámites, OPAs y Consultas de Acceso a la Información Pública"),"No Aplica",'5. Valoración de Controles'!N29))</f>
        <v>0</v>
      </c>
      <c r="AA29" s="26">
        <f>IF($H$27="","",
IF(OR($H$27="Corrupción",$H$27="Corrupción - LA/FT/FPADM",$H$27="Corrupción - LA/FT/FPADM",$H$27="Corrupción en Trámites, OPAs y Consultas de Acceso a la Información Pública"),"No Aplica",'5. Valoración de Controles'!O29))</f>
        <v>0</v>
      </c>
      <c r="AB29" s="26">
        <f>IF($H$27="","",
IF(OR($H$27="Corrupción",$H$27="Corrupción - LA/FT/FPADM",$H$27="Corrupción - LA/FT/FPADM",$H$27="Corrupción en Trámites, OPAs y Consultas de Acceso a la Información Pública"),"No Aplica",'5. Valoración de Controles'!P29))</f>
        <v>0</v>
      </c>
      <c r="AC29" s="26">
        <f>IF($H$27="","",
IF(OR($H$27="Corrupción",$H$27="Corrupción - LA/FT/FPADM",$H$27="Corrupción - LA/FT/FPADM",$H$27="Corrupción en Trámites, OPAs y Consultas de Acceso a la Información Pública"),"No Aplica",'5. Valoración de Controles'!Q29))</f>
        <v>0</v>
      </c>
      <c r="AD29" s="26">
        <f>IF($H$27="","",
IF(OR($H$27="Corrupción",$H$27="Corrupción - LA/FT/FPADM",$H$27="Corrupción - LA/FT/FPADM",$H$27="Corrupción en Trámites, OPAs y Consultas de Acceso a la Información Pública"),"No Aplica",'5. Valoración de Controles'!R29))</f>
        <v>0</v>
      </c>
      <c r="AE29" s="26">
        <f>IF($H$27="","",
IF(OR($H$27="Corrupción",$H$27="Corrupción - LA/FT/FPADM",$H$27="Corrupción - LA/FT/FPADM",$H$27="Corrupción en Trámites, OPAs y Consultas de Acceso a la Información Pública"),"No Aplica",'5. Valoración de Controles'!S29))</f>
        <v>0</v>
      </c>
      <c r="AF29" s="26">
        <f>IF($H$27="","",
IF(OR($H$27="Corrupción",$H$27="Corrupción - LA/FT/FPADM",$H$27="Corrupción - LA/FT/FPADM",$H$27="Corrupción en Trámites, OPAs y Consultas de Acceso a la Información Pública"),"No Aplica",'5. Valoración de Controles'!T29))</f>
        <v>0</v>
      </c>
      <c r="AG29" s="27" t="str">
        <f>IF($H$27="","",
IF(OR($H$27="Corrupción",$H$27="Corrupción - LA/FT/FPADM",$H$27="Corrupción - LA/FT/FPADM",$H$27="Corrupción en Trámites, OPAs y Consultas de Acceso a la Información Pública"),"No Aplica",'5. Valoración de Controles'!U29))</f>
        <v/>
      </c>
      <c r="AH29" s="87"/>
      <c r="AI29" s="87"/>
      <c r="AJ29" s="87"/>
      <c r="AK29" s="87"/>
      <c r="AL29" s="87"/>
      <c r="AM29" s="87"/>
      <c r="AN29" s="87"/>
      <c r="AO29" s="87"/>
      <c r="AP29" s="87"/>
      <c r="AQ29" s="87"/>
      <c r="AR29" s="87"/>
      <c r="AS29" s="3"/>
      <c r="AT29" s="3"/>
      <c r="AU29" s="3"/>
      <c r="AV29" s="3"/>
      <c r="AW29" s="3"/>
      <c r="AX29" s="3"/>
      <c r="AY29" s="3"/>
      <c r="AZ29" s="3"/>
      <c r="BA29" s="3"/>
      <c r="BB29" s="3"/>
      <c r="BC29" s="3"/>
      <c r="BD29" s="3"/>
      <c r="BE29" s="3"/>
      <c r="BF29" s="3"/>
      <c r="BG29" s="3"/>
      <c r="BH29" s="3"/>
      <c r="BI29" s="3"/>
      <c r="BJ29" s="3"/>
      <c r="BK29" s="3"/>
      <c r="BL29" s="3"/>
    </row>
    <row r="30" spans="1:64" ht="228" customHeight="1" x14ac:dyDescent="0.3">
      <c r="A30" s="92">
        <v>8</v>
      </c>
      <c r="B30" s="88" t="str">
        <f>'2. Identificación del Riesgo'!B30:B32</f>
        <v>Tecnologías de la Información y las Comunicaciones</v>
      </c>
      <c r="C30" s="88" t="str">
        <f>IF('2. Identificación del Riesgo'!C30:C32="","",'2. Identificación del Riesgo'!C30:C32)</f>
        <v>Administración de la infraestructura y los servicios de TI</v>
      </c>
      <c r="D30" s="88" t="str">
        <f>IF('2. Identificación del Riesgo'!D30:D32="","",'2. Identificación del Riesgo'!D30:D32)</f>
        <v>Afectación Económica (o presupuestal) y Reputacional</v>
      </c>
      <c r="E30" s="88" t="str">
        <f>IF('2. Identificación del Riesgo'!E30:E32="","",'2. Identificación del Riesgo'!E30:E32)</f>
        <v>Incumplimiento de buenas practicas en el manejo de usuarios de altos privilegios.</v>
      </c>
      <c r="F30" s="88" t="str">
        <f>IF('2. Identificación del Riesgo'!F30:F32="","",'2. Identificación del Riesgo'!F30:F32)</f>
        <v>Ausencia de lineamientos para la adecuada  gestión de los usuarios de altos privilegios.</v>
      </c>
      <c r="G30" s="88" t="str">
        <f>IF('2. Identificación del Riesgo'!G30:G32="","",'2. Identificación del Riesgo'!G30:G32)</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H30" s="88" t="str">
        <f>IF('2. Identificación del Riesgo'!H30:H32="","",'2. Identificación del Riesgo'!H30:H32)</f>
        <v>Gestión - Seguridad de la Información (Pérdida de la Disponibilidad)</v>
      </c>
      <c r="I30" s="88" t="str">
        <f>IF('2. Identificación del Riesgo'!I30:I32="","",'2. Identificación del Riesgo'!I30:I32)</f>
        <v>Usuarios, productos y practicas, organizacionales</v>
      </c>
      <c r="J30" s="88" t="str">
        <f>IF('2. Identificación del Riesgo'!J30:J32="","",'2. Identificación del Riesgo'!J30:J32)</f>
        <v>Media: La actividad que conlleva el riesgo se ejecuta de 24 a 500 veces por año</v>
      </c>
      <c r="K30" s="89" t="str">
        <f>'2. Identificación del Riesgo'!K30:K32</f>
        <v>Media</v>
      </c>
      <c r="L30" s="90">
        <f>'2. Identificación del Riesgo'!L30:L32</f>
        <v>0.6</v>
      </c>
      <c r="M30" s="90"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Económico: Entre 100 y 500 SMLMV</v>
      </c>
      <c r="N30" s="89" t="str">
        <f>'2. Identificación del Riesgo'!N30:N32</f>
        <v>Mayor</v>
      </c>
      <c r="O30" s="90">
        <f>'2. Identificación del Riesgo'!O30:O32</f>
        <v>0.8</v>
      </c>
      <c r="P30" s="85" t="str">
        <f>'2. Identificación del Riesgo'!P30:P32</f>
        <v>Alto</v>
      </c>
      <c r="Q30" s="24"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El Oficial de seguridad debe  verificar de acuerdo al plan anual, que se hayan realizado las actividades tendientes a la medición del nivel de conocimiento de los colaboradores en materia de seguridad y privacidad de la información, revisando las pruebas de conocimiento que garantizan que los  colaboradores cuentan con una conciencia en seguridad de la información.  Evidencia:
*Registros de pruebas de conocimiento</v>
      </c>
      <c r="R30" s="24" t="str">
        <f>IF($H$30="","",
IF(OR($H$30="Corrupción",$H$30="Corrupción - LA/FT/FPADM",$H$30="Corrupción - Conflictos de Interés",$H$30="Corrupción en Trámites, OPAs y Consultas de Acceso a la Información Pública"),'6.Valoración Control Corrupción'!E30,'5. Valoración de Controles'!E30))</f>
        <v>El Oficial de seguridad debe</v>
      </c>
      <c r="S30" s="24">
        <f>IF($H$30="","",
IF(OR($H$30="Corrupción",$H$30="Corrupción - LA/FT/FPADM",$H$30="Corrupción - Conflictos de Interés",$H$30="Corrupción en Trámites, OPAs y Consultas de Acceso a la Información Pública"),'6.Valoración Control Corrupción'!F30,'5. Valoración de Controles'!F30))</f>
        <v>0</v>
      </c>
      <c r="T30" s="24" t="str">
        <f>IF($H$30="","",
IF(OR($H$30="Corrupción",$H$30="Corrupción - LA/FT/FPADM",$H$30="Corrupción - Conflictos de Interés",$H$30="Corrupción en Trámites, OPAs y Consultas de Acceso a la Información Pública"),'6.Valoración Control Corrupción'!G30,'5. Valoración de Controles'!G30))</f>
        <v>verificar de acuerdo al plan anual, que se hayan realizado las actividades tendientes a la medición del nivel de conocimiento de los colaboradores en materia de seguridad y privacidad de la información,</v>
      </c>
      <c r="U30" s="24" t="str">
        <f>IF($H$30="","",
IF(OR($H$30="Corrupción",$H$30="Corrupción - LA/FT/FPADM",$H$30="Corrupción - Conflictos de Interés",$H$30="Corrupción en Trámites, OPAs y Consultas de Acceso a la Información Pública"),'6.Valoración Control Corrupción'!H30,'5. Valoración de Controles'!H30))</f>
        <v>revisando las pruebas de conocimiento que garantizan que los  colaboradores cuentan con una conciencia en seguridad de la información.</v>
      </c>
      <c r="V30" s="24">
        <f>IF($H$30="","",
IF(OR($H$30="Corrupción",$H$30="Corrupción - LA/FT/FPADM",$H$30="Corrupción - Conflictos de Interés",$H$30="Corrupción en Trámites, OPAs y Consultas de Acceso a la Información Pública"),'6.Valoración Control Corrupción'!I30,'5. Valoración de Controles'!I30))</f>
        <v>0</v>
      </c>
      <c r="W30" s="24" t="str">
        <f>IF($H$30="","",
IF(OR($H$30="Corrupción",$H$30="Corrupción - LA/FT/FPADM",$H$30="Corrupción - Conflictos de Interés",$H$30="Corrupción en Trámites, OPAs y Consultas de Acceso a la Información Pública"),'6.Valoración Control Corrupción'!J30,'5. Valoración de Controles'!J30))</f>
        <v>Evidencia:
*Registros de pruebas de conocimiento</v>
      </c>
      <c r="X30" s="26" t="str">
        <f>IF($H$30="","",
IF(OR($H$30="Corrupción",$H$30="Corrupción - LA/FT/FPADM",$H$30="Corrupción - LA/FT/FPADM",$H$30="Corrupción en Trámites, OPAs y Consultas de Acceso a la Información Pública"),"No Aplica",'5. Valoración de Controles'!L30))</f>
        <v>Preventivo</v>
      </c>
      <c r="Y30" s="26" t="str">
        <f>IF($H$30="","",
IF(OR($H$30="Corrupción",$H$30="Corrupción - LA/FT/FPADM",$H$30="Corrupción - LA/FT/FPADM",$H$30="Corrupción en Trámites, OPAs y Consultas de Acceso a la Información Pública"),"No Aplica",'5. Valoración de Controles'!M30))</f>
        <v>Afecta probabilidad</v>
      </c>
      <c r="Z30" s="26" t="str">
        <f>IF($H$30="","",
IF(OR($H$30="Corrupción",$H$30="Corrupción - LA/FT/FPADM",$H$30="Corrupción - LA/FT/FPADM",$H$30="Corrupción en Trámites, OPAs y Consultas de Acceso a la Información Pública"),"No Aplica",'5. Valoración de Controles'!N30))</f>
        <v>Manual</v>
      </c>
      <c r="AA30" s="26" t="str">
        <f>IF($H$30="","",
IF(OR($H$30="Corrupción",$H$30="Corrupción - LA/FT/FPADM",$H$30="Corrupción - LA/FT/FPADM",$H$30="Corrupción en Trámites, OPAs y Consultas de Acceso a la Información Pública"),"No Aplica",'5. Valoración de Controles'!O30))</f>
        <v>Sin Documentar</v>
      </c>
      <c r="AB30" s="26" t="str">
        <f>IF($H$30="","",
IF(OR($H$30="Corrupción",$H$30="Corrupción - LA/FT/FPADM",$H$30="Corrupción - LA/FT/FPADM",$H$30="Corrupción en Trámites, OPAs y Consultas de Acceso a la Información Pública"),"No Aplica",'5. Valoración de Controles'!P30))</f>
        <v>Aleatoria</v>
      </c>
      <c r="AC30" s="26" t="str">
        <f>IF($H$30="","",
IF(OR($H$30="Corrupción",$H$30="Corrupción - LA/FT/FPADM",$H$30="Corrupción - LA/FT/FPADM",$H$30="Corrupción en Trámites, OPAs y Consultas de Acceso a la Información Pública"),"No Aplica",'5. Valoración de Controles'!Q30))</f>
        <v>Con Registro</v>
      </c>
      <c r="AD30" s="26" t="str">
        <f>IF($H$30="","",
IF(OR($H$30="Corrupción",$H$30="Corrupción - LA/FT/FPADM",$H$30="Corrupción - LA/FT/FPADM",$H$30="Corrupción en Trámites, OPAs y Consultas de Acceso a la Información Pública"),"No Aplica",'5. Valoración de Controles'!R30))</f>
        <v>Carpeta de Seguridad de la Información en Google Drive</v>
      </c>
      <c r="AE30" s="26" t="str">
        <f>IF($H$30="","",
IF(OR($H$30="Corrupción",$H$30="Corrupción - LA/FT/FPADM",$H$30="Corrupción - LA/FT/FPADM",$H$30="Corrupción en Trámites, OPAs y Consultas de Acceso a la Información Pública"),"No Aplica",'5. Valoración de Controles'!S30))</f>
        <v>test de conocimiento de los usuarios.</v>
      </c>
      <c r="AF30" s="26" t="str">
        <f>IF($H$30="","",
IF(OR($H$30="Corrupción",$H$30="Corrupción - LA/FT/FPADM",$H$30="Corrupción - LA/FT/FPADM",$H$30="Corrupción en Trámites, OPAs y Consultas de Acceso a la Información Pública"),"No Aplica",'5. Valoración de Controles'!T30))</f>
        <v>Se investigan y se identifican las acciones para corregir.</v>
      </c>
      <c r="AG30" s="27">
        <f>IF($H$30="","",
IF(OR($H$30="Corrupción",$H$30="Corrupción - LA/FT/FPADM",$H$30="Corrupción - LA/FT/FPADM",$H$30="Corrupción en Trámites, OPAs y Consultas de Acceso a la Información Pública"),"No Aplica",'5. Valoración de Controles'!U30))</f>
        <v>0.4</v>
      </c>
      <c r="AH30" s="89"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Muy Baja</v>
      </c>
      <c r="AI30" s="124">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0.252</v>
      </c>
      <c r="AJ30" s="89"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Mayor</v>
      </c>
      <c r="AK30" s="124">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0.8</v>
      </c>
      <c r="AL30" s="85"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Alto</v>
      </c>
      <c r="AM30" s="90" t="s">
        <v>439</v>
      </c>
      <c r="AN30" s="88"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106" t="s">
        <v>446</v>
      </c>
      <c r="AP30" s="123" t="s">
        <v>444</v>
      </c>
      <c r="AQ30" s="123" t="str">
        <f>IF(AO30="","","∑ Peso porcentual de cada acción definida")</f>
        <v>∑ Peso porcentual de cada acción definida</v>
      </c>
      <c r="AR30" s="88" t="s">
        <v>445</v>
      </c>
      <c r="AS30" s="3"/>
      <c r="AT30" s="3"/>
      <c r="AU30" s="3"/>
      <c r="AV30" s="3"/>
      <c r="AW30" s="3"/>
      <c r="AX30" s="3"/>
      <c r="AY30" s="3"/>
      <c r="AZ30" s="3"/>
      <c r="BA30" s="3"/>
      <c r="BB30" s="3"/>
      <c r="BC30" s="3"/>
      <c r="BD30" s="3"/>
      <c r="BE30" s="3"/>
      <c r="BF30" s="3"/>
      <c r="BG30" s="3"/>
      <c r="BH30" s="3"/>
      <c r="BI30" s="3"/>
      <c r="BJ30" s="3"/>
      <c r="BK30" s="3"/>
      <c r="BL30" s="3"/>
    </row>
    <row r="31" spans="1:64" ht="243.75" customHeight="1" x14ac:dyDescent="0.3">
      <c r="A31" s="86"/>
      <c r="B31" s="86"/>
      <c r="C31" s="86"/>
      <c r="D31" s="86"/>
      <c r="E31" s="86"/>
      <c r="F31" s="86"/>
      <c r="G31" s="86"/>
      <c r="H31" s="86"/>
      <c r="I31" s="86"/>
      <c r="J31" s="86"/>
      <c r="K31" s="86"/>
      <c r="L31" s="86"/>
      <c r="M31" s="86"/>
      <c r="N31" s="86"/>
      <c r="O31" s="86"/>
      <c r="P31" s="86"/>
      <c r="Q31" s="24"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Los profesionales de infraestructura tecnologica y/o contratistas de la Oficina TICS  deben verificar los usuarios administradores de servicios criticos como el dominio, el firewall, VPN, y el acceso a la nube oracle con el fin de detectar usuarios que por su obligación o función no deban tener perfiles con altos privilegios (admin) y realizar las actualizaciones necesarias.  Evidencia: Reporte informando usuarios administradores de los servicios mencionados en el control.</v>
      </c>
      <c r="R31" s="24" t="str">
        <f>IF($H$30="","",
IF(OR($H$30="Corrupción",$H$30="Corrupción - LA/FT/FPADM",$H$30="Corrupción - Conflictos de Interés",$H$30="Corrupción en Trámites, OPAs y Consultas de Acceso a la Información Pública"),'6.Valoración Control Corrupción'!E31,'5. Valoración de Controles'!E31))</f>
        <v>Los profesionales de infraestructura tecnologica y/o contratistas de la Oficina TICS</v>
      </c>
      <c r="S31" s="24">
        <f>IF($H$30="","",
IF(OR($H$30="Corrupción",$H$30="Corrupción - LA/FT/FPADM",$H$30="Corrupción - Conflictos de Interés",$H$30="Corrupción en Trámites, OPAs y Consultas de Acceso a la Información Pública"),'6.Valoración Control Corrupción'!F31,'5. Valoración de Controles'!F31))</f>
        <v>0</v>
      </c>
      <c r="T31" s="24" t="str">
        <f>IF($H$30="","",
IF(OR($H$30="Corrupción",$H$30="Corrupción - LA/FT/FPADM",$H$30="Corrupción - Conflictos de Interés",$H$30="Corrupción en Trámites, OPAs y Consultas de Acceso a la Información Pública"),'6.Valoración Control Corrupción'!G31,'5. Valoración de Controles'!G31))</f>
        <v>deben verificar los usuarios administradores de servicios criticos como el dominio, el firewall, VPN, y el acceso a la nube oracle</v>
      </c>
      <c r="U31" s="24" t="str">
        <f>IF($H$30="","",
IF(OR($H$30="Corrupción",$H$30="Corrupción - LA/FT/FPADM",$H$30="Corrupción - Conflictos de Interés",$H$30="Corrupción en Trámites, OPAs y Consultas de Acceso a la Información Pública"),'6.Valoración Control Corrupción'!H31,'5. Valoración de Controles'!H31))</f>
        <v>con el fin de detectar usuarios que por su obligación o función no deban tener perfiles con altos privilegios (admin) y realizar las actualizaciones necesarias.</v>
      </c>
      <c r="V31" s="24">
        <f>IF($H$30="","",
IF(OR($H$30="Corrupción",$H$30="Corrupción - LA/FT/FPADM",$H$30="Corrupción - Conflictos de Interés",$H$30="Corrupción en Trámites, OPAs y Consultas de Acceso a la Información Pública"),'6.Valoración Control Corrupción'!I31,'5. Valoración de Controles'!I31))</f>
        <v>0</v>
      </c>
      <c r="W31" s="24" t="str">
        <f>IF($H$30="","",
IF(OR($H$30="Corrupción",$H$30="Corrupción - LA/FT/FPADM",$H$30="Corrupción - Conflictos de Interés",$H$30="Corrupción en Trámites, OPAs y Consultas de Acceso a la Información Pública"),'6.Valoración Control Corrupción'!J31,'5. Valoración de Controles'!J31))</f>
        <v>Evidencia: Reporte informando usuarios administradores de los servicios mencionados en el control.</v>
      </c>
      <c r="X31" s="26" t="str">
        <f>IF($H$30="","",
IF(OR($H$30="Corrupción",$H$30="Corrupción - LA/FT/FPADM",$H$30="Corrupción - LA/FT/FPADM",$H$30="Corrupción en Trámites, OPAs y Consultas de Acceso a la Información Pública"),"No Aplica",'5. Valoración de Controles'!L31))</f>
        <v>Detectivo</v>
      </c>
      <c r="Y31" s="26" t="str">
        <f>IF($H$30="","",
IF(OR($H$30="Corrupción",$H$30="Corrupción - LA/FT/FPADM",$H$30="Corrupción - LA/FT/FPADM",$H$30="Corrupción en Trámites, OPAs y Consultas de Acceso a la Información Pública"),"No Aplica",'5. Valoración de Controles'!M31))</f>
        <v>Afecta probabilidad</v>
      </c>
      <c r="Z31" s="26" t="str">
        <f>IF($H$30="","",
IF(OR($H$30="Corrupción",$H$30="Corrupción - LA/FT/FPADM",$H$30="Corrupción - LA/FT/FPADM",$H$30="Corrupción en Trámites, OPAs y Consultas de Acceso a la Información Pública"),"No Aplica",'5. Valoración de Controles'!N31))</f>
        <v>Manual</v>
      </c>
      <c r="AA31" s="26" t="str">
        <f>IF($H$30="","",
IF(OR($H$30="Corrupción",$H$30="Corrupción - LA/FT/FPADM",$H$30="Corrupción - LA/FT/FPADM",$H$30="Corrupción en Trámites, OPAs y Consultas de Acceso a la Información Pública"),"No Aplica",'5. Valoración de Controles'!O31))</f>
        <v>Sin Documentar</v>
      </c>
      <c r="AB31" s="26" t="str">
        <f>IF($H$30="","",
IF(OR($H$30="Corrupción",$H$30="Corrupción - LA/FT/FPADM",$H$30="Corrupción - LA/FT/FPADM",$H$30="Corrupción en Trámites, OPAs y Consultas de Acceso a la Información Pública"),"No Aplica",'5. Valoración de Controles'!P31))</f>
        <v>Aleatoria</v>
      </c>
      <c r="AC31" s="26" t="str">
        <f>IF($H$30="","",
IF(OR($H$30="Corrupción",$H$30="Corrupción - LA/FT/FPADM",$H$30="Corrupción - LA/FT/FPADM",$H$30="Corrupción en Trámites, OPAs y Consultas de Acceso a la Información Pública"),"No Aplica",'5. Valoración de Controles'!Q31))</f>
        <v>Con Registro</v>
      </c>
      <c r="AD31" s="26" t="str">
        <f>IF($H$30="","",
IF(OR($H$30="Corrupción",$H$30="Corrupción - LA/FT/FPADM",$H$30="Corrupción - LA/FT/FPADM",$H$30="Corrupción en Trámites, OPAs y Consultas de Acceso a la Información Pública"),"No Aplica",'5. Valoración de Controles'!R31))</f>
        <v>Reporte informando usuarios administradores de los servicios mencionados en el control.</v>
      </c>
      <c r="AE31" s="26" t="str">
        <f>IF($H$30="","",
IF(OR($H$30="Corrupción",$H$30="Corrupción - LA/FT/FPADM",$H$30="Corrupción - LA/FT/FPADM",$H$30="Corrupción en Trámites, OPAs y Consultas de Acceso a la Información Pública"),"No Aplica",'5. Valoración de Controles'!S31))</f>
        <v>reporte de usuarios con altos privilegio, semestrales</v>
      </c>
      <c r="AF31" s="26" t="str">
        <f>IF($H$30="","",
IF(OR($H$30="Corrupción",$H$30="Corrupción - LA/FT/FPADM",$H$30="Corrupción - LA/FT/FPADM",$H$30="Corrupción en Trámites, OPAs y Consultas de Acceso a la Información Pública"),"No Aplica",'5. Valoración de Controles'!T31))</f>
        <v>Se investigan y se identifican las acciones para corregir.</v>
      </c>
      <c r="AG31" s="27">
        <f>IF($H$30="","",
IF(OR($H$30="Corrupción",$H$30="Corrupción - LA/FT/FPADM",$H$30="Corrupción - LA/FT/FPADM",$H$30="Corrupción en Trámites, OPAs y Consultas de Acceso a la Información Pública"),"No Aplica",'5. Valoración de Controles'!U31))</f>
        <v>0.3</v>
      </c>
      <c r="AH31" s="86"/>
      <c r="AI31" s="86"/>
      <c r="AJ31" s="86"/>
      <c r="AK31" s="86"/>
      <c r="AL31" s="86"/>
      <c r="AM31" s="86"/>
      <c r="AN31" s="86"/>
      <c r="AO31" s="86"/>
      <c r="AP31" s="86"/>
      <c r="AQ31" s="86"/>
      <c r="AR31" s="86"/>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87"/>
      <c r="B32" s="87"/>
      <c r="C32" s="87"/>
      <c r="D32" s="87"/>
      <c r="E32" s="87"/>
      <c r="F32" s="87"/>
      <c r="G32" s="87"/>
      <c r="H32" s="87"/>
      <c r="I32" s="87"/>
      <c r="J32" s="87"/>
      <c r="K32" s="87"/>
      <c r="L32" s="87"/>
      <c r="M32" s="87"/>
      <c r="N32" s="87"/>
      <c r="O32" s="87"/>
      <c r="P32" s="87"/>
      <c r="Q32" s="24"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xml:space="preserve">     </v>
      </c>
      <c r="R32" s="24">
        <f>IF($H$30="","",
IF(OR($H$30="Corrupción",$H$30="Corrupción - LA/FT/FPADM",$H$30="Corrupción - Conflictos de Interés",$H$30="Corrupción en Trámites, OPAs y Consultas de Acceso a la Información Pública"),'6.Valoración Control Corrupción'!E32,'5. Valoración de Controles'!E32))</f>
        <v>0</v>
      </c>
      <c r="S32" s="24">
        <f>IF($H$30="","",
IF(OR($H$30="Corrupción",$H$30="Corrupción - LA/FT/FPADM",$H$30="Corrupción - Conflictos de Interés",$H$30="Corrupción en Trámites, OPAs y Consultas de Acceso a la Información Pública"),'6.Valoración Control Corrupción'!F32,'5. Valoración de Controles'!F32))</f>
        <v>0</v>
      </c>
      <c r="T32" s="24">
        <f>IF($H$30="","",
IF(OR($H$30="Corrupción",$H$30="Corrupción - LA/FT/FPADM",$H$30="Corrupción - Conflictos de Interés",$H$30="Corrupción en Trámites, OPAs y Consultas de Acceso a la Información Pública"),'6.Valoración Control Corrupción'!G32,'5. Valoración de Controles'!G32))</f>
        <v>0</v>
      </c>
      <c r="U32" s="24">
        <f>IF($H$30="","",
IF(OR($H$30="Corrupción",$H$30="Corrupción - LA/FT/FPADM",$H$30="Corrupción - Conflictos de Interés",$H$30="Corrupción en Trámites, OPAs y Consultas de Acceso a la Información Pública"),'6.Valoración Control Corrupción'!H32,'5. Valoración de Controles'!H32))</f>
        <v>0</v>
      </c>
      <c r="V32" s="24">
        <f>IF($H$30="","",
IF(OR($H$30="Corrupción",$H$30="Corrupción - LA/FT/FPADM",$H$30="Corrupción - Conflictos de Interés",$H$30="Corrupción en Trámites, OPAs y Consultas de Acceso a la Información Pública"),'6.Valoración Control Corrupción'!I32,'5. Valoración de Controles'!I32))</f>
        <v>0</v>
      </c>
      <c r="W32" s="24">
        <f>IF($H$30="","",
IF(OR($H$30="Corrupción",$H$30="Corrupción - LA/FT/FPADM",$H$30="Corrupción - Conflictos de Interés",$H$30="Corrupción en Trámites, OPAs y Consultas de Acceso a la Información Pública"),'6.Valoración Control Corrupción'!J32,'5. Valoración de Controles'!J32))</f>
        <v>0</v>
      </c>
      <c r="X32" s="26">
        <f>IF($H$30="","",
IF(OR($H$30="Corrupción",$H$30="Corrupción - LA/FT/FPADM",$H$30="Corrupción - LA/FT/FPADM",$H$30="Corrupción en Trámites, OPAs y Consultas de Acceso a la Información Pública"),"No Aplica",'5. Valoración de Controles'!L32))</f>
        <v>0</v>
      </c>
      <c r="Y32" s="26" t="str">
        <f>IF($H$30="","",
IF(OR($H$30="Corrupción",$H$30="Corrupción - LA/FT/FPADM",$H$30="Corrupción - LA/FT/FPADM",$H$30="Corrupción en Trámites, OPAs y Consultas de Acceso a la Información Pública"),"No Aplica",'5. Valoración de Controles'!M32))</f>
        <v/>
      </c>
      <c r="Z32" s="26">
        <f>IF($H$30="","",
IF(OR($H$30="Corrupción",$H$30="Corrupción - LA/FT/FPADM",$H$30="Corrupción - LA/FT/FPADM",$H$30="Corrupción en Trámites, OPAs y Consultas de Acceso a la Información Pública"),"No Aplica",'5. Valoración de Controles'!N32))</f>
        <v>0</v>
      </c>
      <c r="AA32" s="26">
        <f>IF($H$30="","",
IF(OR($H$30="Corrupción",$H$30="Corrupción - LA/FT/FPADM",$H$30="Corrupción - LA/FT/FPADM",$H$30="Corrupción en Trámites, OPAs y Consultas de Acceso a la Información Pública"),"No Aplica",'5. Valoración de Controles'!O32))</f>
        <v>0</v>
      </c>
      <c r="AB32" s="26">
        <f>IF($H$30="","",
IF(OR($H$30="Corrupción",$H$30="Corrupción - LA/FT/FPADM",$H$30="Corrupción - LA/FT/FPADM",$H$30="Corrupción en Trámites, OPAs y Consultas de Acceso a la Información Pública"),"No Aplica",'5. Valoración de Controles'!P32))</f>
        <v>0</v>
      </c>
      <c r="AC32" s="26">
        <f>IF($H$30="","",
IF(OR($H$30="Corrupción",$H$30="Corrupción - LA/FT/FPADM",$H$30="Corrupción - LA/FT/FPADM",$H$30="Corrupción en Trámites, OPAs y Consultas de Acceso a la Información Pública"),"No Aplica",'5. Valoración de Controles'!Q32))</f>
        <v>0</v>
      </c>
      <c r="AD32" s="26">
        <f>IF($H$30="","",
IF(OR($H$30="Corrupción",$H$30="Corrupción - LA/FT/FPADM",$H$30="Corrupción - LA/FT/FPADM",$H$30="Corrupción en Trámites, OPAs y Consultas de Acceso a la Información Pública"),"No Aplica",'5. Valoración de Controles'!R32))</f>
        <v>0</v>
      </c>
      <c r="AE32" s="26">
        <f>IF($H$30="","",
IF(OR($H$30="Corrupción",$H$30="Corrupción - LA/FT/FPADM",$H$30="Corrupción - LA/FT/FPADM",$H$30="Corrupción en Trámites, OPAs y Consultas de Acceso a la Información Pública"),"No Aplica",'5. Valoración de Controles'!S32))</f>
        <v>0</v>
      </c>
      <c r="AF32" s="26">
        <f>IF($H$30="","",
IF(OR($H$30="Corrupción",$H$30="Corrupción - LA/FT/FPADM",$H$30="Corrupción - LA/FT/FPADM",$H$30="Corrupción en Trámites, OPAs y Consultas de Acceso a la Información Pública"),"No Aplica",'5. Valoración de Controles'!T32))</f>
        <v>0</v>
      </c>
      <c r="AG32" s="27" t="str">
        <f>IF($H$30="","",
IF(OR($H$30="Corrupción",$H$30="Corrupción - LA/FT/FPADM",$H$30="Corrupción - LA/FT/FPADM",$H$30="Corrupción en Trámites, OPAs y Consultas de Acceso a la Información Pública"),"No Aplica",'5. Valoración de Controles'!U32))</f>
        <v/>
      </c>
      <c r="AH32" s="87"/>
      <c r="AI32" s="87"/>
      <c r="AJ32" s="87"/>
      <c r="AK32" s="87"/>
      <c r="AL32" s="87"/>
      <c r="AM32" s="87"/>
      <c r="AN32" s="87"/>
      <c r="AO32" s="87"/>
      <c r="AP32" s="87"/>
      <c r="AQ32" s="87"/>
      <c r="AR32" s="87"/>
      <c r="AS32" s="3"/>
      <c r="AT32" s="3"/>
      <c r="AU32" s="3"/>
      <c r="AV32" s="3"/>
      <c r="AW32" s="3"/>
      <c r="AX32" s="3"/>
      <c r="AY32" s="3"/>
      <c r="AZ32" s="3"/>
      <c r="BA32" s="3"/>
      <c r="BB32" s="3"/>
      <c r="BC32" s="3"/>
      <c r="BD32" s="3"/>
      <c r="BE32" s="3"/>
      <c r="BF32" s="3"/>
      <c r="BG32" s="3"/>
      <c r="BH32" s="3"/>
      <c r="BI32" s="3"/>
      <c r="BJ32" s="3"/>
      <c r="BK32" s="3"/>
      <c r="BL32" s="3"/>
    </row>
    <row r="33" spans="1:64" ht="183.75" customHeight="1" x14ac:dyDescent="0.3">
      <c r="A33" s="92">
        <v>9</v>
      </c>
      <c r="B33" s="88" t="str">
        <f>'2. Identificación del Riesgo'!B33:B35</f>
        <v>Tecnologías de la Información y las Comunicaciones</v>
      </c>
      <c r="C33" s="88" t="str">
        <f>IF('2. Identificación del Riesgo'!C33:C35="","",'2. Identificación del Riesgo'!C33:C35)</f>
        <v>Administración de la infraestructura y los servicios de TI</v>
      </c>
      <c r="D33" s="88" t="str">
        <f>IF('2. Identificación del Riesgo'!D33:D35="","",'2. Identificación del Riesgo'!D33:D35)</f>
        <v>Afectación Económica (o presupuestal) y Reputacional</v>
      </c>
      <c r="E33" s="88" t="str">
        <f>IF('2. Identificación del Riesgo'!E33:E35="","",'2. Identificación del Riesgo'!E33:E35)</f>
        <v>Fallas en la prestación de los servicios de TI</v>
      </c>
      <c r="F33" s="88" t="str">
        <f>IF('2. Identificación del Riesgo'!F33:F35="","",'2. Identificación del Riesgo'!F33:F35)</f>
        <v>Inadecuada gestión de cambios.</v>
      </c>
      <c r="G33" s="88" t="str">
        <f>IF('2. Identificación del Riesgo'!G33:G35="","",'2. Identificación del Riesgo'!G33:G35)</f>
        <v>Posibilidad de afectación economica y/o reputacional y perdida de disponiblidad por fallas en la prestación de los servicios de TI debido a la inadecuada gestión de cambios en los ambientes productivos de la entidad.</v>
      </c>
      <c r="H33" s="88" t="str">
        <f>IF('2. Identificación del Riesgo'!H33:H35="","",'2. Identificación del Riesgo'!H33:H35)</f>
        <v>Gestión - Seguridad de la Información (Pérdida de la Disponibilidad)</v>
      </c>
      <c r="I33" s="88" t="str">
        <f>IF('2. Identificación del Riesgo'!I33:I35="","",'2. Identificación del Riesgo'!I33:I35)</f>
        <v>Usuarios, productos y practicas, organizacionales</v>
      </c>
      <c r="J33" s="88" t="str">
        <f>IF('2. Identificación del Riesgo'!J33:J35="","",'2. Identificación del Riesgo'!J33:J35)</f>
        <v>Media: La actividad que conlleva el riesgo se ejecuta de 24 a 500 veces por año</v>
      </c>
      <c r="K33" s="89" t="str">
        <f>'2. Identificación del Riesgo'!K33:K35</f>
        <v>Media</v>
      </c>
      <c r="L33" s="90">
        <f>'2. Identificación del Riesgo'!L33:L35</f>
        <v>0.6</v>
      </c>
      <c r="M33" s="90"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Económico: Entre 100 y 500 SMLMV</v>
      </c>
      <c r="N33" s="89" t="str">
        <f>'2. Identificación del Riesgo'!N33:N35</f>
        <v>Mayor</v>
      </c>
      <c r="O33" s="90">
        <f>'2. Identificación del Riesgo'!O33:O35</f>
        <v>0.8</v>
      </c>
      <c r="P33" s="85" t="str">
        <f>'2. Identificación del Riesgo'!P33:P35</f>
        <v>Alto</v>
      </c>
      <c r="Q33" s="24"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El Profesional de infraestructura tecnológica y/o contratistas de la Oficina TICS  ejecutan las actividades que se identifican durante el periodo y de acuerdo con plan de adquisiones los avances se relacionan en informes de gestión de los profesionales encargados.  Evidencia:
*Informes de gestión</v>
      </c>
      <c r="R33" s="24" t="str">
        <f>IF($H$33="","",
IF(OR($H$33="Corrupción",$H$33="Corrupción - LA/FT/FPADM",$H$33="Corrupción - Conflictos de Interés",$H$33="Corrupción en Trámites, OPAs y Consultas de Acceso a la Información Pública"),'6.Valoración Control Corrupción'!E33,'5. Valoración de Controles'!E33))</f>
        <v>El Profesional de infraestructura tecnológica y/o contratistas de la Oficina TICS</v>
      </c>
      <c r="S33" s="24">
        <f>IF($H$33="","",
IF(OR($H$33="Corrupción",$H$33="Corrupción - LA/FT/FPADM",$H$33="Corrupción - Conflictos de Interés",$H$33="Corrupción en Trámites, OPAs y Consultas de Acceso a la Información Pública"),'6.Valoración Control Corrupción'!F33,'5. Valoración de Controles'!F33))</f>
        <v>0</v>
      </c>
      <c r="T33" s="24" t="str">
        <f>IF($H$33="","",
IF(OR($H$33="Corrupción",$H$33="Corrupción - LA/FT/FPADM",$H$33="Corrupción - Conflictos de Interés",$H$33="Corrupción en Trámites, OPAs y Consultas de Acceso a la Información Pública"),'6.Valoración Control Corrupción'!G33,'5. Valoración de Controles'!G33))</f>
        <v>ejecutan las actividades que se identifican durante el periodo y de acuerdo con plan de adquisiones los avances se relacionan en</v>
      </c>
      <c r="U33" s="24" t="str">
        <f>IF($H$33="","",
IF(OR($H$33="Corrupción",$H$33="Corrupción - LA/FT/FPADM",$H$33="Corrupción - Conflictos de Interés",$H$33="Corrupción en Trámites, OPAs y Consultas de Acceso a la Información Pública"),'6.Valoración Control Corrupción'!H33,'5. Valoración de Controles'!H33))</f>
        <v>informes de gestión de los profesionales encargados.</v>
      </c>
      <c r="V33" s="24">
        <f>IF($H$33="","",
IF(OR($H$33="Corrupción",$H$33="Corrupción - LA/FT/FPADM",$H$33="Corrupción - Conflictos de Interés",$H$33="Corrupción en Trámites, OPAs y Consultas de Acceso a la Información Pública"),'6.Valoración Control Corrupción'!I33,'5. Valoración de Controles'!I33))</f>
        <v>0</v>
      </c>
      <c r="W33" s="24" t="str">
        <f>IF($H$33="","",
IF(OR($H$33="Corrupción",$H$33="Corrupción - LA/FT/FPADM",$H$33="Corrupción - Conflictos de Interés",$H$33="Corrupción en Trámites, OPAs y Consultas de Acceso a la Información Pública"),'6.Valoración Control Corrupción'!J33,'5. Valoración de Controles'!J33))</f>
        <v>Evidencia:
*Informes de gestión</v>
      </c>
      <c r="X33" s="26" t="str">
        <f>IF($H$33="","",
IF(OR($H$33="Corrupción",$H$33="Corrupción - LA/FT/FPADM",$H$33="Corrupción - LA/FT/FPADM",$H$33="Corrupción en Trámites, OPAs y Consultas de Acceso a la Información Pública"),"No Aplica",'5. Valoración de Controles'!L33))</f>
        <v>Preventivo</v>
      </c>
      <c r="Y33" s="26" t="str">
        <f>IF($H$33="","",
IF(OR($H$33="Corrupción",$H$33="Corrupción - LA/FT/FPADM",$H$33="Corrupción - LA/FT/FPADM",$H$33="Corrupción en Trámites, OPAs y Consultas de Acceso a la Información Pública"),"No Aplica",'5. Valoración de Controles'!M33))</f>
        <v>Afecta probabilidad</v>
      </c>
      <c r="Z33" s="26" t="str">
        <f>IF($H$33="","",
IF(OR($H$33="Corrupción",$H$33="Corrupción - LA/FT/FPADM",$H$33="Corrupción - LA/FT/FPADM",$H$33="Corrupción en Trámites, OPAs y Consultas de Acceso a la Información Pública"),"No Aplica",'5. Valoración de Controles'!N33))</f>
        <v>Manual</v>
      </c>
      <c r="AA33" s="26" t="str">
        <f>IF($H$33="","",
IF(OR($H$33="Corrupción",$H$33="Corrupción - LA/FT/FPADM",$H$33="Corrupción - LA/FT/FPADM",$H$33="Corrupción en Trámites, OPAs y Consultas de Acceso a la Información Pública"),"No Aplica",'5. Valoración de Controles'!O33))</f>
        <v>Documentado</v>
      </c>
      <c r="AB33" s="26" t="str">
        <f>IF($H$33="","",
IF(OR($H$33="Corrupción",$H$33="Corrupción - LA/FT/FPADM",$H$33="Corrupción - LA/FT/FPADM",$H$33="Corrupción en Trámites, OPAs y Consultas de Acceso a la Información Pública"),"No Aplica",'5. Valoración de Controles'!P33))</f>
        <v>Continua</v>
      </c>
      <c r="AC33" s="26" t="str">
        <f>IF($H$33="","",
IF(OR($H$33="Corrupción",$H$33="Corrupción - LA/FT/FPADM",$H$33="Corrupción - LA/FT/FPADM",$H$33="Corrupción en Trámites, OPAs y Consultas de Acceso a la Información Pública"),"No Aplica",'5. Valoración de Controles'!Q33))</f>
        <v>Con Registro</v>
      </c>
      <c r="AD33" s="26" t="str">
        <f>IF($H$33="","",
IF(OR($H$33="Corrupción",$H$33="Corrupción - LA/FT/FPADM",$H$33="Corrupción - LA/FT/FPADM",$H$33="Corrupción en Trámites, OPAs y Consultas de Acceso a la Información Pública"),"No Aplica",'5. Valoración de Controles'!R33))</f>
        <v>Carpeta donde reposan los informes de gestión.</v>
      </c>
      <c r="AE33" s="26" t="str">
        <f>IF($H$33="","",
IF(OR($H$33="Corrupción",$H$33="Corrupción - LA/FT/FPADM",$H$33="Corrupción - LA/FT/FPADM",$H$33="Corrupción en Trámites, OPAs y Consultas de Acceso a la Información Pública"),"No Aplica",'5. Valoración de Controles'!S33))</f>
        <v>informes mensuales</v>
      </c>
      <c r="AF33" s="26" t="str">
        <f>IF($H$33="","",
IF(OR($H$33="Corrupción",$H$33="Corrupción - LA/FT/FPADM",$H$33="Corrupción - LA/FT/FPADM",$H$33="Corrupción en Trámites, OPAs y Consultas de Acceso a la Información Pública"),"No Aplica",'5. Valoración de Controles'!T33))</f>
        <v>Se investigan y se identifican las acciones para corregir.</v>
      </c>
      <c r="AG33" s="27">
        <f>IF($H$33="","",
IF(OR($H$33="Corrupción",$H$33="Corrupción - LA/FT/FPADM",$H$33="Corrupción - LA/FT/FPADM",$H$33="Corrupción en Trámites, OPAs y Consultas de Acceso a la Información Pública"),"No Aplica",'5. Valoración de Controles'!U33))</f>
        <v>0.4</v>
      </c>
      <c r="AH33" s="89"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Muy Baja</v>
      </c>
      <c r="AI33" s="124">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0.216</v>
      </c>
      <c r="AJ33" s="89"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Mayor</v>
      </c>
      <c r="AK33" s="124">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0.8</v>
      </c>
      <c r="AL33" s="85"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Alto</v>
      </c>
      <c r="AM33" s="90" t="s">
        <v>439</v>
      </c>
      <c r="AN33" s="88"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Debe establecer el plan de acción a implementar para mitigar el nivel del riesgo</v>
      </c>
      <c r="AO33" s="106" t="s">
        <v>447</v>
      </c>
      <c r="AP33" s="123" t="s">
        <v>444</v>
      </c>
      <c r="AQ33" s="123" t="str">
        <f>IF(AO33="","","∑ Peso porcentual de cada acción definida")</f>
        <v>∑ Peso porcentual de cada acción definida</v>
      </c>
      <c r="AR33" s="88" t="s">
        <v>445</v>
      </c>
      <c r="AS33" s="3"/>
      <c r="AT33" s="3"/>
      <c r="AU33" s="3"/>
      <c r="AV33" s="3"/>
      <c r="AW33" s="3"/>
      <c r="AX33" s="3"/>
      <c r="AY33" s="3"/>
      <c r="AZ33" s="3"/>
      <c r="BA33" s="3"/>
      <c r="BB33" s="3"/>
      <c r="BC33" s="3"/>
      <c r="BD33" s="3"/>
      <c r="BE33" s="3"/>
      <c r="BF33" s="3"/>
      <c r="BG33" s="3"/>
      <c r="BH33" s="3"/>
      <c r="BI33" s="3"/>
      <c r="BJ33" s="3"/>
      <c r="BK33" s="3"/>
      <c r="BL33" s="3"/>
    </row>
    <row r="34" spans="1:64" ht="189" customHeight="1" x14ac:dyDescent="0.3">
      <c r="A34" s="86"/>
      <c r="B34" s="86"/>
      <c r="C34" s="86"/>
      <c r="D34" s="86"/>
      <c r="E34" s="86"/>
      <c r="F34" s="86"/>
      <c r="G34" s="86"/>
      <c r="H34" s="86"/>
      <c r="I34" s="86"/>
      <c r="J34" s="86"/>
      <c r="K34" s="86"/>
      <c r="L34" s="86"/>
      <c r="M34" s="86"/>
      <c r="N34" s="86"/>
      <c r="O34" s="86"/>
      <c r="P34" s="86"/>
      <c r="Q34" s="24"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El Profesional de infraestructura tecnólogica y/o contratistas de la Oficina TICS   informan acerca de los cambios relevantes que afecten la disponiblidad de los servicios, generando una ventana de mantenimiento  enviando comunicación a los colaboradores y partes interesadas a los que pueda afectar el cambio.  Evidencia:
*Registros de correos de comunicación</v>
      </c>
      <c r="R34" s="24" t="str">
        <f>IF($H$33="","",
IF(OR($H$33="Corrupción",$H$33="Corrupción - LA/FT/FPADM",$H$33="Corrupción - Conflictos de Interés",$H$33="Corrupción en Trámites, OPAs y Consultas de Acceso a la Información Pública"),'6.Valoración Control Corrupción'!E34,'5. Valoración de Controles'!E34))</f>
        <v xml:space="preserve">El Profesional de infraestructura tecnólogica y/o contratistas de la Oficina TICS </v>
      </c>
      <c r="S34" s="24">
        <f>IF($H$33="","",
IF(OR($H$33="Corrupción",$H$33="Corrupción - LA/FT/FPADM",$H$33="Corrupción - Conflictos de Interés",$H$33="Corrupción en Trámites, OPAs y Consultas de Acceso a la Información Pública"),'6.Valoración Control Corrupción'!F34,'5. Valoración de Controles'!F34))</f>
        <v>0</v>
      </c>
      <c r="T34" s="24" t="str">
        <f>IF($H$33="","",
IF(OR($H$33="Corrupción",$H$33="Corrupción - LA/FT/FPADM",$H$33="Corrupción - Conflictos de Interés",$H$33="Corrupción en Trámites, OPAs y Consultas de Acceso a la Información Pública"),'6.Valoración Control Corrupción'!G34,'5. Valoración de Controles'!G34))</f>
        <v xml:space="preserve">informan acerca de los cambios relevantes que afecten la disponiblidad de los servicios, generando una ventana de mantenimiento </v>
      </c>
      <c r="U34" s="24" t="str">
        <f>IF($H$33="","",
IF(OR($H$33="Corrupción",$H$33="Corrupción - LA/FT/FPADM",$H$33="Corrupción - Conflictos de Interés",$H$33="Corrupción en Trámites, OPAs y Consultas de Acceso a la Información Pública"),'6.Valoración Control Corrupción'!H34,'5. Valoración de Controles'!H34))</f>
        <v>enviando comunicación a los colaboradores y partes interesadas a los que pueda afectar el cambio.</v>
      </c>
      <c r="V34" s="24">
        <f>IF($H$33="","",
IF(OR($H$33="Corrupción",$H$33="Corrupción - LA/FT/FPADM",$H$33="Corrupción - Conflictos de Interés",$H$33="Corrupción en Trámites, OPAs y Consultas de Acceso a la Información Pública"),'6.Valoración Control Corrupción'!I34,'5. Valoración de Controles'!I34))</f>
        <v>0</v>
      </c>
      <c r="W34" s="24" t="str">
        <f>IF($H$33="","",
IF(OR($H$33="Corrupción",$H$33="Corrupción - LA/FT/FPADM",$H$33="Corrupción - Conflictos de Interés",$H$33="Corrupción en Trámites, OPAs y Consultas de Acceso a la Información Pública"),'6.Valoración Control Corrupción'!J34,'5. Valoración de Controles'!J34))</f>
        <v>Evidencia:
*Registros de correos de comunicación</v>
      </c>
      <c r="X34" s="26" t="str">
        <f>IF($H$33="","",
IF(OR($H$33="Corrupción",$H$33="Corrupción - LA/FT/FPADM",$H$33="Corrupción - LA/FT/FPADM",$H$33="Corrupción en Trámites, OPAs y Consultas de Acceso a la Información Pública"),"No Aplica",'5. Valoración de Controles'!L34))</f>
        <v>Preventivo</v>
      </c>
      <c r="Y34" s="26" t="str">
        <f>IF($H$33="","",
IF(OR($H$33="Corrupción",$H$33="Corrupción - LA/FT/FPADM",$H$33="Corrupción - LA/FT/FPADM",$H$33="Corrupción en Trámites, OPAs y Consultas de Acceso a la Información Pública"),"No Aplica",'5. Valoración de Controles'!M34))</f>
        <v>Afecta probabilidad</v>
      </c>
      <c r="Z34" s="26" t="str">
        <f>IF($H$33="","",
IF(OR($H$33="Corrupción",$H$33="Corrupción - LA/FT/FPADM",$H$33="Corrupción - LA/FT/FPADM",$H$33="Corrupción en Trámites, OPAs y Consultas de Acceso a la Información Pública"),"No Aplica",'5. Valoración de Controles'!N34))</f>
        <v>Manual</v>
      </c>
      <c r="AA34" s="26" t="str">
        <f>IF($H$33="","",
IF(OR($H$33="Corrupción",$H$33="Corrupción - LA/FT/FPADM",$H$33="Corrupción - LA/FT/FPADM",$H$33="Corrupción en Trámites, OPAs y Consultas de Acceso a la Información Pública"),"No Aplica",'5. Valoración de Controles'!O34))</f>
        <v>Documentado</v>
      </c>
      <c r="AB34" s="26" t="str">
        <f>IF($H$33="","",
IF(OR($H$33="Corrupción",$H$33="Corrupción - LA/FT/FPADM",$H$33="Corrupción - LA/FT/FPADM",$H$33="Corrupción en Trámites, OPAs y Consultas de Acceso a la Información Pública"),"No Aplica",'5. Valoración de Controles'!P34))</f>
        <v>Aleatoria</v>
      </c>
      <c r="AC34" s="26" t="str">
        <f>IF($H$33="","",
IF(OR($H$33="Corrupción",$H$33="Corrupción - LA/FT/FPADM",$H$33="Corrupción - LA/FT/FPADM",$H$33="Corrupción en Trámites, OPAs y Consultas de Acceso a la Información Pública"),"No Aplica",'5. Valoración de Controles'!Q34))</f>
        <v>Con Registro</v>
      </c>
      <c r="AD34" s="26" t="str">
        <f>IF($H$33="","",
IF(OR($H$33="Corrupción",$H$33="Corrupción - LA/FT/FPADM",$H$33="Corrupción - LA/FT/FPADM",$H$33="Corrupción en Trámites, OPAs y Consultas de Acceso a la Información Pública"),"No Aplica",'5. Valoración de Controles'!R34))</f>
        <v>Correo electrónico enviado a los colaboradores y partes interesadas informando la ventana de mantenimiento.</v>
      </c>
      <c r="AE34" s="26" t="str">
        <f>IF($H$33="","",
IF(OR($H$33="Corrupción",$H$33="Corrupción - LA/FT/FPADM",$H$33="Corrupción - LA/FT/FPADM",$H$33="Corrupción en Trámites, OPAs y Consultas de Acceso a la Información Pública"),"No Aplica",'5. Valoración de Controles'!S34))</f>
        <v>Información enviada a los colaboradores y partes interesadas a los que pueda afectar el cambio. Por Demanda</v>
      </c>
      <c r="AF34" s="26" t="str">
        <f>IF($H$33="","",
IF(OR($H$33="Corrupción",$H$33="Corrupción - LA/FT/FPADM",$H$33="Corrupción - LA/FT/FPADM",$H$33="Corrupción en Trámites, OPAs y Consultas de Acceso a la Información Pública"),"No Aplica",'5. Valoración de Controles'!T34))</f>
        <v>Se investigan y se identifican las acciones para corregir.</v>
      </c>
      <c r="AG34" s="27">
        <f>IF($H$33="","",
IF(OR($H$33="Corrupción",$H$33="Corrupción - LA/FT/FPADM",$H$33="Corrupción - LA/FT/FPADM",$H$33="Corrupción en Trámites, OPAs y Consultas de Acceso a la Información Pública"),"No Aplica",'5. Valoración de Controles'!U34))</f>
        <v>0.4</v>
      </c>
      <c r="AH34" s="86"/>
      <c r="AI34" s="86"/>
      <c r="AJ34" s="86"/>
      <c r="AK34" s="86"/>
      <c r="AL34" s="86"/>
      <c r="AM34" s="86"/>
      <c r="AN34" s="86"/>
      <c r="AO34" s="86"/>
      <c r="AP34" s="86"/>
      <c r="AQ34" s="86"/>
      <c r="AR34" s="86"/>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87"/>
      <c r="B35" s="87"/>
      <c r="C35" s="87"/>
      <c r="D35" s="87"/>
      <c r="E35" s="87"/>
      <c r="F35" s="87"/>
      <c r="G35" s="87"/>
      <c r="H35" s="87"/>
      <c r="I35" s="87"/>
      <c r="J35" s="87"/>
      <c r="K35" s="87"/>
      <c r="L35" s="87"/>
      <c r="M35" s="87"/>
      <c r="N35" s="87"/>
      <c r="O35" s="87"/>
      <c r="P35" s="87"/>
      <c r="Q35" s="24"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xml:space="preserve">     </v>
      </c>
      <c r="R35" s="24">
        <f>IF($H$33="","",
IF(OR($H$33="Corrupción",$H$33="Corrupción - LA/FT/FPADM",$H$33="Corrupción - Conflictos de Interés",$H$33="Corrupción en Trámites, OPAs y Consultas de Acceso a la Información Pública"),'6.Valoración Control Corrupción'!E35,'5. Valoración de Controles'!E35))</f>
        <v>0</v>
      </c>
      <c r="S35" s="24">
        <f>IF($H$33="","",
IF(OR($H$33="Corrupción",$H$33="Corrupción - LA/FT/FPADM",$H$33="Corrupción - Conflictos de Interés",$H$33="Corrupción en Trámites, OPAs y Consultas de Acceso a la Información Pública"),'6.Valoración Control Corrupción'!F35,'5. Valoración de Controles'!F35))</f>
        <v>0</v>
      </c>
      <c r="T35" s="24">
        <f>IF($H$33="","",
IF(OR($H$33="Corrupción",$H$33="Corrupción - LA/FT/FPADM",$H$33="Corrupción - Conflictos de Interés",$H$33="Corrupción en Trámites, OPAs y Consultas de Acceso a la Información Pública"),'6.Valoración Control Corrupción'!G35,'5. Valoración de Controles'!G35))</f>
        <v>0</v>
      </c>
      <c r="U35" s="24">
        <f>IF($H$33="","",
IF(OR($H$33="Corrupción",$H$33="Corrupción - LA/FT/FPADM",$H$33="Corrupción - Conflictos de Interés",$H$33="Corrupción en Trámites, OPAs y Consultas de Acceso a la Información Pública"),'6.Valoración Control Corrupción'!H35,'5. Valoración de Controles'!H35))</f>
        <v>0</v>
      </c>
      <c r="V35" s="24">
        <f>IF($H$33="","",
IF(OR($H$33="Corrupción",$H$33="Corrupción - LA/FT/FPADM",$H$33="Corrupción - Conflictos de Interés",$H$33="Corrupción en Trámites, OPAs y Consultas de Acceso a la Información Pública"),'6.Valoración Control Corrupción'!I35,'5. Valoración de Controles'!I35))</f>
        <v>0</v>
      </c>
      <c r="W35" s="24">
        <f>IF($H$33="","",
IF(OR($H$33="Corrupción",$H$33="Corrupción - LA/FT/FPADM",$H$33="Corrupción - Conflictos de Interés",$H$33="Corrupción en Trámites, OPAs y Consultas de Acceso a la Información Pública"),'6.Valoración Control Corrupción'!J35,'5. Valoración de Controles'!J35))</f>
        <v>0</v>
      </c>
      <c r="X35" s="26">
        <f>IF($H$33="","",
IF(OR($H$33="Corrupción",$H$33="Corrupción - LA/FT/FPADM",$H$33="Corrupción - LA/FT/FPADM",$H$33="Corrupción en Trámites, OPAs y Consultas de Acceso a la Información Pública"),"No Aplica",'5. Valoración de Controles'!L35))</f>
        <v>0</v>
      </c>
      <c r="Y35" s="26" t="str">
        <f>IF($H$33="","",
IF(OR($H$33="Corrupción",$H$33="Corrupción - LA/FT/FPADM",$H$33="Corrupción - LA/FT/FPADM",$H$33="Corrupción en Trámites, OPAs y Consultas de Acceso a la Información Pública"),"No Aplica",'5. Valoración de Controles'!M35))</f>
        <v/>
      </c>
      <c r="Z35" s="26">
        <f>IF($H$33="","",
IF(OR($H$33="Corrupción",$H$33="Corrupción - LA/FT/FPADM",$H$33="Corrupción - LA/FT/FPADM",$H$33="Corrupción en Trámites, OPAs y Consultas de Acceso a la Información Pública"),"No Aplica",'5. Valoración de Controles'!N35))</f>
        <v>0</v>
      </c>
      <c r="AA35" s="26">
        <f>IF($H$33="","",
IF(OR($H$33="Corrupción",$H$33="Corrupción - LA/FT/FPADM",$H$33="Corrupción - LA/FT/FPADM",$H$33="Corrupción en Trámites, OPAs y Consultas de Acceso a la Información Pública"),"No Aplica",'5. Valoración de Controles'!O35))</f>
        <v>0</v>
      </c>
      <c r="AB35" s="26">
        <f>IF($H$33="","",
IF(OR($H$33="Corrupción",$H$33="Corrupción - LA/FT/FPADM",$H$33="Corrupción - LA/FT/FPADM",$H$33="Corrupción en Trámites, OPAs y Consultas de Acceso a la Información Pública"),"No Aplica",'5. Valoración de Controles'!P35))</f>
        <v>0</v>
      </c>
      <c r="AC35" s="26">
        <f>IF($H$33="","",
IF(OR($H$33="Corrupción",$H$33="Corrupción - LA/FT/FPADM",$H$33="Corrupción - LA/FT/FPADM",$H$33="Corrupción en Trámites, OPAs y Consultas de Acceso a la Información Pública"),"No Aplica",'5. Valoración de Controles'!Q35))</f>
        <v>0</v>
      </c>
      <c r="AD35" s="26">
        <f>IF($H$33="","",
IF(OR($H$33="Corrupción",$H$33="Corrupción - LA/FT/FPADM",$H$33="Corrupción - LA/FT/FPADM",$H$33="Corrupción en Trámites, OPAs y Consultas de Acceso a la Información Pública"),"No Aplica",'5. Valoración de Controles'!R35))</f>
        <v>0</v>
      </c>
      <c r="AE35" s="26">
        <f>IF($H$33="","",
IF(OR($H$33="Corrupción",$H$33="Corrupción - LA/FT/FPADM",$H$33="Corrupción - LA/FT/FPADM",$H$33="Corrupción en Trámites, OPAs y Consultas de Acceso a la Información Pública"),"No Aplica",'5. Valoración de Controles'!S35))</f>
        <v>0</v>
      </c>
      <c r="AF35" s="26">
        <f>IF($H$33="","",
IF(OR($H$33="Corrupción",$H$33="Corrupción - LA/FT/FPADM",$H$33="Corrupción - LA/FT/FPADM",$H$33="Corrupción en Trámites, OPAs y Consultas de Acceso a la Información Pública"),"No Aplica",'5. Valoración de Controles'!T35))</f>
        <v>0</v>
      </c>
      <c r="AG35" s="27" t="str">
        <f>IF($H$33="","",
IF(OR($H$33="Corrupción",$H$33="Corrupción - LA/FT/FPADM",$H$33="Corrupción - LA/FT/FPADM",$H$33="Corrupción en Trámites, OPAs y Consultas de Acceso a la Información Pública"),"No Aplica",'5. Valoración de Controles'!U35))</f>
        <v/>
      </c>
      <c r="AH35" s="87"/>
      <c r="AI35" s="87"/>
      <c r="AJ35" s="87"/>
      <c r="AK35" s="87"/>
      <c r="AL35" s="87"/>
      <c r="AM35" s="87"/>
      <c r="AN35" s="87"/>
      <c r="AO35" s="87"/>
      <c r="AP35" s="87"/>
      <c r="AQ35" s="87"/>
      <c r="AR35" s="87"/>
      <c r="AS35" s="3"/>
      <c r="AT35" s="3"/>
      <c r="AU35" s="3"/>
      <c r="AV35" s="3"/>
      <c r="AW35" s="3"/>
      <c r="AX35" s="3"/>
      <c r="AY35" s="3"/>
      <c r="AZ35" s="3"/>
      <c r="BA35" s="3"/>
      <c r="BB35" s="3"/>
      <c r="BC35" s="3"/>
      <c r="BD35" s="3"/>
      <c r="BE35" s="3"/>
      <c r="BF35" s="3"/>
      <c r="BG35" s="3"/>
      <c r="BH35" s="3"/>
      <c r="BI35" s="3"/>
      <c r="BJ35" s="3"/>
      <c r="BK35" s="3"/>
      <c r="BL35" s="3"/>
    </row>
    <row r="36" spans="1:64" ht="264.75" customHeight="1" x14ac:dyDescent="0.3">
      <c r="A36" s="92">
        <v>10</v>
      </c>
      <c r="B36" s="88" t="str">
        <f>'2. Identificación del Riesgo'!B36:B38</f>
        <v>Tecnologías de la Información y las Comunicaciones</v>
      </c>
      <c r="C36" s="88" t="str">
        <f>IF('2. Identificación del Riesgo'!C36:C38="","",'2. Identificación del Riesgo'!C36:C38)</f>
        <v>Administración de la infraestructura y los servicios de TI</v>
      </c>
      <c r="D36" s="88" t="str">
        <f>IF('2. Identificación del Riesgo'!D36:D38="","",'2. Identificación del Riesgo'!D36:D38)</f>
        <v>Afectación Económica (o presupuestal) y Reputacional</v>
      </c>
      <c r="E36" s="88" t="str">
        <f>IF('2. Identificación del Riesgo'!E36:E38="","",'2. Identificación del Riesgo'!E36:E38)</f>
        <v>Generar daños o afectaciones sobre los servicios TIC, en beneficio propio o de terceros.</v>
      </c>
      <c r="F36" s="88" t="str">
        <f>IF('2. Identificación del Riesgo'!F36:F38="","",'2. Identificación del Riesgo'!F36:F38)</f>
        <v>Falta de controles que permitan identificar de manera preventiva este tipo de daños.</v>
      </c>
      <c r="G36" s="88" t="str">
        <f>IF('2. Identificación del Riesgo'!G36:G38="","",'2. Identificación del Riesgo'!G36:G38)</f>
        <v>Posibilidad de afectación economica y/o reputacional por  daños o adulteración en la configuración o sistemas que soportan los servicios TIC de IDIGER en beneficio propio o de terceros.</v>
      </c>
      <c r="H36" s="88" t="str">
        <f>IF('2. Identificación del Riesgo'!H36:H38="","",'2. Identificación del Riesgo'!H36:H38)</f>
        <v>Corrupción</v>
      </c>
      <c r="I36" s="88" t="str">
        <f>IF('2. Identificación del Riesgo'!I36:I38="","",'2. Identificación del Riesgo'!I36:I38)</f>
        <v>Usuarios, productos y practicas, organizacionales</v>
      </c>
      <c r="J36" s="88" t="str">
        <f>IF('2. Identificación del Riesgo'!J36:J38="","",'2. Identificación del Riesgo'!J36:J38)</f>
        <v>Casi seguro: Mas de una vez al año.</v>
      </c>
      <c r="K36" s="89" t="str">
        <f>'2. Identificación del Riesgo'!K36:K38</f>
        <v>Casi seguro</v>
      </c>
      <c r="L36" s="90">
        <f>'2. Identificación del Riesgo'!L36:L38</f>
        <v>1</v>
      </c>
      <c r="M36" s="88"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No Aplica</v>
      </c>
      <c r="N36" s="89" t="str">
        <f>'2. Identificación del Riesgo'!N36:N38</f>
        <v>Catastrófico</v>
      </c>
      <c r="O36" s="90">
        <f>'2. Identificación del Riesgo'!O36:O38</f>
        <v>1</v>
      </c>
      <c r="P36" s="85" t="str">
        <f>'2. Identificación del Riesgo'!P36:P38</f>
        <v>Extremo</v>
      </c>
      <c r="Q36" s="24" t="str">
        <f>IF($H$36="","",
IF(OR($H$36="Corrupción",$H$36="Corrupción - LA/FT/FPADM",$H$36="Corrupción - Conflictos de Interés",$H$36="Corrupción en Trámites, OPAs y Consultas de Acceso a la Información Pública",$H$36="Financiación de la Proliferación de Armas de Destrucción Masiva"),'6.Valoración Control Corrupción'!K36,'5. Valoración de Controles'!K36))</f>
        <v>El profesional de la Oficina TIC -  uso y apropiación - seguridad De acuerdo al plan y por demanda Validar el conocimiento de los funcionarios y contratistas para determinar acciones Gestión del conocimiento en Seguridad de la información. Hacer uso de la intranet, cursos Mintic, Sena, DASCD Se hace retroalimentación sobre tematicas relacionadas a Seguridad de la información Evidencia:
*Certificaciones, asistencias, divulgaciones, piezas utilizando los diferentes canales de comunicación interna.</v>
      </c>
      <c r="R36" s="24" t="str">
        <f>IF($H$36="","",
IF(OR($H$36="Corrupción",$H$36="Corrupción - LA/FT/FPADM",$H$36="Corrupción - Conflictos de Interés",$H$36="Corrupción en Trámites, OPAs y Consultas de Acceso a la Información Pública"),'6.Valoración Control Corrupción'!E36,'5. Valoración de Controles'!E36))</f>
        <v>El profesional de la Oficina TIC -  uso y apropiación - seguridad</v>
      </c>
      <c r="S36" s="24" t="str">
        <f>IF($H$36="","",
IF(OR($H$36="Corrupción",$H$36="Corrupción - LA/FT/FPADM",$H$36="Corrupción - Conflictos de Interés",$H$36="Corrupción en Trámites, OPAs y Consultas de Acceso a la Información Pública"),'6.Valoración Control Corrupción'!F36,'5. Valoración de Controles'!F36))</f>
        <v>De acuerdo al plan y por demanda</v>
      </c>
      <c r="T36" s="24" t="str">
        <f>IF($H$36="","",
IF(OR($H$36="Corrupción",$H$36="Corrupción - LA/FT/FPADM",$H$36="Corrupción - Conflictos de Interés",$H$36="Corrupción en Trámites, OPAs y Consultas de Acceso a la Información Pública"),'6.Valoración Control Corrupción'!G36,'5. Valoración de Controles'!G36))</f>
        <v>Validar el conocimiento de los funcionarios y contratistas para determinar acciones</v>
      </c>
      <c r="U36" s="24" t="str">
        <f>IF($H$36="","",
IF(OR($H$36="Corrupción",$H$36="Corrupción - LA/FT/FPADM",$H$36="Corrupción - Conflictos de Interés",$H$36="Corrupción en Trámites, OPAs y Consultas de Acceso a la Información Pública"),'6.Valoración Control Corrupción'!H36,'5. Valoración de Controles'!H36))</f>
        <v>Gestión del conocimiento en Seguridad de la información. Hacer uso de la intranet, cursos Mintic, Sena, DASCD</v>
      </c>
      <c r="V36" s="24" t="str">
        <f>IF($H$36="","",
IF(OR($H$36="Corrupción",$H$36="Corrupción - LA/FT/FPADM",$H$36="Corrupción - Conflictos de Interés",$H$36="Corrupción en Trámites, OPAs y Consultas de Acceso a la Información Pública"),'6.Valoración Control Corrupción'!I36,'5. Valoración de Controles'!I36))</f>
        <v>Se hace retroalimentación sobre tematicas relacionadas a Seguridad de la información</v>
      </c>
      <c r="W36" s="24" t="str">
        <f>IF($H$36="","",
IF(OR($H$36="Corrupción",$H$36="Corrupción - LA/FT/FPADM",$H$36="Corrupción - Conflictos de Interés",$H$36="Corrupción en Trámites, OPAs y Consultas de Acceso a la Información Pública"),'6.Valoración Control Corrupción'!J36,'5. Valoración de Controles'!J36))</f>
        <v>Evidencia:
*Certificaciones, asistencias, divulgaciones, piezas utilizando los diferentes canales de comunicación interna.</v>
      </c>
      <c r="X36" s="26" t="str">
        <f>IF($H$36="","",
IF(OR($H$36="Corrupción",$H$36="Corrupción - LA/FT/FPADM",$H$36="Corrupción - LA/FT/FPADM",$H$36="Corrupción en Trámites, OPAs y Consultas de Acceso a la Información Pública"),"No Aplica",'5. Valoración de Controles'!L36))</f>
        <v>No Aplica</v>
      </c>
      <c r="Y36" s="26" t="str">
        <f>IF($H$36="","",
IF(OR($H$36="Corrupción",$H$36="Corrupción - LA/FT/FPADM",$H$36="Corrupción - LA/FT/FPADM",$H$36="Corrupción en Trámites, OPAs y Consultas de Acceso a la Información Pública"),"No Aplica",'5. Valoración de Controles'!M36))</f>
        <v>No Aplica</v>
      </c>
      <c r="Z36" s="26" t="str">
        <f>IF($H$36="","",
IF(OR($H$36="Corrupción",$H$36="Corrupción - LA/FT/FPADM",$H$36="Corrupción - LA/FT/FPADM",$H$36="Corrupción en Trámites, OPAs y Consultas de Acceso a la Información Pública"),"No Aplica",'5. Valoración de Controles'!N36))</f>
        <v>No Aplica</v>
      </c>
      <c r="AA36" s="26" t="str">
        <f>IF($H$36="","",
IF(OR($H$36="Corrupción",$H$36="Corrupción - LA/FT/FPADM",$H$36="Corrupción - LA/FT/FPADM",$H$36="Corrupción en Trámites, OPAs y Consultas de Acceso a la Información Pública"),"No Aplica",'5. Valoración de Controles'!O36))</f>
        <v>No Aplica</v>
      </c>
      <c r="AB36" s="26" t="str">
        <f>IF($H$36="","",
IF(OR($H$36="Corrupción",$H$36="Corrupción - LA/FT/FPADM",$H$36="Corrupción - LA/FT/FPADM",$H$36="Corrupción en Trámites, OPAs y Consultas de Acceso a la Información Pública"),"No Aplica",'5. Valoración de Controles'!P36))</f>
        <v>No Aplica</v>
      </c>
      <c r="AC36" s="26" t="str">
        <f>IF($H$36="","",
IF(OR($H$36="Corrupción",$H$36="Corrupción - LA/FT/FPADM",$H$36="Corrupción - LA/FT/FPADM",$H$36="Corrupción en Trámites, OPAs y Consultas de Acceso a la Información Pública"),"No Aplica",'5. Valoración de Controles'!Q36))</f>
        <v>No Aplica</v>
      </c>
      <c r="AD36" s="26" t="str">
        <f>IF($H$36="","",
IF(OR($H$36="Corrupción",$H$36="Corrupción - LA/FT/FPADM",$H$36="Corrupción - LA/FT/FPADM",$H$36="Corrupción en Trámites, OPAs y Consultas de Acceso a la Información Pública"),"No Aplica",'5. Valoración de Controles'!R36))</f>
        <v>No Aplica</v>
      </c>
      <c r="AE36" s="26" t="str">
        <f>IF($H$36="","",
IF(OR($H$36="Corrupción",$H$36="Corrupción - LA/FT/FPADM",$H$36="Corrupción - LA/FT/FPADM",$H$36="Corrupción en Trámites, OPAs y Consultas de Acceso a la Información Pública"),"No Aplica",'5. Valoración de Controles'!S36))</f>
        <v>No Aplica</v>
      </c>
      <c r="AF36" s="26" t="str">
        <f>IF($H$36="","",
IF(OR($H$36="Corrupción",$H$36="Corrupción - LA/FT/FPADM",$H$36="Corrupción - LA/FT/FPADM",$H$36="Corrupción en Trámites, OPAs y Consultas de Acceso a la Información Pública"),"No Aplica",'5. Valoración de Controles'!T36))</f>
        <v>No Aplica</v>
      </c>
      <c r="AG36" s="26" t="str">
        <f>IF($H$36="","",
IF(OR($H$36="Corrupción",$H$36="Corrupción - LA/FT/FPADM",$H$36="Corrupción - LA/FT/FPADM",$H$36="Corrupción en Trámites, OPAs y Consultas de Acceso a la Información Pública"),"No Aplica",'5. Valoración de Controles'!U36))</f>
        <v>No Aplica</v>
      </c>
      <c r="AH36" s="89"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Posible</v>
      </c>
      <c r="AI36" s="12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No aplica</v>
      </c>
      <c r="AJ36" s="89"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Catastrófico</v>
      </c>
      <c r="AK36" s="12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No aplica</v>
      </c>
      <c r="AL36" s="85"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Extremo</v>
      </c>
      <c r="AM36" s="90" t="s">
        <v>448</v>
      </c>
      <c r="AN36" s="88"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Debe establecer el plan de acción a implementar para mitigar el nivel del riesgo</v>
      </c>
      <c r="AO36" s="106" t="s">
        <v>449</v>
      </c>
      <c r="AP36" s="123" t="s">
        <v>450</v>
      </c>
      <c r="AQ36" s="123" t="str">
        <f>IF(AO36="","","∑ Peso porcentual de cada acción definida")</f>
        <v>∑ Peso porcentual de cada acción definida</v>
      </c>
      <c r="AR36" s="88" t="s">
        <v>451</v>
      </c>
      <c r="AS36" s="3"/>
      <c r="AT36" s="3"/>
      <c r="AU36" s="3"/>
      <c r="AV36" s="3"/>
      <c r="AW36" s="3"/>
      <c r="AX36" s="3"/>
      <c r="AY36" s="3"/>
      <c r="AZ36" s="3"/>
      <c r="BA36" s="3"/>
      <c r="BB36" s="3"/>
      <c r="BC36" s="3"/>
      <c r="BD36" s="3"/>
      <c r="BE36" s="3"/>
      <c r="BF36" s="3"/>
      <c r="BG36" s="3"/>
      <c r="BH36" s="3"/>
      <c r="BI36" s="3"/>
      <c r="BJ36" s="3"/>
      <c r="BK36" s="3"/>
      <c r="BL36" s="3"/>
    </row>
    <row r="37" spans="1:64" ht="207" customHeight="1" x14ac:dyDescent="0.3">
      <c r="A37" s="86"/>
      <c r="B37" s="86"/>
      <c r="C37" s="86"/>
      <c r="D37" s="86"/>
      <c r="E37" s="86"/>
      <c r="F37" s="86"/>
      <c r="G37" s="86"/>
      <c r="H37" s="86"/>
      <c r="I37" s="86"/>
      <c r="J37" s="86"/>
      <c r="K37" s="86"/>
      <c r="L37" s="86"/>
      <c r="M37" s="86"/>
      <c r="N37" s="86"/>
      <c r="O37" s="86"/>
      <c r="P37" s="86"/>
      <c r="Q37" s="24" t="str">
        <f>IF($H$36="","",
IF(OR($H$36="Corrupción",$H$36="Corrupción - LA/FT/FPADM",$H$36="Corrupción - Conflictos de Interés",$H$36="Corrupción en Trámites, OPAs y Consultas de Acceso a la Información Pública",$H$36="Financiación de la Proliferación de Armas de Destrucción Masiva"),'6.Valoración Control Corrupción'!K37,'5. Valoración de Controles'!K37))</f>
        <v>El profesional de la Oficina TIC - Adm Firewall Constantemente Garantizar la disponibilidad de los servicios El firewall  monitorea el tráfico de red (entrante y saliente) y decide si permite o bloquea tráfico específico en función de un conjunto definido de reglas de seguridad. Se identifican y corrigen inmediatamente.
 Evidencia:
*Reporte mensual de las reglas del Firewall</v>
      </c>
      <c r="R37" s="24" t="str">
        <f>IF($H$36="","",
IF(OR($H$36="Corrupción",$H$36="Corrupción - LA/FT/FPADM",$H$36="Corrupción - Conflictos de Interés",$H$36="Corrupción en Trámites, OPAs y Consultas de Acceso a la Información Pública"),'6.Valoración Control Corrupción'!E37,'5. Valoración de Controles'!E37))</f>
        <v>El profesional de la Oficina TIC - Adm Firewall</v>
      </c>
      <c r="S37" s="24" t="str">
        <f>IF($H$36="","",
IF(OR($H$36="Corrupción",$H$36="Corrupción - LA/FT/FPADM",$H$36="Corrupción - Conflictos de Interés",$H$36="Corrupción en Trámites, OPAs y Consultas de Acceso a la Información Pública"),'6.Valoración Control Corrupción'!F37,'5. Valoración de Controles'!F37))</f>
        <v>Constantemente</v>
      </c>
      <c r="T37" s="24" t="str">
        <f>IF($H$36="","",
IF(OR($H$36="Corrupción",$H$36="Corrupción - LA/FT/FPADM",$H$36="Corrupción - Conflictos de Interés",$H$36="Corrupción en Trámites, OPAs y Consultas de Acceso a la Información Pública"),'6.Valoración Control Corrupción'!G37,'5. Valoración de Controles'!G37))</f>
        <v>Garantizar la disponibilidad de los servicios</v>
      </c>
      <c r="U37" s="24" t="str">
        <f>IF($H$36="","",
IF(OR($H$36="Corrupción",$H$36="Corrupción - LA/FT/FPADM",$H$36="Corrupción - Conflictos de Interés",$H$36="Corrupción en Trámites, OPAs y Consultas de Acceso a la Información Pública"),'6.Valoración Control Corrupción'!H37,'5. Valoración de Controles'!H37))</f>
        <v>El firewall  monitorea el tráfico de red (entrante y saliente) y decide si permite o bloquea tráfico específico en función de un conjunto definido de reglas de seguridad.</v>
      </c>
      <c r="V37" s="24" t="str">
        <f>IF($H$36="","",
IF(OR($H$36="Corrupción",$H$36="Corrupción - LA/FT/FPADM",$H$36="Corrupción - Conflictos de Interés",$H$36="Corrupción en Trámites, OPAs y Consultas de Acceso a la Información Pública"),'6.Valoración Control Corrupción'!I37,'5. Valoración de Controles'!I37))</f>
        <v xml:space="preserve">Se identifican y corrigen inmediatamente.
</v>
      </c>
      <c r="W37" s="24" t="str">
        <f>IF($H$36="","",
IF(OR($H$36="Corrupción",$H$36="Corrupción - LA/FT/FPADM",$H$36="Corrupción - Conflictos de Interés",$H$36="Corrupción en Trámites, OPAs y Consultas de Acceso a la Información Pública"),'6.Valoración Control Corrupción'!J37,'5. Valoración de Controles'!J37))</f>
        <v>Evidencia:
*Reporte mensual de las reglas del Firewall</v>
      </c>
      <c r="X37" s="26" t="str">
        <f>IF($H$36="","",
IF(OR($H$36="Corrupción",$H$36="Corrupción - LA/FT/FPADM",$H$36="Corrupción - LA/FT/FPADM",$H$36="Corrupción en Trámites, OPAs y Consultas de Acceso a la Información Pública"),"No Aplica",'5. Valoración de Controles'!L37))</f>
        <v>No Aplica</v>
      </c>
      <c r="Y37" s="26" t="str">
        <f>IF($H$36="","",
IF(OR($H$36="Corrupción",$H$36="Corrupción - LA/FT/FPADM",$H$36="Corrupción - LA/FT/FPADM",$H$36="Corrupción en Trámites, OPAs y Consultas de Acceso a la Información Pública"),"No Aplica",'5. Valoración de Controles'!M37))</f>
        <v>No Aplica</v>
      </c>
      <c r="Z37" s="26" t="str">
        <f>IF($H$36="","",
IF(OR($H$36="Corrupción",$H$36="Corrupción - LA/FT/FPADM",$H$36="Corrupción - LA/FT/FPADM",$H$36="Corrupción en Trámites, OPAs y Consultas de Acceso a la Información Pública"),"No Aplica",'5. Valoración de Controles'!N37))</f>
        <v>No Aplica</v>
      </c>
      <c r="AA37" s="26" t="str">
        <f>IF($H$36="","",
IF(OR($H$36="Corrupción",$H$36="Corrupción - LA/FT/FPADM",$H$36="Corrupción - LA/FT/FPADM",$H$36="Corrupción en Trámites, OPAs y Consultas de Acceso a la Información Pública"),"No Aplica",'5. Valoración de Controles'!O37))</f>
        <v>No Aplica</v>
      </c>
      <c r="AB37" s="26" t="str">
        <f>IF($H$36="","",
IF(OR($H$36="Corrupción",$H$36="Corrupción - LA/FT/FPADM",$H$36="Corrupción - LA/FT/FPADM",$H$36="Corrupción en Trámites, OPAs y Consultas de Acceso a la Información Pública"),"No Aplica",'5. Valoración de Controles'!P37))</f>
        <v>No Aplica</v>
      </c>
      <c r="AC37" s="26" t="str">
        <f>IF($H$36="","",
IF(OR($H$36="Corrupción",$H$36="Corrupción - LA/FT/FPADM",$H$36="Corrupción - LA/FT/FPADM",$H$36="Corrupción en Trámites, OPAs y Consultas de Acceso a la Información Pública"),"No Aplica",'5. Valoración de Controles'!Q37))</f>
        <v>No Aplica</v>
      </c>
      <c r="AD37" s="26" t="str">
        <f>IF($H$36="","",
IF(OR($H$36="Corrupción",$H$36="Corrupción - LA/FT/FPADM",$H$36="Corrupción - LA/FT/FPADM",$H$36="Corrupción en Trámites, OPAs y Consultas de Acceso a la Información Pública"),"No Aplica",'5. Valoración de Controles'!R37))</f>
        <v>No Aplica</v>
      </c>
      <c r="AE37" s="26" t="str">
        <f>IF($H$36="","",
IF(OR($H$36="Corrupción",$H$36="Corrupción - LA/FT/FPADM",$H$36="Corrupción - LA/FT/FPADM",$H$36="Corrupción en Trámites, OPAs y Consultas de Acceso a la Información Pública"),"No Aplica",'5. Valoración de Controles'!S37))</f>
        <v>No Aplica</v>
      </c>
      <c r="AF37" s="26" t="str">
        <f>IF($H$36="","",
IF(OR($H$36="Corrupción",$H$36="Corrupción - LA/FT/FPADM",$H$36="Corrupción - LA/FT/FPADM",$H$36="Corrupción en Trámites, OPAs y Consultas de Acceso a la Información Pública"),"No Aplica",'5. Valoración de Controles'!T37))</f>
        <v>No Aplica</v>
      </c>
      <c r="AG37" s="26" t="str">
        <f>IF($H$36="","",
IF(OR($H$36="Corrupción",$H$36="Corrupción - LA/FT/FPADM",$H$36="Corrupción - LA/FT/FPADM",$H$36="Corrupción en Trámites, OPAs y Consultas de Acceso a la Información Pública"),"No Aplica",'5. Valoración de Controles'!U37))</f>
        <v>No Aplica</v>
      </c>
      <c r="AH37" s="86"/>
      <c r="AI37" s="86"/>
      <c r="AJ37" s="86"/>
      <c r="AK37" s="86"/>
      <c r="AL37" s="86"/>
      <c r="AM37" s="86"/>
      <c r="AN37" s="86"/>
      <c r="AO37" s="86"/>
      <c r="AP37" s="86"/>
      <c r="AQ37" s="86"/>
      <c r="AR37" s="86"/>
      <c r="AS37" s="2"/>
      <c r="AT37" s="2"/>
      <c r="AU37" s="2"/>
      <c r="AV37" s="2"/>
      <c r="AW37" s="2"/>
      <c r="AX37" s="2"/>
      <c r="AY37" s="2"/>
      <c r="AZ37" s="2"/>
      <c r="BA37" s="2"/>
      <c r="BB37" s="2"/>
      <c r="BC37" s="2"/>
      <c r="BD37" s="2"/>
      <c r="BE37" s="2"/>
      <c r="BF37" s="2"/>
      <c r="BG37" s="2"/>
      <c r="BH37" s="2"/>
      <c r="BI37" s="2"/>
      <c r="BJ37" s="2"/>
      <c r="BK37" s="2"/>
      <c r="BL37" s="2"/>
    </row>
    <row r="38" spans="1:64" ht="207" customHeight="1" x14ac:dyDescent="0.3">
      <c r="A38" s="87"/>
      <c r="B38" s="87"/>
      <c r="C38" s="87"/>
      <c r="D38" s="87"/>
      <c r="E38" s="87"/>
      <c r="F38" s="87"/>
      <c r="G38" s="87"/>
      <c r="H38" s="87"/>
      <c r="I38" s="87"/>
      <c r="J38" s="87"/>
      <c r="K38" s="87"/>
      <c r="L38" s="87"/>
      <c r="M38" s="87"/>
      <c r="N38" s="87"/>
      <c r="O38" s="87"/>
      <c r="P38" s="87"/>
      <c r="Q38" s="24" t="str">
        <f>IF($H$36="","",
IF(OR($H$36="Corrupción",$H$36="Corrupción - LA/FT/FPADM",$H$36="Corrupción - Conflictos de Interés",$H$36="Corrupción en Trámites, OPAs y Consultas de Acceso a la Información Pública",$H$36="Financiación de la Proliferación de Armas de Destrucción Masiva"),'6.Valoración Control Corrupción'!K38,'5. Valoración de Controles'!K38))</f>
        <v>El profesional de la Oficina TIC - Adm Firewall Constantemente Evitar accesos indebidos  El Firewall bloquea las conexiones entrantes a menos se establezca una regla de acceso, asi mismo, administra las conexiones por VPN . Una VPN permite acceder a  la red local a través de internet  de manera segura. Se identifica su causa y se corrigen Evidencia:
*Reporte  mensual de conectividad de los usuarios con VPN.</v>
      </c>
      <c r="R38" s="24" t="str">
        <f>IF($H$36="","",
IF(OR($H$36="Corrupción",$H$36="Corrupción - LA/FT/FPADM",$H$36="Corrupción - Conflictos de Interés",$H$36="Corrupción en Trámites, OPAs y Consultas de Acceso a la Información Pública"),'6.Valoración Control Corrupción'!E38,'5. Valoración de Controles'!E38))</f>
        <v>El profesional de la Oficina TIC - Adm Firewall</v>
      </c>
      <c r="S38" s="24" t="str">
        <f>IF($H$36="","",
IF(OR($H$36="Corrupción",$H$36="Corrupción - LA/FT/FPADM",$H$36="Corrupción - Conflictos de Interés",$H$36="Corrupción en Trámites, OPAs y Consultas de Acceso a la Información Pública"),'6.Valoración Control Corrupción'!F38,'5. Valoración de Controles'!F38))</f>
        <v>Constantemente</v>
      </c>
      <c r="T38" s="24" t="str">
        <f>IF($H$36="","",
IF(OR($H$36="Corrupción",$H$36="Corrupción - LA/FT/FPADM",$H$36="Corrupción - Conflictos de Interés",$H$36="Corrupción en Trámites, OPAs y Consultas de Acceso a la Información Pública"),'6.Valoración Control Corrupción'!G38,'5. Valoración de Controles'!G38))</f>
        <v xml:space="preserve">Evitar accesos indebidos </v>
      </c>
      <c r="U38" s="24" t="str">
        <f>IF($H$36="","",
IF(OR($H$36="Corrupción",$H$36="Corrupción - LA/FT/FPADM",$H$36="Corrupción - Conflictos de Interés",$H$36="Corrupción en Trámites, OPAs y Consultas de Acceso a la Información Pública"),'6.Valoración Control Corrupción'!H38,'5. Valoración de Controles'!H38))</f>
        <v>El Firewall bloquea las conexiones entrantes a menos se establezca una regla de acceso, asi mismo, administra las conexiones por VPN . Una VPN permite acceder a  la red local a través de internet  de manera segura.</v>
      </c>
      <c r="V38" s="24" t="str">
        <f>IF($H$36="","",
IF(OR($H$36="Corrupción",$H$36="Corrupción - LA/FT/FPADM",$H$36="Corrupción - Conflictos de Interés",$H$36="Corrupción en Trámites, OPAs y Consultas de Acceso a la Información Pública"),'6.Valoración Control Corrupción'!I38,'5. Valoración de Controles'!I38))</f>
        <v>Se identifica su causa y se corrigen</v>
      </c>
      <c r="W38" s="24" t="str">
        <f>IF($H$36="","",
IF(OR($H$36="Corrupción",$H$36="Corrupción - LA/FT/FPADM",$H$36="Corrupción - Conflictos de Interés",$H$36="Corrupción en Trámites, OPAs y Consultas de Acceso a la Información Pública"),'6.Valoración Control Corrupción'!J38,'5. Valoración de Controles'!J38))</f>
        <v>Evidencia:
*Reporte  mensual de conectividad de los usuarios con VPN.</v>
      </c>
      <c r="X38" s="26" t="str">
        <f>IF($H$36="","",
IF(OR($H$36="Corrupción",$H$36="Corrupción - LA/FT/FPADM",$H$36="Corrupción - LA/FT/FPADM",$H$36="Corrupción en Trámites, OPAs y Consultas de Acceso a la Información Pública"),"No Aplica",'5. Valoración de Controles'!L38))</f>
        <v>No Aplica</v>
      </c>
      <c r="Y38" s="26" t="str">
        <f>IF($H$36="","",
IF(OR($H$36="Corrupción",$H$36="Corrupción - LA/FT/FPADM",$H$36="Corrupción - LA/FT/FPADM",$H$36="Corrupción en Trámites, OPAs y Consultas de Acceso a la Información Pública"),"No Aplica",'5. Valoración de Controles'!M38))</f>
        <v>No Aplica</v>
      </c>
      <c r="Z38" s="26" t="str">
        <f>IF($H$36="","",
IF(OR($H$36="Corrupción",$H$36="Corrupción - LA/FT/FPADM",$H$36="Corrupción - LA/FT/FPADM",$H$36="Corrupción en Trámites, OPAs y Consultas de Acceso a la Información Pública"),"No Aplica",'5. Valoración de Controles'!N38))</f>
        <v>No Aplica</v>
      </c>
      <c r="AA38" s="26" t="str">
        <f>IF($H$36="","",
IF(OR($H$36="Corrupción",$H$36="Corrupción - LA/FT/FPADM",$H$36="Corrupción - LA/FT/FPADM",$H$36="Corrupción en Trámites, OPAs y Consultas de Acceso a la Información Pública"),"No Aplica",'5. Valoración de Controles'!O38))</f>
        <v>No Aplica</v>
      </c>
      <c r="AB38" s="26" t="str">
        <f>IF($H$36="","",
IF(OR($H$36="Corrupción",$H$36="Corrupción - LA/FT/FPADM",$H$36="Corrupción - LA/FT/FPADM",$H$36="Corrupción en Trámites, OPAs y Consultas de Acceso a la Información Pública"),"No Aplica",'5. Valoración de Controles'!P38))</f>
        <v>No Aplica</v>
      </c>
      <c r="AC38" s="26" t="str">
        <f>IF($H$36="","",
IF(OR($H$36="Corrupción",$H$36="Corrupción - LA/FT/FPADM",$H$36="Corrupción - LA/FT/FPADM",$H$36="Corrupción en Trámites, OPAs y Consultas de Acceso a la Información Pública"),"No Aplica",'5. Valoración de Controles'!Q38))</f>
        <v>No Aplica</v>
      </c>
      <c r="AD38" s="26" t="str">
        <f>IF($H$36="","",
IF(OR($H$36="Corrupción",$H$36="Corrupción - LA/FT/FPADM",$H$36="Corrupción - LA/FT/FPADM",$H$36="Corrupción en Trámites, OPAs y Consultas de Acceso a la Información Pública"),"No Aplica",'5. Valoración de Controles'!R38))</f>
        <v>No Aplica</v>
      </c>
      <c r="AE38" s="26" t="str">
        <f>IF($H$36="","",
IF(OR($H$36="Corrupción",$H$36="Corrupción - LA/FT/FPADM",$H$36="Corrupción - LA/FT/FPADM",$H$36="Corrupción en Trámites, OPAs y Consultas de Acceso a la Información Pública"),"No Aplica",'5. Valoración de Controles'!S38))</f>
        <v>No Aplica</v>
      </c>
      <c r="AF38" s="26" t="str">
        <f>IF($H$36="","",
IF(OR($H$36="Corrupción",$H$36="Corrupción - LA/FT/FPADM",$H$36="Corrupción - LA/FT/FPADM",$H$36="Corrupción en Trámites, OPAs y Consultas de Acceso a la Información Pública"),"No Aplica",'5. Valoración de Controles'!T38))</f>
        <v>No Aplica</v>
      </c>
      <c r="AG38" s="26" t="str">
        <f>IF($H$36="","",
IF(OR($H$36="Corrupción",$H$36="Corrupción - LA/FT/FPADM",$H$36="Corrupción - LA/FT/FPADM",$H$36="Corrupción en Trámites, OPAs y Consultas de Acceso a la Información Pública"),"No Aplica",'5. Valoración de Controles'!U38))</f>
        <v>No Aplica</v>
      </c>
      <c r="AH38" s="87"/>
      <c r="AI38" s="87"/>
      <c r="AJ38" s="87"/>
      <c r="AK38" s="87"/>
      <c r="AL38" s="87"/>
      <c r="AM38" s="87"/>
      <c r="AN38" s="87"/>
      <c r="AO38" s="87"/>
      <c r="AP38" s="87"/>
      <c r="AQ38" s="87"/>
      <c r="AR38" s="87"/>
      <c r="AS38" s="2"/>
      <c r="AT38" s="2"/>
      <c r="AU38" s="2"/>
      <c r="AV38" s="2"/>
      <c r="AW38" s="2"/>
      <c r="AX38" s="2"/>
      <c r="AY38" s="2"/>
      <c r="AZ38" s="2"/>
      <c r="BA38" s="2"/>
      <c r="BB38" s="2"/>
      <c r="BC38" s="2"/>
      <c r="BD38" s="2"/>
      <c r="BE38" s="2"/>
      <c r="BF38" s="2"/>
      <c r="BG38" s="2"/>
      <c r="BH38" s="2"/>
      <c r="BI38" s="2"/>
      <c r="BJ38" s="2"/>
      <c r="BK38" s="2"/>
      <c r="BL38" s="2"/>
    </row>
    <row r="39" spans="1:64" ht="310.5" customHeight="1" x14ac:dyDescent="0.3">
      <c r="A39" s="92">
        <v>11</v>
      </c>
      <c r="B39" s="88" t="str">
        <f>'2. Identificación del Riesgo'!B39:B41</f>
        <v>Tecnologías de la Información y las Comunicaciones</v>
      </c>
      <c r="C39" s="88" t="str">
        <f>IF('2. Identificación del Riesgo'!C39:C41="","",'2. Identificación del Riesgo'!C39:C41)</f>
        <v>Administración de la infraestructura y los servicios de TI</v>
      </c>
      <c r="D39" s="88" t="str">
        <f>IF('2. Identificación del Riesgo'!D39:D41="","",'2. Identificación del Riesgo'!D39:D41)</f>
        <v>Afectación Económica (o presupuestal) y Reputacional</v>
      </c>
      <c r="E39" s="88" t="str">
        <f>IF('2. Identificación del Riesgo'!E39:E41="","",'2. Identificación del Riesgo'!E39:E41)</f>
        <v xml:space="preserve">Robo, perdida, adulteración o exposicion de la información de los servicios de la Oficina TICS </v>
      </c>
      <c r="F39" s="88" t="str">
        <f>IF('2. Identificación del Riesgo'!F39:F41="","",'2. Identificación del Riesgo'!F39:F41)</f>
        <v>Debilidades en el procedimiento para la gestión de permisos y usuarios.</v>
      </c>
      <c r="G39" s="88" t="str">
        <f>IF('2. Identificación del Riesgo'!G39:G41="","",'2. Identificación del Riesgo'!G39:G41)</f>
        <v>Perdida de integridad o confidencialidad de información de los servicios prestados por la oficina TIC por daño, adulteración  o exposicion de la misma debido a malas practicas en la gestión de usuarios y permisos.</v>
      </c>
      <c r="H39" s="88" t="str">
        <f>IF('2. Identificación del Riesgo'!H39:H41="","",'2. Identificación del Riesgo'!H39:H41)</f>
        <v>Gestión - Seguridad de la Información (Pérdida de la Disponibilidad)</v>
      </c>
      <c r="I39" s="88" t="str">
        <f>IF('2. Identificación del Riesgo'!I39:I41="","",'2. Identificación del Riesgo'!I39:I41)</f>
        <v>Usuarios, productos y practicas, organizacionales</v>
      </c>
      <c r="J39" s="88" t="str">
        <f>IF('2. Identificación del Riesgo'!J39:J41="","",'2. Identificación del Riesgo'!J39:J41)</f>
        <v>Media: La actividad que conlleva el riesgo se ejecuta de 24 a 500 veces por año</v>
      </c>
      <c r="K39" s="89" t="str">
        <f>'2. Identificación del Riesgo'!K39:K41</f>
        <v>Media</v>
      </c>
      <c r="L39" s="90">
        <f>'2. Identificación del Riesgo'!L39:L41</f>
        <v>0.6</v>
      </c>
      <c r="M39" s="90"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Reputacional: El riesgo afecta la imagen de de la entidad con efecto publicitario sostenido a nivel de sector administrativo, nivel departamental o municipal</v>
      </c>
      <c r="N39" s="89" t="str">
        <f>'2. Identificación del Riesgo'!N39:N41</f>
        <v>Mayor</v>
      </c>
      <c r="O39" s="90">
        <f>'2. Identificación del Riesgo'!O39:O41</f>
        <v>0.8</v>
      </c>
      <c r="P39" s="85" t="str">
        <f>'2. Identificación del Riesgo'!P39:P41</f>
        <v>Alto</v>
      </c>
      <c r="Q39" s="24"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El Profesional de infraestructura tecnológica y/o contratistas de la Oficina TICS  Realiza la actualización de la matriz de gestión de usuarios de acuerdo con la solicitud emitida a través de los formatos TC-FT-31 Creación de Usuarios, GC_FT_95_ACTA_RECIBO_A_SATIFACCION, TH-FT-101_CERTIFICADO SIN PENDIENTES "SERVIDORES PÚBLICOS".   De acuerdo con el tipo de solicitud se realiza la creación, reactivación y desactivación de los usuarios.  Evidencia:
*Solicitudes de creación, reactivación y desactivación de usuarios.
*Registro en matriz de gestión de usuarios.</v>
      </c>
      <c r="R39" s="24" t="str">
        <f>IF($H$39="","",
IF(OR($H$39="Corrupción",$H$39="Corrupción - LA/FT/FPADM",$H$39="Corrupción - Conflictos de Interés",$H$39="Corrupción en Trámites, OPAs y Consultas de Acceso a la Información Pública"),'6.Valoración Control Corrupción'!E39,'5. Valoración de Controles'!E39))</f>
        <v>El Profesional de infraestructura tecnológica y/o contratistas de la Oficina TICS</v>
      </c>
      <c r="S39" s="24">
        <f>IF($H$39="","",
IF(OR($H$39="Corrupción",$H$39="Corrupción - LA/FT/FPADM",$H$39="Corrupción - Conflictos de Interés",$H$39="Corrupción en Trámites, OPAs y Consultas de Acceso a la Información Pública"),'6.Valoración Control Corrupción'!F39,'5. Valoración de Controles'!F39))</f>
        <v>0</v>
      </c>
      <c r="T39" s="24" t="str">
        <f>IF($H$39="","",
IF(OR($H$39="Corrupción",$H$39="Corrupción - LA/FT/FPADM",$H$39="Corrupción - Conflictos de Interés",$H$39="Corrupción en Trámites, OPAs y Consultas de Acceso a la Información Pública"),'6.Valoración Control Corrupción'!G39,'5. Valoración de Controles'!G39))</f>
        <v xml:space="preserve">Realiza la actualización de la matriz de gestión de usuarios de acuerdo con la solicitud emitida a través de los formatos TC-FT-31 Creación de Usuarios, GC_FT_95_ACTA_RECIBO_A_SATIFACCION, TH-FT-101_CERTIFICADO SIN PENDIENTES "SERVIDORES PÚBLICOS".  </v>
      </c>
      <c r="U39" s="24" t="str">
        <f>IF($H$39="","",
IF(OR($H$39="Corrupción",$H$39="Corrupción - LA/FT/FPADM",$H$39="Corrupción - Conflictos de Interés",$H$39="Corrupción en Trámites, OPAs y Consultas de Acceso a la Información Pública"),'6.Valoración Control Corrupción'!H39,'5. Valoración de Controles'!H39))</f>
        <v>De acuerdo con el tipo de solicitud se realiza la creación, reactivación y desactivación de los usuarios.</v>
      </c>
      <c r="V39" s="24">
        <f>IF($H$39="","",
IF(OR($H$39="Corrupción",$H$39="Corrupción - LA/FT/FPADM",$H$39="Corrupción - Conflictos de Interés",$H$39="Corrupción en Trámites, OPAs y Consultas de Acceso a la Información Pública"),'6.Valoración Control Corrupción'!I39,'5. Valoración de Controles'!I39))</f>
        <v>0</v>
      </c>
      <c r="W39" s="24" t="str">
        <f>IF($H$39="","",
IF(OR($H$39="Corrupción",$H$39="Corrupción - LA/FT/FPADM",$H$39="Corrupción - Conflictos de Interés",$H$39="Corrupción en Trámites, OPAs y Consultas de Acceso a la Información Pública"),'6.Valoración Control Corrupción'!J39,'5. Valoración de Controles'!J39))</f>
        <v>Evidencia:
*Solicitudes de creación, reactivación y desactivación de usuarios.
*Registro en matriz de gestión de usuarios.</v>
      </c>
      <c r="X39" s="26" t="str">
        <f>IF($H$39="","",
IF(OR($H$39="Corrupción",$H$39="Corrupción - LA/FT/FPADM",$H$39="Corrupción - LA/FT/FPADM",$H$39="Corrupción en Trámites, OPAs y Consultas de Acceso a la Información Pública"),"No Aplica",'5. Valoración de Controles'!L39))</f>
        <v>Preventivo</v>
      </c>
      <c r="Y39" s="26" t="str">
        <f>IF($H$39="","",
IF(OR($H$39="Corrupción",$H$39="Corrupción - LA/FT/FPADM",$H$39="Corrupción - LA/FT/FPADM",$H$39="Corrupción en Trámites, OPAs y Consultas de Acceso a la Información Pública"),"No Aplica",'5. Valoración de Controles'!M39))</f>
        <v>Afecta probabilidad</v>
      </c>
      <c r="Z39" s="26" t="str">
        <f>IF($H$39="","",
IF(OR($H$39="Corrupción",$H$39="Corrupción - LA/FT/FPADM",$H$39="Corrupción - LA/FT/FPADM",$H$39="Corrupción en Trámites, OPAs y Consultas de Acceso a la Información Pública"),"No Aplica",'5. Valoración de Controles'!N39))</f>
        <v>Manual</v>
      </c>
      <c r="AA39" s="26" t="str">
        <f>IF($H$39="","",
IF(OR($H$39="Corrupción",$H$39="Corrupción - LA/FT/FPADM",$H$39="Corrupción - LA/FT/FPADM",$H$39="Corrupción en Trámites, OPAs y Consultas de Acceso a la Información Pública"),"No Aplica",'5. Valoración de Controles'!O39))</f>
        <v>Documentado</v>
      </c>
      <c r="AB39" s="26" t="str">
        <f>IF($H$39="","",
IF(OR($H$39="Corrupción",$H$39="Corrupción - LA/FT/FPADM",$H$39="Corrupción - LA/FT/FPADM",$H$39="Corrupción en Trámites, OPAs y Consultas de Acceso a la Información Pública"),"No Aplica",'5. Valoración de Controles'!P39))</f>
        <v>Aleatoria</v>
      </c>
      <c r="AC39" s="26" t="str">
        <f>IF($H$39="","",
IF(OR($H$39="Corrupción",$H$39="Corrupción - LA/FT/FPADM",$H$39="Corrupción - LA/FT/FPADM",$H$39="Corrupción en Trámites, OPAs y Consultas de Acceso a la Información Pública"),"No Aplica",'5. Valoración de Controles'!Q39))</f>
        <v>Con Registro</v>
      </c>
      <c r="AD39" s="26" t="str">
        <f>IF($H$39="","",
IF(OR($H$39="Corrupción",$H$39="Corrupción - LA/FT/FPADM",$H$39="Corrupción - LA/FT/FPADM",$H$39="Corrupción en Trámites, OPAs y Consultas de Acceso a la Información Pública"),"No Aplica",'5. Valoración de Controles'!R39))</f>
        <v>Matriz de gestion de usuarios actualizada</v>
      </c>
      <c r="AE39" s="26" t="str">
        <f>IF($H$39="","",
IF(OR($H$39="Corrupción",$H$39="Corrupción - LA/FT/FPADM",$H$39="Corrupción - LA/FT/FPADM",$H$39="Corrupción en Trámites, OPAs y Consultas de Acceso a la Información Pública"),"No Aplica",'5. Valoración de Controles'!S39))</f>
        <v>Matriz de gestion de usuarios, Directorio Activo, Usuarios de Correo Electrónico.</v>
      </c>
      <c r="AF39" s="26" t="str">
        <f>IF($H$39="","",
IF(OR($H$39="Corrupción",$H$39="Corrupción - LA/FT/FPADM",$H$39="Corrupción - LA/FT/FPADM",$H$39="Corrupción en Trámites, OPAs y Consultas de Acceso a la Información Pública"),"No Aplica",'5. Valoración de Controles'!T39))</f>
        <v>Cuando se envian las solicitudes por correos que llegan o llamadas telefonicas se recuerda cual es el procedimiento para realizar la solicitud. Las extensiones se les dejan fecha de vencimiento a la vigencia del contrato o extensión con el fin de deshabilitar la cuenta.</v>
      </c>
      <c r="AG39" s="27">
        <f>IF($H$39="","",
IF(OR($H$39="Corrupción",$H$39="Corrupción - LA/FT/FPADM",$H$39="Corrupción - LA/FT/FPADM",$H$39="Corrupción en Trámites, OPAs y Consultas de Acceso a la Información Pública"),"No Aplica",'5. Valoración de Controles'!U39))</f>
        <v>0.4</v>
      </c>
      <c r="AH39" s="89"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Muy Baja</v>
      </c>
      <c r="AI39" s="124">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0.216</v>
      </c>
      <c r="AJ39" s="89"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Mayor</v>
      </c>
      <c r="AK39" s="124">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0.8</v>
      </c>
      <c r="AL39" s="85"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Alto</v>
      </c>
      <c r="AM39" s="90" t="s">
        <v>439</v>
      </c>
      <c r="AN39" s="88"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Debe establecer el plan de acción a implementar para mitigar el nivel del riesgo</v>
      </c>
      <c r="AO39" s="106" t="s">
        <v>452</v>
      </c>
      <c r="AP39" s="123" t="s">
        <v>441</v>
      </c>
      <c r="AQ39" s="123" t="str">
        <f>IF(AO39="","","∑ Peso porcentual de cada acción definida")</f>
        <v>∑ Peso porcentual de cada acción definida</v>
      </c>
      <c r="AR39" s="88" t="s">
        <v>451</v>
      </c>
      <c r="AS39" s="3"/>
      <c r="AT39" s="3"/>
      <c r="AU39" s="3"/>
      <c r="AV39" s="3"/>
      <c r="AW39" s="3"/>
      <c r="AX39" s="3"/>
      <c r="AY39" s="3"/>
      <c r="AZ39" s="3"/>
      <c r="BA39" s="3"/>
      <c r="BB39" s="3"/>
      <c r="BC39" s="3"/>
      <c r="BD39" s="3"/>
      <c r="BE39" s="3"/>
      <c r="BF39" s="3"/>
      <c r="BG39" s="3"/>
      <c r="BH39" s="3"/>
      <c r="BI39" s="3"/>
      <c r="BJ39" s="3"/>
      <c r="BK39" s="3"/>
      <c r="BL39" s="3"/>
    </row>
    <row r="40" spans="1:64" ht="156" customHeight="1" x14ac:dyDescent="0.3">
      <c r="A40" s="86"/>
      <c r="B40" s="86"/>
      <c r="C40" s="86"/>
      <c r="D40" s="86"/>
      <c r="E40" s="86"/>
      <c r="F40" s="86"/>
      <c r="G40" s="86"/>
      <c r="H40" s="86"/>
      <c r="I40" s="86"/>
      <c r="J40" s="86"/>
      <c r="K40" s="86"/>
      <c r="L40" s="86"/>
      <c r="M40" s="86"/>
      <c r="N40" s="86"/>
      <c r="O40" s="86"/>
      <c r="P40" s="86"/>
      <c r="Q40" s="24"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El subdirector, Jefe o personal delegado  Solicita a través de la mesa de servicio y cuando sea necesario. el reporte de acceso a las carpetas compartidas, para el personal que considere pertinente.  Evidencia:
*Soporte de solicitud en mesa de servicio
*Reporte de acceso</v>
      </c>
      <c r="R40" s="24" t="str">
        <f>IF($H$39="","",
IF(OR($H$39="Corrupción",$H$39="Corrupción - LA/FT/FPADM",$H$39="Corrupción - Conflictos de Interés",$H$39="Corrupción en Trámites, OPAs y Consultas de Acceso a la Información Pública"),'6.Valoración Control Corrupción'!E40,'5. Valoración de Controles'!E40))</f>
        <v>El subdirector, Jefe o personal delegado</v>
      </c>
      <c r="S40" s="24">
        <f>IF($H$39="","",
IF(OR($H$39="Corrupción",$H$39="Corrupción - LA/FT/FPADM",$H$39="Corrupción - Conflictos de Interés",$H$39="Corrupción en Trámites, OPAs y Consultas de Acceso a la Información Pública"),'6.Valoración Control Corrupción'!F40,'5. Valoración de Controles'!F40))</f>
        <v>0</v>
      </c>
      <c r="T40" s="24" t="str">
        <f>IF($H$39="","",
IF(OR($H$39="Corrupción",$H$39="Corrupción - LA/FT/FPADM",$H$39="Corrupción - Conflictos de Interés",$H$39="Corrupción en Trámites, OPAs y Consultas de Acceso a la Información Pública"),'6.Valoración Control Corrupción'!G40,'5. Valoración de Controles'!G40))</f>
        <v>Solicita a través de la mesa de servicio y cuando sea necesario.</v>
      </c>
      <c r="U40" s="24" t="str">
        <f>IF($H$39="","",
IF(OR($H$39="Corrupción",$H$39="Corrupción - LA/FT/FPADM",$H$39="Corrupción - Conflictos de Interés",$H$39="Corrupción en Trámites, OPAs y Consultas de Acceso a la Información Pública"),'6.Valoración Control Corrupción'!H40,'5. Valoración de Controles'!H40))</f>
        <v>el reporte de acceso a las carpetas compartidas, para el personal que considere pertinente.</v>
      </c>
      <c r="V40" s="24">
        <f>IF($H$39="","",
IF(OR($H$39="Corrupción",$H$39="Corrupción - LA/FT/FPADM",$H$39="Corrupción - Conflictos de Interés",$H$39="Corrupción en Trámites, OPAs y Consultas de Acceso a la Información Pública"),'6.Valoración Control Corrupción'!I40,'5. Valoración de Controles'!I40))</f>
        <v>0</v>
      </c>
      <c r="W40" s="24" t="str">
        <f>IF($H$39="","",
IF(OR($H$39="Corrupción",$H$39="Corrupción - LA/FT/FPADM",$H$39="Corrupción - Conflictos de Interés",$H$39="Corrupción en Trámites, OPAs y Consultas de Acceso a la Información Pública"),'6.Valoración Control Corrupción'!J40,'5. Valoración de Controles'!J40))</f>
        <v>Evidencia:
*Soporte de solicitud en mesa de servicio
*Reporte de acceso</v>
      </c>
      <c r="X40" s="26" t="str">
        <f>IF($H$39="","",
IF(OR($H$39="Corrupción",$H$39="Corrupción - LA/FT/FPADM",$H$39="Corrupción - LA/FT/FPADM",$H$39="Corrupción en Trámites, OPAs y Consultas de Acceso a la Información Pública"),"No Aplica",'5. Valoración de Controles'!L40))</f>
        <v>Preventivo</v>
      </c>
      <c r="Y40" s="26" t="str">
        <f>IF($H$39="","",
IF(OR($H$39="Corrupción",$H$39="Corrupción - LA/FT/FPADM",$H$39="Corrupción - LA/FT/FPADM",$H$39="Corrupción en Trámites, OPAs y Consultas de Acceso a la Información Pública"),"No Aplica",'5. Valoración de Controles'!M40))</f>
        <v>Afecta probabilidad</v>
      </c>
      <c r="Z40" s="26" t="str">
        <f>IF($H$39="","",
IF(OR($H$39="Corrupción",$H$39="Corrupción - LA/FT/FPADM",$H$39="Corrupción - LA/FT/FPADM",$H$39="Corrupción en Trámites, OPAs y Consultas de Acceso a la Información Pública"),"No Aplica",'5. Valoración de Controles'!N40))</f>
        <v>Manual</v>
      </c>
      <c r="AA40" s="26" t="str">
        <f>IF($H$39="","",
IF(OR($H$39="Corrupción",$H$39="Corrupción - LA/FT/FPADM",$H$39="Corrupción - LA/FT/FPADM",$H$39="Corrupción en Trámites, OPAs y Consultas de Acceso a la Información Pública"),"No Aplica",'5. Valoración de Controles'!O40))</f>
        <v>Sin Documentar</v>
      </c>
      <c r="AB40" s="26" t="str">
        <f>IF($H$39="","",
IF(OR($H$39="Corrupción",$H$39="Corrupción - LA/FT/FPADM",$H$39="Corrupción - LA/FT/FPADM",$H$39="Corrupción en Trámites, OPAs y Consultas de Acceso a la Información Pública"),"No Aplica",'5. Valoración de Controles'!P40))</f>
        <v>Aleatoria</v>
      </c>
      <c r="AC40" s="26" t="str">
        <f>IF($H$39="","",
IF(OR($H$39="Corrupción",$H$39="Corrupción - LA/FT/FPADM",$H$39="Corrupción - LA/FT/FPADM",$H$39="Corrupción en Trámites, OPAs y Consultas de Acceso a la Información Pública"),"No Aplica",'5. Valoración de Controles'!Q40))</f>
        <v>Con Registro</v>
      </c>
      <c r="AD40" s="26" t="str">
        <f>IF($H$39="","",
IF(OR($H$39="Corrupción",$H$39="Corrupción - LA/FT/FPADM",$H$39="Corrupción - LA/FT/FPADM",$H$39="Corrupción en Trámites, OPAs y Consultas de Acceso a la Información Pública"),"No Aplica",'5. Valoración de Controles'!R40))</f>
        <v>gestion de la solicitud de ajustes a los permisos de las carpetas. Ubicación: Google Drive.</v>
      </c>
      <c r="AE40" s="26" t="str">
        <f>IF($H$39="","",
IF(OR($H$39="Corrupción",$H$39="Corrupción - LA/FT/FPADM",$H$39="Corrupción - LA/FT/FPADM",$H$39="Corrupción en Trámites, OPAs y Consultas de Acceso a la Información Pública"),"No Aplica",'5. Valoración de Controles'!S40))</f>
        <v>Propiedades de la carpeta donde se visualicen los usuarios con los permisos o reporte solicitado a la Oficina TICS.</v>
      </c>
      <c r="AF40" s="26" t="str">
        <f>IF($H$39="","",
IF(OR($H$39="Corrupción",$H$39="Corrupción - LA/FT/FPADM",$H$39="Corrupción - LA/FT/FPADM",$H$39="Corrupción en Trámites, OPAs y Consultas de Acceso a la Información Pública"),"No Aplica",'5. Valoración de Controles'!T40))</f>
        <v>Se corrigen y se resuelven inmediatamente si se detecta alguna inconsistencia.</v>
      </c>
      <c r="AG40" s="27">
        <f>IF($H$39="","",
IF(OR($H$39="Corrupción",$H$39="Corrupción - LA/FT/FPADM",$H$39="Corrupción - LA/FT/FPADM",$H$39="Corrupción en Trámites, OPAs y Consultas de Acceso a la Información Pública"),"No Aplica",'5. Valoración de Controles'!U40))</f>
        <v>0.4</v>
      </c>
      <c r="AH40" s="86"/>
      <c r="AI40" s="86"/>
      <c r="AJ40" s="86"/>
      <c r="AK40" s="86"/>
      <c r="AL40" s="86"/>
      <c r="AM40" s="86"/>
      <c r="AN40" s="86"/>
      <c r="AO40" s="86"/>
      <c r="AP40" s="86"/>
      <c r="AQ40" s="86"/>
      <c r="AR40" s="86"/>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87"/>
      <c r="B41" s="87"/>
      <c r="C41" s="87"/>
      <c r="D41" s="87"/>
      <c r="E41" s="87"/>
      <c r="F41" s="87"/>
      <c r="G41" s="87"/>
      <c r="H41" s="87"/>
      <c r="I41" s="87"/>
      <c r="J41" s="87"/>
      <c r="K41" s="87"/>
      <c r="L41" s="87"/>
      <c r="M41" s="87"/>
      <c r="N41" s="87"/>
      <c r="O41" s="87"/>
      <c r="P41" s="87"/>
      <c r="Q41" s="24"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xml:space="preserve">     </v>
      </c>
      <c r="R41" s="24">
        <f>IF($H$39="","",
IF(OR($H$39="Corrupción",$H$39="Corrupción - LA/FT/FPADM",$H$39="Corrupción - Conflictos de Interés",$H$39="Corrupción en Trámites, OPAs y Consultas de Acceso a la Información Pública"),'6.Valoración Control Corrupción'!E41,'5. Valoración de Controles'!E41))</f>
        <v>0</v>
      </c>
      <c r="S41" s="24">
        <f>IF($H$39="","",
IF(OR($H$39="Corrupción",$H$39="Corrupción - LA/FT/FPADM",$H$39="Corrupción - Conflictos de Interés",$H$39="Corrupción en Trámites, OPAs y Consultas de Acceso a la Información Pública"),'6.Valoración Control Corrupción'!F41,'5. Valoración de Controles'!F41))</f>
        <v>0</v>
      </c>
      <c r="T41" s="24">
        <f>IF($H$39="","",
IF(OR($H$39="Corrupción",$H$39="Corrupción - LA/FT/FPADM",$H$39="Corrupción - Conflictos de Interés",$H$39="Corrupción en Trámites, OPAs y Consultas de Acceso a la Información Pública"),'6.Valoración Control Corrupción'!G41,'5. Valoración de Controles'!G41))</f>
        <v>0</v>
      </c>
      <c r="U41" s="24">
        <f>IF($H$39="","",
IF(OR($H$39="Corrupción",$H$39="Corrupción - LA/FT/FPADM",$H$39="Corrupción - Conflictos de Interés",$H$39="Corrupción en Trámites, OPAs y Consultas de Acceso a la Información Pública"),'6.Valoración Control Corrupción'!H41,'5. Valoración de Controles'!H41))</f>
        <v>0</v>
      </c>
      <c r="V41" s="24">
        <f>IF($H$39="","",
IF(OR($H$39="Corrupción",$H$39="Corrupción - LA/FT/FPADM",$H$39="Corrupción - Conflictos de Interés",$H$39="Corrupción en Trámites, OPAs y Consultas de Acceso a la Información Pública"),'6.Valoración Control Corrupción'!I41,'5. Valoración de Controles'!I41))</f>
        <v>0</v>
      </c>
      <c r="W41" s="24">
        <f>IF($H$39="","",
IF(OR($H$39="Corrupción",$H$39="Corrupción - LA/FT/FPADM",$H$39="Corrupción - Conflictos de Interés",$H$39="Corrupción en Trámites, OPAs y Consultas de Acceso a la Información Pública"),'6.Valoración Control Corrupción'!J41,'5. Valoración de Controles'!J41))</f>
        <v>0</v>
      </c>
      <c r="X41" s="26">
        <f>IF($H$39="","",
IF(OR($H$39="Corrupción",$H$39="Corrupción - LA/FT/FPADM",$H$39="Corrupción - LA/FT/FPADM",$H$39="Corrupción en Trámites, OPAs y Consultas de Acceso a la Información Pública"),"No Aplica",'5. Valoración de Controles'!L41))</f>
        <v>0</v>
      </c>
      <c r="Y41" s="26" t="str">
        <f>IF($H$39="","",
IF(OR($H$39="Corrupción",$H$39="Corrupción - LA/FT/FPADM",$H$39="Corrupción - LA/FT/FPADM",$H$39="Corrupción en Trámites, OPAs y Consultas de Acceso a la Información Pública"),"No Aplica",'5. Valoración de Controles'!M41))</f>
        <v/>
      </c>
      <c r="Z41" s="26">
        <f>IF($H$39="","",
IF(OR($H$39="Corrupción",$H$39="Corrupción - LA/FT/FPADM",$H$39="Corrupción - LA/FT/FPADM",$H$39="Corrupción en Trámites, OPAs y Consultas de Acceso a la Información Pública"),"No Aplica",'5. Valoración de Controles'!N41))</f>
        <v>0</v>
      </c>
      <c r="AA41" s="26">
        <f>IF($H$39="","",
IF(OR($H$39="Corrupción",$H$39="Corrupción - LA/FT/FPADM",$H$39="Corrupción - LA/FT/FPADM",$H$39="Corrupción en Trámites, OPAs y Consultas de Acceso a la Información Pública"),"No Aplica",'5. Valoración de Controles'!O41))</f>
        <v>0</v>
      </c>
      <c r="AB41" s="26">
        <f>IF($H$39="","",
IF(OR($H$39="Corrupción",$H$39="Corrupción - LA/FT/FPADM",$H$39="Corrupción - LA/FT/FPADM",$H$39="Corrupción en Trámites, OPAs y Consultas de Acceso a la Información Pública"),"No Aplica",'5. Valoración de Controles'!P41))</f>
        <v>0</v>
      </c>
      <c r="AC41" s="26">
        <f>IF($H$39="","",
IF(OR($H$39="Corrupción",$H$39="Corrupción - LA/FT/FPADM",$H$39="Corrupción - LA/FT/FPADM",$H$39="Corrupción en Trámites, OPAs y Consultas de Acceso a la Información Pública"),"No Aplica",'5. Valoración de Controles'!Q41))</f>
        <v>0</v>
      </c>
      <c r="AD41" s="26">
        <f>IF($H$39="","",
IF(OR($H$39="Corrupción",$H$39="Corrupción - LA/FT/FPADM",$H$39="Corrupción - LA/FT/FPADM",$H$39="Corrupción en Trámites, OPAs y Consultas de Acceso a la Información Pública"),"No Aplica",'5. Valoración de Controles'!R41))</f>
        <v>0</v>
      </c>
      <c r="AE41" s="26">
        <f>IF($H$39="","",
IF(OR($H$39="Corrupción",$H$39="Corrupción - LA/FT/FPADM",$H$39="Corrupción - LA/FT/FPADM",$H$39="Corrupción en Trámites, OPAs y Consultas de Acceso a la Información Pública"),"No Aplica",'5. Valoración de Controles'!S41))</f>
        <v>0</v>
      </c>
      <c r="AF41" s="26">
        <f>IF($H$39="","",
IF(OR($H$39="Corrupción",$H$39="Corrupción - LA/FT/FPADM",$H$39="Corrupción - LA/FT/FPADM",$H$39="Corrupción en Trámites, OPAs y Consultas de Acceso a la Información Pública"),"No Aplica",'5. Valoración de Controles'!T41))</f>
        <v>0</v>
      </c>
      <c r="AG41" s="27" t="str">
        <f>IF($H$39="","",
IF(OR($H$39="Corrupción",$H$39="Corrupción - LA/FT/FPADM",$H$39="Corrupción - LA/FT/FPADM",$H$39="Corrupción en Trámites, OPAs y Consultas de Acceso a la Información Pública"),"No Aplica",'5. Valoración de Controles'!U41))</f>
        <v/>
      </c>
      <c r="AH41" s="87"/>
      <c r="AI41" s="87"/>
      <c r="AJ41" s="87"/>
      <c r="AK41" s="87"/>
      <c r="AL41" s="87"/>
      <c r="AM41" s="87"/>
      <c r="AN41" s="87"/>
      <c r="AO41" s="87"/>
      <c r="AP41" s="87"/>
      <c r="AQ41" s="87"/>
      <c r="AR41" s="87"/>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92">
        <v>12</v>
      </c>
      <c r="B42" s="88">
        <f>'2. Identificación del Riesgo'!B42:B44</f>
        <v>0</v>
      </c>
      <c r="C42" s="88" t="str">
        <f>IF('2. Identificación del Riesgo'!C42:C44="","",'2. Identificación del Riesgo'!C42:C44)</f>
        <v/>
      </c>
      <c r="D42" s="88" t="str">
        <f>IF('2. Identificación del Riesgo'!D42:D44="","",'2. Identificación del Riesgo'!D42:D44)</f>
        <v/>
      </c>
      <c r="E42" s="88" t="str">
        <f>IF('2. Identificación del Riesgo'!E42:E44="","",'2. Identificación del Riesgo'!E42:E44)</f>
        <v/>
      </c>
      <c r="F42" s="88" t="str">
        <f>IF('2. Identificación del Riesgo'!F42:F44="","",'2. Identificación del Riesgo'!F42:F44)</f>
        <v/>
      </c>
      <c r="G42" s="88" t="str">
        <f>IF('2. Identificación del Riesgo'!G42:G44="","",'2. Identificación del Riesgo'!G42:G44)</f>
        <v/>
      </c>
      <c r="H42" s="88" t="str">
        <f>IF('2. Identificación del Riesgo'!H42:H44="","",'2. Identificación del Riesgo'!H42:H44)</f>
        <v/>
      </c>
      <c r="I42" s="88" t="str">
        <f>IF('2. Identificación del Riesgo'!I42:I44="","",'2. Identificación del Riesgo'!I42:I44)</f>
        <v/>
      </c>
      <c r="J42" s="88" t="str">
        <f>IF('2. Identificación del Riesgo'!J42:J44="","",'2. Identificación del Riesgo'!J42:J44)</f>
        <v/>
      </c>
      <c r="K42" s="89" t="str">
        <f>'2. Identificación del Riesgo'!K42:K44</f>
        <v/>
      </c>
      <c r="L42" s="90" t="str">
        <f>'2. Identificación del Riesgo'!L42:L44</f>
        <v/>
      </c>
      <c r="M42" s="88"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89" t="str">
        <f>'2. Identificación del Riesgo'!N42:N44</f>
        <v/>
      </c>
      <c r="O42" s="90" t="str">
        <f>'2. Identificación del Riesgo'!O42:O44</f>
        <v/>
      </c>
      <c r="P42" s="85" t="str">
        <f>'2. Identificación del Riesgo'!P42:P44</f>
        <v/>
      </c>
      <c r="Q42" s="24"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24" t="str">
        <f>IF($H$42="","",
IF(OR($H$42="Corrupción",$H$42="Corrupción - LA/FT/FPADM",$H$42="Corrupción - Conflictos de Interés",$H$42="Corrupción en Trámites, OPAs y Consultas de Acceso a la Información Pública"),'6.Valoración Control Corrupción'!E42,'5. Valoración de Controles'!E42))</f>
        <v/>
      </c>
      <c r="S42" s="24" t="str">
        <f>IF($H$42="","",
IF(OR($H$42="Corrupción",$H$42="Corrupción - LA/FT/FPADM",$H$42="Corrupción - Conflictos de Interés",$H$42="Corrupción en Trámites, OPAs y Consultas de Acceso a la Información Pública"),'6.Valoración Control Corrupción'!F42,'5. Valoración de Controles'!F42))</f>
        <v/>
      </c>
      <c r="T42" s="24" t="str">
        <f>IF($H$42="","",
IF(OR($H$42="Corrupción",$H$42="Corrupción - LA/FT/FPADM",$H$42="Corrupción - Conflictos de Interés",$H$42="Corrupción en Trámites, OPAs y Consultas de Acceso a la Información Pública"),'6.Valoración Control Corrupción'!G42,'5. Valoración de Controles'!G42))</f>
        <v/>
      </c>
      <c r="U42" s="24" t="str">
        <f>IF($H$42="","",
IF(OR($H$42="Corrupción",$H$42="Corrupción - LA/FT/FPADM",$H$42="Corrupción - Conflictos de Interés",$H$42="Corrupción en Trámites, OPAs y Consultas de Acceso a la Información Pública"),'6.Valoración Control Corrupción'!H42,'5. Valoración de Controles'!H42))</f>
        <v/>
      </c>
      <c r="V42" s="24" t="str">
        <f>IF($H$42="","",
IF(OR($H$42="Corrupción",$H$42="Corrupción - LA/FT/FPADM",$H$42="Corrupción - Conflictos de Interés",$H$42="Corrupción en Trámites, OPAs y Consultas de Acceso a la Información Pública"),'6.Valoración Control Corrupción'!I42,'5. Valoración de Controles'!I42))</f>
        <v/>
      </c>
      <c r="W42" s="24" t="str">
        <f>IF($H$42="","",
IF(OR($H$42="Corrupción",$H$42="Corrupción - LA/FT/FPADM",$H$42="Corrupción - Conflictos de Interés",$H$42="Corrupción en Trámites, OPAs y Consultas de Acceso a la Información Pública"),'6.Valoración Control Corrupción'!J42,'5. Valoración de Controles'!J42))</f>
        <v/>
      </c>
      <c r="X42" s="26" t="str">
        <f>IF($H$42="","",
IF(OR($H$42="Corrupción",$H$42="Corrupción - LA/FT/FPADM",$H$42="Corrupción - LA/FT/FPADM",$H$42="Corrupción en Trámites, OPAs y Consultas de Acceso a la Información Pública"),"No Aplica",'5. Valoración de Controles'!L42))</f>
        <v/>
      </c>
      <c r="Y42" s="26" t="str">
        <f>IF($H$42="","",
IF(OR($H$42="Corrupción",$H$42="Corrupción - LA/FT/FPADM",$H$42="Corrupción - LA/FT/FPADM",$H$42="Corrupción en Trámites, OPAs y Consultas de Acceso a la Información Pública"),"No Aplica",'5. Valoración de Controles'!M42))</f>
        <v/>
      </c>
      <c r="Z42" s="26" t="str">
        <f>IF($H$42="","",
IF(OR($H$42="Corrupción",$H$42="Corrupción - LA/FT/FPADM",$H$42="Corrupción - LA/FT/FPADM",$H$42="Corrupción en Trámites, OPAs y Consultas de Acceso a la Información Pública"),"No Aplica",'5. Valoración de Controles'!N42))</f>
        <v/>
      </c>
      <c r="AA42" s="26" t="str">
        <f>IF($H$42="","",
IF(OR($H$42="Corrupción",$H$42="Corrupción - LA/FT/FPADM",$H$42="Corrupción - LA/FT/FPADM",$H$42="Corrupción en Trámites, OPAs y Consultas de Acceso a la Información Pública"),"No Aplica",'5. Valoración de Controles'!O42))</f>
        <v/>
      </c>
      <c r="AB42" s="26" t="str">
        <f>IF($H$42="","",
IF(OR($H$42="Corrupción",$H$42="Corrupción - LA/FT/FPADM",$H$42="Corrupción - LA/FT/FPADM",$H$42="Corrupción en Trámites, OPAs y Consultas de Acceso a la Información Pública"),"No Aplica",'5. Valoración de Controles'!P42))</f>
        <v/>
      </c>
      <c r="AC42" s="26" t="str">
        <f>IF($H$42="","",
IF(OR($H$42="Corrupción",$H$42="Corrupción - LA/FT/FPADM",$H$42="Corrupción - LA/FT/FPADM",$H$42="Corrupción en Trámites, OPAs y Consultas de Acceso a la Información Pública"),"No Aplica",'5. Valoración de Controles'!Q42))</f>
        <v/>
      </c>
      <c r="AD42" s="26" t="str">
        <f>IF($H$42="","",
IF(OR($H$42="Corrupción",$H$42="Corrupción - LA/FT/FPADM",$H$42="Corrupción - LA/FT/FPADM",$H$42="Corrupción en Trámites, OPAs y Consultas de Acceso a la Información Pública"),"No Aplica",'5. Valoración de Controles'!R42))</f>
        <v/>
      </c>
      <c r="AE42" s="26" t="str">
        <f>IF($H$42="","",
IF(OR($H$42="Corrupción",$H$42="Corrupción - LA/FT/FPADM",$H$42="Corrupción - LA/FT/FPADM",$H$42="Corrupción en Trámites, OPAs y Consultas de Acceso a la Información Pública"),"No Aplica",'5. Valoración de Controles'!S42))</f>
        <v/>
      </c>
      <c r="AF42" s="26" t="str">
        <f>IF($H$42="","",
IF(OR($H$42="Corrupción",$H$42="Corrupción - LA/FT/FPADM",$H$42="Corrupción - LA/FT/FPADM",$H$42="Corrupción en Trámites, OPAs y Consultas de Acceso a la Información Pública"),"No Aplica",'5. Valoración de Controles'!T42))</f>
        <v/>
      </c>
      <c r="AG42" s="26" t="str">
        <f>IF($H$42="","",
IF(OR($H$42="Corrupción",$H$42="Corrupción - LA/FT/FPADM",$H$42="Corrupción - LA/FT/FPADM",$H$42="Corrupción en Trámites, OPAs y Consultas de Acceso a la Información Pública"),"No Aplica",'5. Valoración de Controles'!U42))</f>
        <v/>
      </c>
      <c r="AH42" s="89"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2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89"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2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85"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0"/>
      <c r="AN42" s="88"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6"/>
      <c r="AP42" s="123"/>
      <c r="AQ42" s="123" t="str">
        <f>IF(AO42="","","∑ Peso porcentual de cada acción definida")</f>
        <v/>
      </c>
      <c r="AR42" s="88"/>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86"/>
      <c r="B43" s="86"/>
      <c r="C43" s="86"/>
      <c r="D43" s="86"/>
      <c r="E43" s="86"/>
      <c r="F43" s="86"/>
      <c r="G43" s="86"/>
      <c r="H43" s="86"/>
      <c r="I43" s="86"/>
      <c r="J43" s="86"/>
      <c r="K43" s="86"/>
      <c r="L43" s="86"/>
      <c r="M43" s="86"/>
      <c r="N43" s="86"/>
      <c r="O43" s="86"/>
      <c r="P43" s="86"/>
      <c r="Q43" s="24"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24" t="str">
        <f>IF($H$42="","",
IF(OR($H$42="Corrupción",$H$42="Corrupción - LA/FT/FPADM",$H$42="Corrupción - Conflictos de Interés",$H$42="Corrupción en Trámites, OPAs y Consultas de Acceso a la Información Pública"),'6.Valoración Control Corrupción'!E43,'5. Valoración de Controles'!E43))</f>
        <v/>
      </c>
      <c r="S43" s="24" t="str">
        <f>IF($H$42="","",
IF(OR($H$42="Corrupción",$H$42="Corrupción - LA/FT/FPADM",$H$42="Corrupción - Conflictos de Interés",$H$42="Corrupción en Trámites, OPAs y Consultas de Acceso a la Información Pública"),'6.Valoración Control Corrupción'!F43,'5. Valoración de Controles'!F43))</f>
        <v/>
      </c>
      <c r="T43" s="24" t="str">
        <f>IF($H$42="","",
IF(OR($H$42="Corrupción",$H$42="Corrupción - LA/FT/FPADM",$H$42="Corrupción - Conflictos de Interés",$H$42="Corrupción en Trámites, OPAs y Consultas de Acceso a la Información Pública"),'6.Valoración Control Corrupción'!G43,'5. Valoración de Controles'!G43))</f>
        <v/>
      </c>
      <c r="U43" s="24" t="str">
        <f>IF($H$42="","",
IF(OR($H$42="Corrupción",$H$42="Corrupción - LA/FT/FPADM",$H$42="Corrupción - Conflictos de Interés",$H$42="Corrupción en Trámites, OPAs y Consultas de Acceso a la Información Pública"),'6.Valoración Control Corrupción'!H43,'5. Valoración de Controles'!H43))</f>
        <v/>
      </c>
      <c r="V43" s="24" t="str">
        <f>IF($H$42="","",
IF(OR($H$42="Corrupción",$H$42="Corrupción - LA/FT/FPADM",$H$42="Corrupción - Conflictos de Interés",$H$42="Corrupción en Trámites, OPAs y Consultas de Acceso a la Información Pública"),'6.Valoración Control Corrupción'!I43,'5. Valoración de Controles'!I43))</f>
        <v/>
      </c>
      <c r="W43" s="24" t="str">
        <f>IF($H$42="","",
IF(OR($H$42="Corrupción",$H$42="Corrupción - LA/FT/FPADM",$H$42="Corrupción - Conflictos de Interés",$H$42="Corrupción en Trámites, OPAs y Consultas de Acceso a la Información Pública"),'6.Valoración Control Corrupción'!J43,'5. Valoración de Controles'!J43))</f>
        <v/>
      </c>
      <c r="X43" s="26" t="str">
        <f>IF($H$42="","",
IF(OR($H$42="Corrupción",$H$42="Corrupción - LA/FT/FPADM",$H$42="Corrupción - LA/FT/FPADM",$H$42="Corrupción en Trámites, OPAs y Consultas de Acceso a la Información Pública"),"No Aplica",'5. Valoración de Controles'!L43))</f>
        <v/>
      </c>
      <c r="Y43" s="26" t="str">
        <f>IF($H$42="","",
IF(OR($H$42="Corrupción",$H$42="Corrupción - LA/FT/FPADM",$H$42="Corrupción - LA/FT/FPADM",$H$42="Corrupción en Trámites, OPAs y Consultas de Acceso a la Información Pública"),"No Aplica",'5. Valoración de Controles'!M43))</f>
        <v/>
      </c>
      <c r="Z43" s="26" t="str">
        <f>IF($H$42="","",
IF(OR($H$42="Corrupción",$H$42="Corrupción - LA/FT/FPADM",$H$42="Corrupción - LA/FT/FPADM",$H$42="Corrupción en Trámites, OPAs y Consultas de Acceso a la Información Pública"),"No Aplica",'5. Valoración de Controles'!N43))</f>
        <v/>
      </c>
      <c r="AA43" s="26" t="str">
        <f>IF($H$42="","",
IF(OR($H$42="Corrupción",$H$42="Corrupción - LA/FT/FPADM",$H$42="Corrupción - LA/FT/FPADM",$H$42="Corrupción en Trámites, OPAs y Consultas de Acceso a la Información Pública"),"No Aplica",'5. Valoración de Controles'!O43))</f>
        <v/>
      </c>
      <c r="AB43" s="26" t="str">
        <f>IF($H$42="","",
IF(OR($H$42="Corrupción",$H$42="Corrupción - LA/FT/FPADM",$H$42="Corrupción - LA/FT/FPADM",$H$42="Corrupción en Trámites, OPAs y Consultas de Acceso a la Información Pública"),"No Aplica",'5. Valoración de Controles'!P43))</f>
        <v/>
      </c>
      <c r="AC43" s="26" t="str">
        <f>IF($H$42="","",
IF(OR($H$42="Corrupción",$H$42="Corrupción - LA/FT/FPADM",$H$42="Corrupción - LA/FT/FPADM",$H$42="Corrupción en Trámites, OPAs y Consultas de Acceso a la Información Pública"),"No Aplica",'5. Valoración de Controles'!Q43))</f>
        <v/>
      </c>
      <c r="AD43" s="26" t="str">
        <f>IF($H$42="","",
IF(OR($H$42="Corrupción",$H$42="Corrupción - LA/FT/FPADM",$H$42="Corrupción - LA/FT/FPADM",$H$42="Corrupción en Trámites, OPAs y Consultas de Acceso a la Información Pública"),"No Aplica",'5. Valoración de Controles'!R43))</f>
        <v/>
      </c>
      <c r="AE43" s="26" t="str">
        <f>IF($H$42="","",
IF(OR($H$42="Corrupción",$H$42="Corrupción - LA/FT/FPADM",$H$42="Corrupción - LA/FT/FPADM",$H$42="Corrupción en Trámites, OPAs y Consultas de Acceso a la Información Pública"),"No Aplica",'5. Valoración de Controles'!S43))</f>
        <v/>
      </c>
      <c r="AF43" s="26" t="str">
        <f>IF($H$42="","",
IF(OR($H$42="Corrupción",$H$42="Corrupción - LA/FT/FPADM",$H$42="Corrupción - LA/FT/FPADM",$H$42="Corrupción en Trámites, OPAs y Consultas de Acceso a la Información Pública"),"No Aplica",'5. Valoración de Controles'!T43))</f>
        <v/>
      </c>
      <c r="AG43" s="26" t="str">
        <f>IF($H$42="","",
IF(OR($H$42="Corrupción",$H$42="Corrupción - LA/FT/FPADM",$H$42="Corrupción - LA/FT/FPADM",$H$42="Corrupción en Trámites, OPAs y Consultas de Acceso a la Información Pública"),"No Aplica",'5. Valoración de Controles'!U43))</f>
        <v/>
      </c>
      <c r="AH43" s="86"/>
      <c r="AI43" s="86"/>
      <c r="AJ43" s="86"/>
      <c r="AK43" s="86"/>
      <c r="AL43" s="86"/>
      <c r="AM43" s="86"/>
      <c r="AN43" s="86"/>
      <c r="AO43" s="86"/>
      <c r="AP43" s="86"/>
      <c r="AQ43" s="86"/>
      <c r="AR43" s="86"/>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87"/>
      <c r="B44" s="87"/>
      <c r="C44" s="87"/>
      <c r="D44" s="87"/>
      <c r="E44" s="87"/>
      <c r="F44" s="87"/>
      <c r="G44" s="87"/>
      <c r="H44" s="87"/>
      <c r="I44" s="87"/>
      <c r="J44" s="87"/>
      <c r="K44" s="87"/>
      <c r="L44" s="87"/>
      <c r="M44" s="87"/>
      <c r="N44" s="87"/>
      <c r="O44" s="87"/>
      <c r="P44" s="87"/>
      <c r="Q44" s="24"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24" t="str">
        <f>IF($H$42="","",
IF(OR($H$42="Corrupción",$H$42="Corrupción - LA/FT/FPADM",$H$42="Corrupción - Conflictos de Interés",$H$42="Corrupción en Trámites, OPAs y Consultas de Acceso a la Información Pública"),'6.Valoración Control Corrupción'!E44,'5. Valoración de Controles'!E44))</f>
        <v/>
      </c>
      <c r="S44" s="24" t="str">
        <f>IF($H$42="","",
IF(OR($H$42="Corrupción",$H$42="Corrupción - LA/FT/FPADM",$H$42="Corrupción - Conflictos de Interés",$H$42="Corrupción en Trámites, OPAs y Consultas de Acceso a la Información Pública"),'6.Valoración Control Corrupción'!F44,'5. Valoración de Controles'!F44))</f>
        <v/>
      </c>
      <c r="T44" s="24" t="str">
        <f>IF($H$42="","",
IF(OR($H$42="Corrupción",$H$42="Corrupción - LA/FT/FPADM",$H$42="Corrupción - Conflictos de Interés",$H$42="Corrupción en Trámites, OPAs y Consultas de Acceso a la Información Pública"),'6.Valoración Control Corrupción'!G44,'5. Valoración de Controles'!G44))</f>
        <v/>
      </c>
      <c r="U44" s="24" t="str">
        <f>IF($H$42="","",
IF(OR($H$42="Corrupción",$H$42="Corrupción - LA/FT/FPADM",$H$42="Corrupción - Conflictos de Interés",$H$42="Corrupción en Trámites, OPAs y Consultas de Acceso a la Información Pública"),'6.Valoración Control Corrupción'!H44,'5. Valoración de Controles'!H44))</f>
        <v/>
      </c>
      <c r="V44" s="24" t="str">
        <f>IF($H$42="","",
IF(OR($H$42="Corrupción",$H$42="Corrupción - LA/FT/FPADM",$H$42="Corrupción - Conflictos de Interés",$H$42="Corrupción en Trámites, OPAs y Consultas de Acceso a la Información Pública"),'6.Valoración Control Corrupción'!I44,'5. Valoración de Controles'!I44))</f>
        <v/>
      </c>
      <c r="W44" s="24" t="str">
        <f>IF($H$42="","",
IF(OR($H$42="Corrupción",$H$42="Corrupción - LA/FT/FPADM",$H$42="Corrupción - Conflictos de Interés",$H$42="Corrupción en Trámites, OPAs y Consultas de Acceso a la Información Pública"),'6.Valoración Control Corrupción'!J44,'5. Valoración de Controles'!J44))</f>
        <v/>
      </c>
      <c r="X44" s="26" t="str">
        <f>IF($H$42="","",
IF(OR($H$42="Corrupción",$H$42="Corrupción - LA/FT/FPADM",$H$42="Corrupción - LA/FT/FPADM",$H$42="Corrupción en Trámites, OPAs y Consultas de Acceso a la Información Pública"),"No Aplica",'5. Valoración de Controles'!L44))</f>
        <v/>
      </c>
      <c r="Y44" s="26" t="str">
        <f>IF($H$42="","",
IF(OR($H$42="Corrupción",$H$42="Corrupción - LA/FT/FPADM",$H$42="Corrupción - LA/FT/FPADM",$H$42="Corrupción en Trámites, OPAs y Consultas de Acceso a la Información Pública"),"No Aplica",'5. Valoración de Controles'!M44))</f>
        <v/>
      </c>
      <c r="Z44" s="26" t="str">
        <f>IF($H$42="","",
IF(OR($H$42="Corrupción",$H$42="Corrupción - LA/FT/FPADM",$H$42="Corrupción - LA/FT/FPADM",$H$42="Corrupción en Trámites, OPAs y Consultas de Acceso a la Información Pública"),"No Aplica",'5. Valoración de Controles'!N44))</f>
        <v/>
      </c>
      <c r="AA44" s="26" t="str">
        <f>IF($H$42="","",
IF(OR($H$42="Corrupción",$H$42="Corrupción - LA/FT/FPADM",$H$42="Corrupción - LA/FT/FPADM",$H$42="Corrupción en Trámites, OPAs y Consultas de Acceso a la Información Pública"),"No Aplica",'5. Valoración de Controles'!O44))</f>
        <v/>
      </c>
      <c r="AB44" s="26" t="str">
        <f>IF($H$42="","",
IF(OR($H$42="Corrupción",$H$42="Corrupción - LA/FT/FPADM",$H$42="Corrupción - LA/FT/FPADM",$H$42="Corrupción en Trámites, OPAs y Consultas de Acceso a la Información Pública"),"No Aplica",'5. Valoración de Controles'!P44))</f>
        <v/>
      </c>
      <c r="AC44" s="26" t="str">
        <f>IF($H$42="","",
IF(OR($H$42="Corrupción",$H$42="Corrupción - LA/FT/FPADM",$H$42="Corrupción - LA/FT/FPADM",$H$42="Corrupción en Trámites, OPAs y Consultas de Acceso a la Información Pública"),"No Aplica",'5. Valoración de Controles'!Q44))</f>
        <v/>
      </c>
      <c r="AD44" s="26" t="str">
        <f>IF($H$42="","",
IF(OR($H$42="Corrupción",$H$42="Corrupción - LA/FT/FPADM",$H$42="Corrupción - LA/FT/FPADM",$H$42="Corrupción en Trámites, OPAs y Consultas de Acceso a la Información Pública"),"No Aplica",'5. Valoración de Controles'!R44))</f>
        <v/>
      </c>
      <c r="AE44" s="26" t="str">
        <f>IF($H$42="","",
IF(OR($H$42="Corrupción",$H$42="Corrupción - LA/FT/FPADM",$H$42="Corrupción - LA/FT/FPADM",$H$42="Corrupción en Trámites, OPAs y Consultas de Acceso a la Información Pública"),"No Aplica",'5. Valoración de Controles'!S44))</f>
        <v/>
      </c>
      <c r="AF44" s="26" t="str">
        <f>IF($H$42="","",
IF(OR($H$42="Corrupción",$H$42="Corrupción - LA/FT/FPADM",$H$42="Corrupción - LA/FT/FPADM",$H$42="Corrupción en Trámites, OPAs y Consultas de Acceso a la Información Pública"),"No Aplica",'5. Valoración de Controles'!T44))</f>
        <v/>
      </c>
      <c r="AG44" s="26" t="str">
        <f>IF($H$42="","",
IF(OR($H$42="Corrupción",$H$42="Corrupción - LA/FT/FPADM",$H$42="Corrupción - LA/FT/FPADM",$H$42="Corrupción en Trámites, OPAs y Consultas de Acceso a la Información Pública"),"No Aplica",'5. Valoración de Controles'!U44))</f>
        <v/>
      </c>
      <c r="AH44" s="87"/>
      <c r="AI44" s="87"/>
      <c r="AJ44" s="87"/>
      <c r="AK44" s="87"/>
      <c r="AL44" s="87"/>
      <c r="AM44" s="87"/>
      <c r="AN44" s="87"/>
      <c r="AO44" s="87"/>
      <c r="AP44" s="87"/>
      <c r="AQ44" s="87"/>
      <c r="AR44" s="87"/>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92">
        <v>13</v>
      </c>
      <c r="B45" s="88">
        <f>'2. Identificación del Riesgo'!B45:B47</f>
        <v>0</v>
      </c>
      <c r="C45" s="88" t="str">
        <f>IF('2. Identificación del Riesgo'!C45:C47="","",'2. Identificación del Riesgo'!C45:C47)</f>
        <v/>
      </c>
      <c r="D45" s="88" t="str">
        <f>IF('2. Identificación del Riesgo'!D45:D47="","",'2. Identificación del Riesgo'!D45:D47)</f>
        <v/>
      </c>
      <c r="E45" s="88" t="str">
        <f>IF('2. Identificación del Riesgo'!E45:E47="","",'2. Identificación del Riesgo'!E45:E47)</f>
        <v/>
      </c>
      <c r="F45" s="88" t="str">
        <f>IF('2. Identificación del Riesgo'!F45:F47="","",'2. Identificación del Riesgo'!F45:F47)</f>
        <v/>
      </c>
      <c r="G45" s="88" t="str">
        <f>IF('2. Identificación del Riesgo'!G45:G47="","",'2. Identificación del Riesgo'!G45:G47)</f>
        <v/>
      </c>
      <c r="H45" s="88" t="str">
        <f>IF('2. Identificación del Riesgo'!H45:H47="","",'2. Identificación del Riesgo'!H45:H47)</f>
        <v/>
      </c>
      <c r="I45" s="88" t="str">
        <f>IF('2. Identificación del Riesgo'!I45:I47="","",'2. Identificación del Riesgo'!I45:I47)</f>
        <v/>
      </c>
      <c r="J45" s="88" t="str">
        <f>IF('2. Identificación del Riesgo'!J45:J47="","",'2. Identificación del Riesgo'!J45:J47)</f>
        <v/>
      </c>
      <c r="K45" s="89" t="str">
        <f>'2. Identificación del Riesgo'!K45:K47</f>
        <v/>
      </c>
      <c r="L45" s="90" t="str">
        <f>'2. Identificación del Riesgo'!L45:L47</f>
        <v/>
      </c>
      <c r="M45" s="88"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89" t="str">
        <f>'2. Identificación del Riesgo'!N45:N47</f>
        <v/>
      </c>
      <c r="O45" s="90" t="str">
        <f>'2. Identificación del Riesgo'!O45:O47</f>
        <v/>
      </c>
      <c r="P45" s="85" t="str">
        <f>'2. Identificación del Riesgo'!P45:P47</f>
        <v/>
      </c>
      <c r="Q45" s="24"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24" t="str">
        <f>IF($H$45="","",
IF(OR($H$45="Corrupción",$H$45="Corrupción - LA/FT/FPADM",$H$45="Corrupción - Conflictos de Interés",$H$45="Corrupción en Trámites, OPAs y Consultas de Acceso a la Información Pública"),'6.Valoración Control Corrupción'!E45,'5. Valoración de Controles'!E45))</f>
        <v/>
      </c>
      <c r="S45" s="24" t="str">
        <f>IF($H$45="","",
IF(OR($H$45="Corrupción",$H$45="Corrupción - LA/FT/FPADM",$H$45="Corrupción - Conflictos de Interés",$H$45="Corrupción en Trámites, OPAs y Consultas de Acceso a la Información Pública"),'6.Valoración Control Corrupción'!F45,'5. Valoración de Controles'!F45))</f>
        <v/>
      </c>
      <c r="T45" s="24" t="str">
        <f>IF($H$45="","",
IF(OR($H$45="Corrupción",$H$45="Corrupción - LA/FT/FPADM",$H$45="Corrupción - Conflictos de Interés",$H$45="Corrupción en Trámites, OPAs y Consultas de Acceso a la Información Pública"),'6.Valoración Control Corrupción'!G45,'5. Valoración de Controles'!G45))</f>
        <v/>
      </c>
      <c r="U45" s="24" t="str">
        <f>IF($H$45="","",
IF(OR($H$45="Corrupción",$H$45="Corrupción - LA/FT/FPADM",$H$45="Corrupción - Conflictos de Interés",$H$45="Corrupción en Trámites, OPAs y Consultas de Acceso a la Información Pública"),'6.Valoración Control Corrupción'!H45,'5. Valoración de Controles'!H45))</f>
        <v/>
      </c>
      <c r="V45" s="24" t="str">
        <f>IF($H$45="","",
IF(OR($H$45="Corrupción",$H$45="Corrupción - LA/FT/FPADM",$H$45="Corrupción - Conflictos de Interés",$H$45="Corrupción en Trámites, OPAs y Consultas de Acceso a la Información Pública"),'6.Valoración Control Corrupción'!I45,'5. Valoración de Controles'!I45))</f>
        <v/>
      </c>
      <c r="W45" s="24" t="str">
        <f>IF($H$45="","",
IF(OR($H$45="Corrupción",$H$45="Corrupción - LA/FT/FPADM",$H$45="Corrupción - Conflictos de Interés",$H$45="Corrupción en Trámites, OPAs y Consultas de Acceso a la Información Pública"),'6.Valoración Control Corrupción'!J45,'5. Valoración de Controles'!J45))</f>
        <v/>
      </c>
      <c r="X45" s="26" t="str">
        <f>IF($H$45="","",
IF(OR($H$45="Corrupción",$H$45="Corrupción - LA/FT/FPADM",$H$45="Corrupción - LA/FT/FPADM",$H$45="Corrupción en Trámites, OPAs y Consultas de Acceso a la Información Pública"),"No Aplica",'5. Valoración de Controles'!L45))</f>
        <v/>
      </c>
      <c r="Y45" s="26" t="str">
        <f>IF($H$45="","",
IF(OR($H$45="Corrupción",$H$45="Corrupción - LA/FT/FPADM",$H$45="Corrupción - LA/FT/FPADM",$H$45="Corrupción en Trámites, OPAs y Consultas de Acceso a la Información Pública"),"No Aplica",'5. Valoración de Controles'!M45))</f>
        <v/>
      </c>
      <c r="Z45" s="26" t="str">
        <f>IF($H$45="","",
IF(OR($H$45="Corrupción",$H$45="Corrupción - LA/FT/FPADM",$H$45="Corrupción - LA/FT/FPADM",$H$45="Corrupción en Trámites, OPAs y Consultas de Acceso a la Información Pública"),"No Aplica",'5. Valoración de Controles'!N45))</f>
        <v/>
      </c>
      <c r="AA45" s="26" t="str">
        <f>IF($H$45="","",
IF(OR($H$45="Corrupción",$H$45="Corrupción - LA/FT/FPADM",$H$45="Corrupción - LA/FT/FPADM",$H$45="Corrupción en Trámites, OPAs y Consultas de Acceso a la Información Pública"),"No Aplica",'5. Valoración de Controles'!O45))</f>
        <v/>
      </c>
      <c r="AB45" s="26" t="str">
        <f>IF($H$45="","",
IF(OR($H$45="Corrupción",$H$45="Corrupción - LA/FT/FPADM",$H$45="Corrupción - LA/FT/FPADM",$H$45="Corrupción en Trámites, OPAs y Consultas de Acceso a la Información Pública"),"No Aplica",'5. Valoración de Controles'!P45))</f>
        <v/>
      </c>
      <c r="AC45" s="26" t="str">
        <f>IF($H$45="","",
IF(OR($H$45="Corrupción",$H$45="Corrupción - LA/FT/FPADM",$H$45="Corrupción - LA/FT/FPADM",$H$45="Corrupción en Trámites, OPAs y Consultas de Acceso a la Información Pública"),"No Aplica",'5. Valoración de Controles'!Q45))</f>
        <v/>
      </c>
      <c r="AD45" s="26" t="str">
        <f>IF($H$45="","",
IF(OR($H$45="Corrupción",$H$45="Corrupción - LA/FT/FPADM",$H$45="Corrupción - LA/FT/FPADM",$H$45="Corrupción en Trámites, OPAs y Consultas de Acceso a la Información Pública"),"No Aplica",'5. Valoración de Controles'!R45))</f>
        <v/>
      </c>
      <c r="AE45" s="26" t="str">
        <f>IF($H$45="","",
IF(OR($H$45="Corrupción",$H$45="Corrupción - LA/FT/FPADM",$H$45="Corrupción - LA/FT/FPADM",$H$45="Corrupción en Trámites, OPAs y Consultas de Acceso a la Información Pública"),"No Aplica",'5. Valoración de Controles'!S45))</f>
        <v/>
      </c>
      <c r="AF45" s="26" t="str">
        <f>IF($H$45="","",
IF(OR($H$45="Corrupción",$H$45="Corrupción - LA/FT/FPADM",$H$45="Corrupción - LA/FT/FPADM",$H$45="Corrupción en Trámites, OPAs y Consultas de Acceso a la Información Pública"),"No Aplica",'5. Valoración de Controles'!T45))</f>
        <v/>
      </c>
      <c r="AG45" s="26" t="str">
        <f>IF($H$45="","",
IF(OR($H$45="Corrupción",$H$45="Corrupción - LA/FT/FPADM",$H$45="Corrupción - LA/FT/FPADM",$H$45="Corrupción en Trámites, OPAs y Consultas de Acceso a la Información Pública"),"No Aplica",'5. Valoración de Controles'!U45))</f>
        <v/>
      </c>
      <c r="AH45" s="89"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2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89"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2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85"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0"/>
      <c r="AN45" s="88"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6"/>
      <c r="AP45" s="123"/>
      <c r="AQ45" s="123" t="str">
        <f>IF(AO45="","","∑ Peso porcentual de cada acción definida")</f>
        <v/>
      </c>
      <c r="AR45" s="88"/>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86"/>
      <c r="B46" s="86"/>
      <c r="C46" s="86"/>
      <c r="D46" s="86"/>
      <c r="E46" s="86"/>
      <c r="F46" s="86"/>
      <c r="G46" s="86"/>
      <c r="H46" s="86"/>
      <c r="I46" s="86"/>
      <c r="J46" s="86"/>
      <c r="K46" s="86"/>
      <c r="L46" s="86"/>
      <c r="M46" s="86"/>
      <c r="N46" s="86"/>
      <c r="O46" s="86"/>
      <c r="P46" s="86"/>
      <c r="Q46" s="24"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24" t="str">
        <f>IF($H$45="","",
IF(OR($H$45="Corrupción",$H$45="Corrupción - LA/FT/FPADM",$H$45="Corrupción - Conflictos de Interés",$H$45="Corrupción en Trámites, OPAs y Consultas de Acceso a la Información Pública"),'6.Valoración Control Corrupción'!E46,'5. Valoración de Controles'!E46))</f>
        <v/>
      </c>
      <c r="S46" s="24" t="str">
        <f>IF($H$45="","",
IF(OR($H$45="Corrupción",$H$45="Corrupción - LA/FT/FPADM",$H$45="Corrupción - Conflictos de Interés",$H$45="Corrupción en Trámites, OPAs y Consultas de Acceso a la Información Pública"),'6.Valoración Control Corrupción'!F46,'5. Valoración de Controles'!F46))</f>
        <v/>
      </c>
      <c r="T46" s="24" t="str">
        <f>IF($H$45="","",
IF(OR($H$45="Corrupción",$H$45="Corrupción - LA/FT/FPADM",$H$45="Corrupción - Conflictos de Interés",$H$45="Corrupción en Trámites, OPAs y Consultas de Acceso a la Información Pública"),'6.Valoración Control Corrupción'!G46,'5. Valoración de Controles'!G46))</f>
        <v/>
      </c>
      <c r="U46" s="24" t="str">
        <f>IF($H$45="","",
IF(OR($H$45="Corrupción",$H$45="Corrupción - LA/FT/FPADM",$H$45="Corrupción - Conflictos de Interés",$H$45="Corrupción en Trámites, OPAs y Consultas de Acceso a la Información Pública"),'6.Valoración Control Corrupción'!H46,'5. Valoración de Controles'!H46))</f>
        <v/>
      </c>
      <c r="V46" s="24" t="str">
        <f>IF($H$45="","",
IF(OR($H$45="Corrupción",$H$45="Corrupción - LA/FT/FPADM",$H$45="Corrupción - Conflictos de Interés",$H$45="Corrupción en Trámites, OPAs y Consultas de Acceso a la Información Pública"),'6.Valoración Control Corrupción'!I46,'5. Valoración de Controles'!I46))</f>
        <v/>
      </c>
      <c r="W46" s="24" t="str">
        <f>IF($H$45="","",
IF(OR($H$45="Corrupción",$H$45="Corrupción - LA/FT/FPADM",$H$45="Corrupción - Conflictos de Interés",$H$45="Corrupción en Trámites, OPAs y Consultas de Acceso a la Información Pública"),'6.Valoración Control Corrupción'!J46,'5. Valoración de Controles'!J46))</f>
        <v/>
      </c>
      <c r="X46" s="26" t="str">
        <f>IF($H$45="","",
IF(OR($H$45="Corrupción",$H$45="Corrupción - LA/FT/FPADM",$H$45="Corrupción - LA/FT/FPADM",$H$45="Corrupción en Trámites, OPAs y Consultas de Acceso a la Información Pública"),"No Aplica",'5. Valoración de Controles'!L46))</f>
        <v/>
      </c>
      <c r="Y46" s="26" t="str">
        <f>IF($H$45="","",
IF(OR($H$45="Corrupción",$H$45="Corrupción - LA/FT/FPADM",$H$45="Corrupción - LA/FT/FPADM",$H$45="Corrupción en Trámites, OPAs y Consultas de Acceso a la Información Pública"),"No Aplica",'5. Valoración de Controles'!M46))</f>
        <v/>
      </c>
      <c r="Z46" s="26" t="str">
        <f>IF($H$45="","",
IF(OR($H$45="Corrupción",$H$45="Corrupción - LA/FT/FPADM",$H$45="Corrupción - LA/FT/FPADM",$H$45="Corrupción en Trámites, OPAs y Consultas de Acceso a la Información Pública"),"No Aplica",'5. Valoración de Controles'!N46))</f>
        <v/>
      </c>
      <c r="AA46" s="26" t="str">
        <f>IF($H$45="","",
IF(OR($H$45="Corrupción",$H$45="Corrupción - LA/FT/FPADM",$H$45="Corrupción - LA/FT/FPADM",$H$45="Corrupción en Trámites, OPAs y Consultas de Acceso a la Información Pública"),"No Aplica",'5. Valoración de Controles'!O46))</f>
        <v/>
      </c>
      <c r="AB46" s="26" t="str">
        <f>IF($H$45="","",
IF(OR($H$45="Corrupción",$H$45="Corrupción - LA/FT/FPADM",$H$45="Corrupción - LA/FT/FPADM",$H$45="Corrupción en Trámites, OPAs y Consultas de Acceso a la Información Pública"),"No Aplica",'5. Valoración de Controles'!P46))</f>
        <v/>
      </c>
      <c r="AC46" s="26" t="str">
        <f>IF($H$45="","",
IF(OR($H$45="Corrupción",$H$45="Corrupción - LA/FT/FPADM",$H$45="Corrupción - LA/FT/FPADM",$H$45="Corrupción en Trámites, OPAs y Consultas de Acceso a la Información Pública"),"No Aplica",'5. Valoración de Controles'!Q46))</f>
        <v/>
      </c>
      <c r="AD46" s="26" t="str">
        <f>IF($H$45="","",
IF(OR($H$45="Corrupción",$H$45="Corrupción - LA/FT/FPADM",$H$45="Corrupción - LA/FT/FPADM",$H$45="Corrupción en Trámites, OPAs y Consultas de Acceso a la Información Pública"),"No Aplica",'5. Valoración de Controles'!R46))</f>
        <v/>
      </c>
      <c r="AE46" s="26" t="str">
        <f>IF($H$45="","",
IF(OR($H$45="Corrupción",$H$45="Corrupción - LA/FT/FPADM",$H$45="Corrupción - LA/FT/FPADM",$H$45="Corrupción en Trámites, OPAs y Consultas de Acceso a la Información Pública"),"No Aplica",'5. Valoración de Controles'!S46))</f>
        <v/>
      </c>
      <c r="AF46" s="26" t="str">
        <f>IF($H$45="","",
IF(OR($H$45="Corrupción",$H$45="Corrupción - LA/FT/FPADM",$H$45="Corrupción - LA/FT/FPADM",$H$45="Corrupción en Trámites, OPAs y Consultas de Acceso a la Información Pública"),"No Aplica",'5. Valoración de Controles'!T46))</f>
        <v/>
      </c>
      <c r="AG46" s="26" t="str">
        <f>IF($H$45="","",
IF(OR($H$45="Corrupción",$H$45="Corrupción - LA/FT/FPADM",$H$45="Corrupción - LA/FT/FPADM",$H$45="Corrupción en Trámites, OPAs y Consultas de Acceso a la Información Pública"),"No Aplica",'5. Valoración de Controles'!U46))</f>
        <v/>
      </c>
      <c r="AH46" s="86"/>
      <c r="AI46" s="86"/>
      <c r="AJ46" s="86"/>
      <c r="AK46" s="86"/>
      <c r="AL46" s="86"/>
      <c r="AM46" s="86"/>
      <c r="AN46" s="86"/>
      <c r="AO46" s="86"/>
      <c r="AP46" s="86"/>
      <c r="AQ46" s="86"/>
      <c r="AR46" s="86"/>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87"/>
      <c r="B47" s="87"/>
      <c r="C47" s="87"/>
      <c r="D47" s="87"/>
      <c r="E47" s="87"/>
      <c r="F47" s="87"/>
      <c r="G47" s="87"/>
      <c r="H47" s="87"/>
      <c r="I47" s="87"/>
      <c r="J47" s="87"/>
      <c r="K47" s="87"/>
      <c r="L47" s="87"/>
      <c r="M47" s="87"/>
      <c r="N47" s="87"/>
      <c r="O47" s="87"/>
      <c r="P47" s="87"/>
      <c r="Q47" s="24"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24" t="str">
        <f>IF($H$45="","",
IF(OR($H$45="Corrupción",$H$45="Corrupción - LA/FT/FPADM",$H$45="Corrupción - Conflictos de Interés",$H$45="Corrupción en Trámites, OPAs y Consultas de Acceso a la Información Pública"),'6.Valoración Control Corrupción'!E47,'5. Valoración de Controles'!E47))</f>
        <v/>
      </c>
      <c r="S47" s="24" t="str">
        <f>IF($H$45="","",
IF(OR($H$45="Corrupción",$H$45="Corrupción - LA/FT/FPADM",$H$45="Corrupción - Conflictos de Interés",$H$45="Corrupción en Trámites, OPAs y Consultas de Acceso a la Información Pública"),'6.Valoración Control Corrupción'!F47,'5. Valoración de Controles'!F47))</f>
        <v/>
      </c>
      <c r="T47" s="24" t="str">
        <f>IF($H$45="","",
IF(OR($H$45="Corrupción",$H$45="Corrupción - LA/FT/FPADM",$H$45="Corrupción - Conflictos de Interés",$H$45="Corrupción en Trámites, OPAs y Consultas de Acceso a la Información Pública"),'6.Valoración Control Corrupción'!G47,'5. Valoración de Controles'!G47))</f>
        <v/>
      </c>
      <c r="U47" s="24" t="str">
        <f>IF($H$45="","",
IF(OR($H$45="Corrupción",$H$45="Corrupción - LA/FT/FPADM",$H$45="Corrupción - Conflictos de Interés",$H$45="Corrupción en Trámites, OPAs y Consultas de Acceso a la Información Pública"),'6.Valoración Control Corrupción'!H47,'5. Valoración de Controles'!H47))</f>
        <v/>
      </c>
      <c r="V47" s="24" t="str">
        <f>IF($H$45="","",
IF(OR($H$45="Corrupción",$H$45="Corrupción - LA/FT/FPADM",$H$45="Corrupción - Conflictos de Interés",$H$45="Corrupción en Trámites, OPAs y Consultas de Acceso a la Información Pública"),'6.Valoración Control Corrupción'!I47,'5. Valoración de Controles'!I47))</f>
        <v/>
      </c>
      <c r="W47" s="24" t="str">
        <f>IF($H$45="","",
IF(OR($H$45="Corrupción",$H$45="Corrupción - LA/FT/FPADM",$H$45="Corrupción - Conflictos de Interés",$H$45="Corrupción en Trámites, OPAs y Consultas de Acceso a la Información Pública"),'6.Valoración Control Corrupción'!J47,'5. Valoración de Controles'!J47))</f>
        <v/>
      </c>
      <c r="X47" s="26" t="str">
        <f>IF($H$45="","",
IF(OR($H$45="Corrupción",$H$45="Corrupción - LA/FT/FPADM",$H$45="Corrupción - LA/FT/FPADM",$H$45="Corrupción en Trámites, OPAs y Consultas de Acceso a la Información Pública"),"No Aplica",'5. Valoración de Controles'!L47))</f>
        <v/>
      </c>
      <c r="Y47" s="26" t="str">
        <f>IF($H$45="","",
IF(OR($H$45="Corrupción",$H$45="Corrupción - LA/FT/FPADM",$H$45="Corrupción - LA/FT/FPADM",$H$45="Corrupción en Trámites, OPAs y Consultas de Acceso a la Información Pública"),"No Aplica",'5. Valoración de Controles'!M47))</f>
        <v/>
      </c>
      <c r="Z47" s="26" t="str">
        <f>IF($H$45="","",
IF(OR($H$45="Corrupción",$H$45="Corrupción - LA/FT/FPADM",$H$45="Corrupción - LA/FT/FPADM",$H$45="Corrupción en Trámites, OPAs y Consultas de Acceso a la Información Pública"),"No Aplica",'5. Valoración de Controles'!N47))</f>
        <v/>
      </c>
      <c r="AA47" s="26" t="str">
        <f>IF($H$45="","",
IF(OR($H$45="Corrupción",$H$45="Corrupción - LA/FT/FPADM",$H$45="Corrupción - LA/FT/FPADM",$H$45="Corrupción en Trámites, OPAs y Consultas de Acceso a la Información Pública"),"No Aplica",'5. Valoración de Controles'!O47))</f>
        <v/>
      </c>
      <c r="AB47" s="26" t="str">
        <f>IF($H$45="","",
IF(OR($H$45="Corrupción",$H$45="Corrupción - LA/FT/FPADM",$H$45="Corrupción - LA/FT/FPADM",$H$45="Corrupción en Trámites, OPAs y Consultas de Acceso a la Información Pública"),"No Aplica",'5. Valoración de Controles'!P47))</f>
        <v/>
      </c>
      <c r="AC47" s="26" t="str">
        <f>IF($H$45="","",
IF(OR($H$45="Corrupción",$H$45="Corrupción - LA/FT/FPADM",$H$45="Corrupción - LA/FT/FPADM",$H$45="Corrupción en Trámites, OPAs y Consultas de Acceso a la Información Pública"),"No Aplica",'5. Valoración de Controles'!Q47))</f>
        <v/>
      </c>
      <c r="AD47" s="26" t="str">
        <f>IF($H$45="","",
IF(OR($H$45="Corrupción",$H$45="Corrupción - LA/FT/FPADM",$H$45="Corrupción - LA/FT/FPADM",$H$45="Corrupción en Trámites, OPAs y Consultas de Acceso a la Información Pública"),"No Aplica",'5. Valoración de Controles'!R47))</f>
        <v/>
      </c>
      <c r="AE47" s="26" t="str">
        <f>IF($H$45="","",
IF(OR($H$45="Corrupción",$H$45="Corrupción - LA/FT/FPADM",$H$45="Corrupción - LA/FT/FPADM",$H$45="Corrupción en Trámites, OPAs y Consultas de Acceso a la Información Pública"),"No Aplica",'5. Valoración de Controles'!S47))</f>
        <v/>
      </c>
      <c r="AF47" s="26" t="str">
        <f>IF($H$45="","",
IF(OR($H$45="Corrupción",$H$45="Corrupción - LA/FT/FPADM",$H$45="Corrupción - LA/FT/FPADM",$H$45="Corrupción en Trámites, OPAs y Consultas de Acceso a la Información Pública"),"No Aplica",'5. Valoración de Controles'!T47))</f>
        <v/>
      </c>
      <c r="AG47" s="26" t="str">
        <f>IF($H$45="","",
IF(OR($H$45="Corrupción",$H$45="Corrupción - LA/FT/FPADM",$H$45="Corrupción - LA/FT/FPADM",$H$45="Corrupción en Trámites, OPAs y Consultas de Acceso a la Información Pública"),"No Aplica",'5. Valoración de Controles'!U47))</f>
        <v/>
      </c>
      <c r="AH47" s="87"/>
      <c r="AI47" s="87"/>
      <c r="AJ47" s="87"/>
      <c r="AK47" s="87"/>
      <c r="AL47" s="87"/>
      <c r="AM47" s="87"/>
      <c r="AN47" s="87"/>
      <c r="AO47" s="87"/>
      <c r="AP47" s="87"/>
      <c r="AQ47" s="87"/>
      <c r="AR47" s="87"/>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92">
        <v>14</v>
      </c>
      <c r="B48" s="88">
        <f>'2. Identificación del Riesgo'!B48:B50</f>
        <v>0</v>
      </c>
      <c r="C48" s="88" t="str">
        <f>IF('2. Identificación del Riesgo'!C48:C50="","",'2. Identificación del Riesgo'!C48:C50)</f>
        <v/>
      </c>
      <c r="D48" s="88" t="str">
        <f>IF('2. Identificación del Riesgo'!D48:D50="","",'2. Identificación del Riesgo'!D48:D50)</f>
        <v/>
      </c>
      <c r="E48" s="88" t="str">
        <f>IF('2. Identificación del Riesgo'!E48:E50="","",'2. Identificación del Riesgo'!E48:E50)</f>
        <v/>
      </c>
      <c r="F48" s="88" t="str">
        <f>IF('2. Identificación del Riesgo'!F48:F50="","",'2. Identificación del Riesgo'!F48:F50)</f>
        <v/>
      </c>
      <c r="G48" s="88" t="str">
        <f>IF('2. Identificación del Riesgo'!G48:G50="","",'2. Identificación del Riesgo'!G48:G50)</f>
        <v/>
      </c>
      <c r="H48" s="88" t="str">
        <f>IF('2. Identificación del Riesgo'!H48:H50="","",'2. Identificación del Riesgo'!H48:H50)</f>
        <v/>
      </c>
      <c r="I48" s="88" t="str">
        <f>IF('2. Identificación del Riesgo'!I48:I50="","",'2. Identificación del Riesgo'!I48:I50)</f>
        <v/>
      </c>
      <c r="J48" s="88" t="str">
        <f>IF('2. Identificación del Riesgo'!J48:J50="","",'2. Identificación del Riesgo'!J48:J50)</f>
        <v/>
      </c>
      <c r="K48" s="89" t="str">
        <f>'2. Identificación del Riesgo'!K48:K50</f>
        <v/>
      </c>
      <c r="L48" s="90" t="str">
        <f>'2. Identificación del Riesgo'!L48:L50</f>
        <v/>
      </c>
      <c r="M48" s="88"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89" t="str">
        <f>'2. Identificación del Riesgo'!N48:N50</f>
        <v/>
      </c>
      <c r="O48" s="90" t="str">
        <f>'2. Identificación del Riesgo'!O48:O50</f>
        <v/>
      </c>
      <c r="P48" s="85" t="str">
        <f>'2. Identificación del Riesgo'!P48:P50</f>
        <v/>
      </c>
      <c r="Q48" s="24"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24" t="str">
        <f>IF($H$48="","",
IF(OR($H$48="Corrupción",$H$48="Corrupción - LA/FT/FPADM",$H$48="Corrupción - Conflictos de Interés",$H$48="Corrupción en Trámites, OPAs y Consultas de Acceso a la Información Pública"),'6.Valoración Control Corrupción'!E48,'5. Valoración de Controles'!E48))</f>
        <v/>
      </c>
      <c r="S48" s="24" t="str">
        <f>IF($H$48="","",
IF(OR($H$48="Corrupción",$H$48="Corrupción - LA/FT/FPADM",$H$48="Corrupción - Conflictos de Interés",$H$48="Corrupción en Trámites, OPAs y Consultas de Acceso a la Información Pública"),'6.Valoración Control Corrupción'!F48,'5. Valoración de Controles'!F48))</f>
        <v/>
      </c>
      <c r="T48" s="24" t="str">
        <f>IF($H$48="","",
IF(OR($H$48="Corrupción",$H$48="Corrupción - LA/FT/FPADM",$H$48="Corrupción - Conflictos de Interés",$H$48="Corrupción en Trámites, OPAs y Consultas de Acceso a la Información Pública"),'6.Valoración Control Corrupción'!G48,'5. Valoración de Controles'!G48))</f>
        <v/>
      </c>
      <c r="U48" s="24" t="str">
        <f>IF($H$48="","",
IF(OR($H$48="Corrupción",$H$48="Corrupción - LA/FT/FPADM",$H$48="Corrupción - Conflictos de Interés",$H$48="Corrupción en Trámites, OPAs y Consultas de Acceso a la Información Pública"),'6.Valoración Control Corrupción'!H48,'5. Valoración de Controles'!H48))</f>
        <v/>
      </c>
      <c r="V48" s="24" t="str">
        <f>IF($H$48="","",
IF(OR($H$48="Corrupción",$H$48="Corrupción - LA/FT/FPADM",$H$48="Corrupción - Conflictos de Interés",$H$48="Corrupción en Trámites, OPAs y Consultas de Acceso a la Información Pública"),'6.Valoración Control Corrupción'!I48,'5. Valoración de Controles'!I48))</f>
        <v/>
      </c>
      <c r="W48" s="24" t="str">
        <f>IF($H$48="","",
IF(OR($H$48="Corrupción",$H$48="Corrupción - LA/FT/FPADM",$H$48="Corrupción - Conflictos de Interés",$H$48="Corrupción en Trámites, OPAs y Consultas de Acceso a la Información Pública"),'6.Valoración Control Corrupción'!J48,'5. Valoración de Controles'!J48))</f>
        <v/>
      </c>
      <c r="X48" s="26" t="str">
        <f>IF($H$48="","",
IF(OR($H$48="Corrupción",$H$48="Corrupción - LA/FT/FPADM",$H$48="Corrupción - LA/FT/FPADM",$H$48="Corrupción en Trámites, OPAs y Consultas de Acceso a la Información Pública"),"No Aplica",'5. Valoración de Controles'!L48))</f>
        <v/>
      </c>
      <c r="Y48" s="26" t="str">
        <f>IF($H$48="","",
IF(OR($H$48="Corrupción",$H$48="Corrupción - LA/FT/FPADM",$H$48="Corrupción - LA/FT/FPADM",$H$48="Corrupción en Trámites, OPAs y Consultas de Acceso a la Información Pública"),"No Aplica",'5. Valoración de Controles'!M48))</f>
        <v/>
      </c>
      <c r="Z48" s="26" t="str">
        <f>IF($H$48="","",
IF(OR($H$48="Corrupción",$H$48="Corrupción - LA/FT/FPADM",$H$48="Corrupción - LA/FT/FPADM",$H$48="Corrupción en Trámites, OPAs y Consultas de Acceso a la Información Pública"),"No Aplica",'5. Valoración de Controles'!N48))</f>
        <v/>
      </c>
      <c r="AA48" s="26" t="str">
        <f>IF($H$48="","",
IF(OR($H$48="Corrupción",$H$48="Corrupción - LA/FT/FPADM",$H$48="Corrupción - LA/FT/FPADM",$H$48="Corrupción en Trámites, OPAs y Consultas de Acceso a la Información Pública"),"No Aplica",'5. Valoración de Controles'!O48))</f>
        <v/>
      </c>
      <c r="AB48" s="26" t="str">
        <f>IF($H$48="","",
IF(OR($H$48="Corrupción",$H$48="Corrupción - LA/FT/FPADM",$H$48="Corrupción - LA/FT/FPADM",$H$48="Corrupción en Trámites, OPAs y Consultas de Acceso a la Información Pública"),"No Aplica",'5. Valoración de Controles'!P48))</f>
        <v/>
      </c>
      <c r="AC48" s="26" t="str">
        <f>IF($H$48="","",
IF(OR($H$48="Corrupción",$H$48="Corrupción - LA/FT/FPADM",$H$48="Corrupción - LA/FT/FPADM",$H$48="Corrupción en Trámites, OPAs y Consultas de Acceso a la Información Pública"),"No Aplica",'5. Valoración de Controles'!Q48))</f>
        <v/>
      </c>
      <c r="AD48" s="26" t="str">
        <f>IF($H$48="","",
IF(OR($H$48="Corrupción",$H$48="Corrupción - LA/FT/FPADM",$H$48="Corrupción - LA/FT/FPADM",$H$48="Corrupción en Trámites, OPAs y Consultas de Acceso a la Información Pública"),"No Aplica",'5. Valoración de Controles'!R48))</f>
        <v/>
      </c>
      <c r="AE48" s="26" t="str">
        <f>IF($H$48="","",
IF(OR($H$48="Corrupción",$H$48="Corrupción - LA/FT/FPADM",$H$48="Corrupción - LA/FT/FPADM",$H$48="Corrupción en Trámites, OPAs y Consultas de Acceso a la Información Pública"),"No Aplica",'5. Valoración de Controles'!S48))</f>
        <v/>
      </c>
      <c r="AF48" s="26" t="str">
        <f>IF($H$48="","",
IF(OR($H$48="Corrupción",$H$48="Corrupción - LA/FT/FPADM",$H$48="Corrupción - LA/FT/FPADM",$H$48="Corrupción en Trámites, OPAs y Consultas de Acceso a la Información Pública"),"No Aplica",'5. Valoración de Controles'!T48))</f>
        <v/>
      </c>
      <c r="AG48" s="26" t="str">
        <f>IF($H$48="","",
IF(OR($H$48="Corrupción",$H$48="Corrupción - LA/FT/FPADM",$H$48="Corrupción - LA/FT/FPADM",$H$48="Corrupción en Trámites, OPAs y Consultas de Acceso a la Información Pública"),"No Aplica",'5. Valoración de Controles'!U48))</f>
        <v/>
      </c>
      <c r="AH48" s="89"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2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89"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2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85"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0"/>
      <c r="AN48" s="88"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6"/>
      <c r="AP48" s="123"/>
      <c r="AQ48" s="123" t="str">
        <f>IF(AO48="","","∑ Peso porcentual de cada acción definida")</f>
        <v/>
      </c>
      <c r="AR48" s="88"/>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86"/>
      <c r="B49" s="86"/>
      <c r="C49" s="86"/>
      <c r="D49" s="86"/>
      <c r="E49" s="86"/>
      <c r="F49" s="86"/>
      <c r="G49" s="86"/>
      <c r="H49" s="86"/>
      <c r="I49" s="86"/>
      <c r="J49" s="86"/>
      <c r="K49" s="86"/>
      <c r="L49" s="86"/>
      <c r="M49" s="86"/>
      <c r="N49" s="86"/>
      <c r="O49" s="86"/>
      <c r="P49" s="86"/>
      <c r="Q49" s="24"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24" t="str">
        <f>IF($H$48="","",
IF(OR($H$48="Corrupción",$H$48="Corrupción - LA/FT/FPADM",$H$48="Corrupción - Conflictos de Interés",$H$48="Corrupción en Trámites, OPAs y Consultas de Acceso a la Información Pública"),'6.Valoración Control Corrupción'!E49,'5. Valoración de Controles'!E49))</f>
        <v/>
      </c>
      <c r="S49" s="24" t="str">
        <f>IF($H$48="","",
IF(OR($H$48="Corrupción",$H$48="Corrupción - LA/FT/FPADM",$H$48="Corrupción - Conflictos de Interés",$H$48="Corrupción en Trámites, OPAs y Consultas de Acceso a la Información Pública"),'6.Valoración Control Corrupción'!F49,'5. Valoración de Controles'!F49))</f>
        <v/>
      </c>
      <c r="T49" s="24" t="str">
        <f>IF($H$48="","",
IF(OR($H$48="Corrupción",$H$48="Corrupción - LA/FT/FPADM",$H$48="Corrupción - Conflictos de Interés",$H$48="Corrupción en Trámites, OPAs y Consultas de Acceso a la Información Pública"),'6.Valoración Control Corrupción'!G49,'5. Valoración de Controles'!G49))</f>
        <v/>
      </c>
      <c r="U49" s="24" t="str">
        <f>IF($H$48="","",
IF(OR($H$48="Corrupción",$H$48="Corrupción - LA/FT/FPADM",$H$48="Corrupción - Conflictos de Interés",$H$48="Corrupción en Trámites, OPAs y Consultas de Acceso a la Información Pública"),'6.Valoración Control Corrupción'!H49,'5. Valoración de Controles'!H49))</f>
        <v/>
      </c>
      <c r="V49" s="24" t="str">
        <f>IF($H$48="","",
IF(OR($H$48="Corrupción",$H$48="Corrupción - LA/FT/FPADM",$H$48="Corrupción - Conflictos de Interés",$H$48="Corrupción en Trámites, OPAs y Consultas de Acceso a la Información Pública"),'6.Valoración Control Corrupción'!I49,'5. Valoración de Controles'!I49))</f>
        <v/>
      </c>
      <c r="W49" s="24" t="str">
        <f>IF($H$48="","",
IF(OR($H$48="Corrupción",$H$48="Corrupción - LA/FT/FPADM",$H$48="Corrupción - Conflictos de Interés",$H$48="Corrupción en Trámites, OPAs y Consultas de Acceso a la Información Pública"),'6.Valoración Control Corrupción'!J49,'5. Valoración de Controles'!J49))</f>
        <v/>
      </c>
      <c r="X49" s="26" t="str">
        <f>IF($H$48="","",
IF(OR($H$48="Corrupción",$H$48="Corrupción - LA/FT/FPADM",$H$48="Corrupción - LA/FT/FPADM",$H$48="Corrupción en Trámites, OPAs y Consultas de Acceso a la Información Pública"),"No Aplica",'5. Valoración de Controles'!L49))</f>
        <v/>
      </c>
      <c r="Y49" s="26" t="str">
        <f>IF($H$48="","",
IF(OR($H$48="Corrupción",$H$48="Corrupción - LA/FT/FPADM",$H$48="Corrupción - LA/FT/FPADM",$H$48="Corrupción en Trámites, OPAs y Consultas de Acceso a la Información Pública"),"No Aplica",'5. Valoración de Controles'!M49))</f>
        <v/>
      </c>
      <c r="Z49" s="26" t="str">
        <f>IF($H$48="","",
IF(OR($H$48="Corrupción",$H$48="Corrupción - LA/FT/FPADM",$H$48="Corrupción - LA/FT/FPADM",$H$48="Corrupción en Trámites, OPAs y Consultas de Acceso a la Información Pública"),"No Aplica",'5. Valoración de Controles'!N49))</f>
        <v/>
      </c>
      <c r="AA49" s="26" t="str">
        <f>IF($H$48="","",
IF(OR($H$48="Corrupción",$H$48="Corrupción - LA/FT/FPADM",$H$48="Corrupción - LA/FT/FPADM",$H$48="Corrupción en Trámites, OPAs y Consultas de Acceso a la Información Pública"),"No Aplica",'5. Valoración de Controles'!O49))</f>
        <v/>
      </c>
      <c r="AB49" s="26" t="str">
        <f>IF($H$48="","",
IF(OR($H$48="Corrupción",$H$48="Corrupción - LA/FT/FPADM",$H$48="Corrupción - LA/FT/FPADM",$H$48="Corrupción en Trámites, OPAs y Consultas de Acceso a la Información Pública"),"No Aplica",'5. Valoración de Controles'!P49))</f>
        <v/>
      </c>
      <c r="AC49" s="26" t="str">
        <f>IF($H$48="","",
IF(OR($H$48="Corrupción",$H$48="Corrupción - LA/FT/FPADM",$H$48="Corrupción - LA/FT/FPADM",$H$48="Corrupción en Trámites, OPAs y Consultas de Acceso a la Información Pública"),"No Aplica",'5. Valoración de Controles'!Q49))</f>
        <v/>
      </c>
      <c r="AD49" s="26" t="str">
        <f>IF($H$48="","",
IF(OR($H$48="Corrupción",$H$48="Corrupción - LA/FT/FPADM",$H$48="Corrupción - LA/FT/FPADM",$H$48="Corrupción en Trámites, OPAs y Consultas de Acceso a la Información Pública"),"No Aplica",'5. Valoración de Controles'!R49))</f>
        <v/>
      </c>
      <c r="AE49" s="26" t="str">
        <f>IF($H$48="","",
IF(OR($H$48="Corrupción",$H$48="Corrupción - LA/FT/FPADM",$H$48="Corrupción - LA/FT/FPADM",$H$48="Corrupción en Trámites, OPAs y Consultas de Acceso a la Información Pública"),"No Aplica",'5. Valoración de Controles'!S49))</f>
        <v/>
      </c>
      <c r="AF49" s="26" t="str">
        <f>IF($H$48="","",
IF(OR($H$48="Corrupción",$H$48="Corrupción - LA/FT/FPADM",$H$48="Corrupción - LA/FT/FPADM",$H$48="Corrupción en Trámites, OPAs y Consultas de Acceso a la Información Pública"),"No Aplica",'5. Valoración de Controles'!T49))</f>
        <v/>
      </c>
      <c r="AG49" s="26" t="str">
        <f>IF($H$48="","",
IF(OR($H$48="Corrupción",$H$48="Corrupción - LA/FT/FPADM",$H$48="Corrupción - LA/FT/FPADM",$H$48="Corrupción en Trámites, OPAs y Consultas de Acceso a la Información Pública"),"No Aplica",'5. Valoración de Controles'!U49))</f>
        <v/>
      </c>
      <c r="AH49" s="86"/>
      <c r="AI49" s="86"/>
      <c r="AJ49" s="86"/>
      <c r="AK49" s="86"/>
      <c r="AL49" s="86"/>
      <c r="AM49" s="86"/>
      <c r="AN49" s="86"/>
      <c r="AO49" s="86"/>
      <c r="AP49" s="86"/>
      <c r="AQ49" s="86"/>
      <c r="AR49" s="86"/>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87"/>
      <c r="B50" s="87"/>
      <c r="C50" s="87"/>
      <c r="D50" s="87"/>
      <c r="E50" s="87"/>
      <c r="F50" s="87"/>
      <c r="G50" s="87"/>
      <c r="H50" s="87"/>
      <c r="I50" s="87"/>
      <c r="J50" s="87"/>
      <c r="K50" s="87"/>
      <c r="L50" s="87"/>
      <c r="M50" s="87"/>
      <c r="N50" s="87"/>
      <c r="O50" s="87"/>
      <c r="P50" s="87"/>
      <c r="Q50" s="24"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24" t="str">
        <f>IF($H$48="","",
IF(OR($H$48="Corrupción",$H$48="Corrupción - LA/FT/FPADM",$H$48="Corrupción - Conflictos de Interés",$H$48="Corrupción en Trámites, OPAs y Consultas de Acceso a la Información Pública"),'6.Valoración Control Corrupción'!E50,'5. Valoración de Controles'!E50))</f>
        <v/>
      </c>
      <c r="S50" s="24" t="str">
        <f>IF($H$48="","",
IF(OR($H$48="Corrupción",$H$48="Corrupción - LA/FT/FPADM",$H$48="Corrupción - Conflictos de Interés",$H$48="Corrupción en Trámites, OPAs y Consultas de Acceso a la Información Pública"),'6.Valoración Control Corrupción'!F50,'5. Valoración de Controles'!F50))</f>
        <v/>
      </c>
      <c r="T50" s="24" t="str">
        <f>IF($H$48="","",
IF(OR($H$48="Corrupción",$H$48="Corrupción - LA/FT/FPADM",$H$48="Corrupción - Conflictos de Interés",$H$48="Corrupción en Trámites, OPAs y Consultas de Acceso a la Información Pública"),'6.Valoración Control Corrupción'!G50,'5. Valoración de Controles'!G50))</f>
        <v/>
      </c>
      <c r="U50" s="24" t="str">
        <f>IF($H$48="","",
IF(OR($H$48="Corrupción",$H$48="Corrupción - LA/FT/FPADM",$H$48="Corrupción - Conflictos de Interés",$H$48="Corrupción en Trámites, OPAs y Consultas de Acceso a la Información Pública"),'6.Valoración Control Corrupción'!H50,'5. Valoración de Controles'!H50))</f>
        <v/>
      </c>
      <c r="V50" s="24" t="str">
        <f>IF($H$48="","",
IF(OR($H$48="Corrupción",$H$48="Corrupción - LA/FT/FPADM",$H$48="Corrupción - Conflictos de Interés",$H$48="Corrupción en Trámites, OPAs y Consultas de Acceso a la Información Pública"),'6.Valoración Control Corrupción'!I50,'5. Valoración de Controles'!I50))</f>
        <v/>
      </c>
      <c r="W50" s="24" t="str">
        <f>IF($H$48="","",
IF(OR($H$48="Corrupción",$H$48="Corrupción - LA/FT/FPADM",$H$48="Corrupción - Conflictos de Interés",$H$48="Corrupción en Trámites, OPAs y Consultas de Acceso a la Información Pública"),'6.Valoración Control Corrupción'!J50,'5. Valoración de Controles'!J50))</f>
        <v/>
      </c>
      <c r="X50" s="26" t="str">
        <f>IF($H$48="","",
IF(OR($H$48="Corrupción",$H$48="Corrupción - LA/FT/FPADM",$H$48="Corrupción - LA/FT/FPADM",$H$48="Corrupción en Trámites, OPAs y Consultas de Acceso a la Información Pública"),"No Aplica",'5. Valoración de Controles'!L50))</f>
        <v/>
      </c>
      <c r="Y50" s="26" t="str">
        <f>IF($H$48="","",
IF(OR($H$48="Corrupción",$H$48="Corrupción - LA/FT/FPADM",$H$48="Corrupción - LA/FT/FPADM",$H$48="Corrupción en Trámites, OPAs y Consultas de Acceso a la Información Pública"),"No Aplica",'5. Valoración de Controles'!M50))</f>
        <v/>
      </c>
      <c r="Z50" s="26" t="str">
        <f>IF($H$48="","",
IF(OR($H$48="Corrupción",$H$48="Corrupción - LA/FT/FPADM",$H$48="Corrupción - LA/FT/FPADM",$H$48="Corrupción en Trámites, OPAs y Consultas de Acceso a la Información Pública"),"No Aplica",'5. Valoración de Controles'!N50))</f>
        <v/>
      </c>
      <c r="AA50" s="26" t="str">
        <f>IF($H$48="","",
IF(OR($H$48="Corrupción",$H$48="Corrupción - LA/FT/FPADM",$H$48="Corrupción - LA/FT/FPADM",$H$48="Corrupción en Trámites, OPAs y Consultas de Acceso a la Información Pública"),"No Aplica",'5. Valoración de Controles'!O50))</f>
        <v/>
      </c>
      <c r="AB50" s="26" t="str">
        <f>IF($H$48="","",
IF(OR($H$48="Corrupción",$H$48="Corrupción - LA/FT/FPADM",$H$48="Corrupción - LA/FT/FPADM",$H$48="Corrupción en Trámites, OPAs y Consultas de Acceso a la Información Pública"),"No Aplica",'5. Valoración de Controles'!P50))</f>
        <v/>
      </c>
      <c r="AC50" s="26" t="str">
        <f>IF($H$48="","",
IF(OR($H$48="Corrupción",$H$48="Corrupción - LA/FT/FPADM",$H$48="Corrupción - LA/FT/FPADM",$H$48="Corrupción en Trámites, OPAs y Consultas de Acceso a la Información Pública"),"No Aplica",'5. Valoración de Controles'!Q50))</f>
        <v/>
      </c>
      <c r="AD50" s="26" t="str">
        <f>IF($H$48="","",
IF(OR($H$48="Corrupción",$H$48="Corrupción - LA/FT/FPADM",$H$48="Corrupción - LA/FT/FPADM",$H$48="Corrupción en Trámites, OPAs y Consultas de Acceso a la Información Pública"),"No Aplica",'5. Valoración de Controles'!R50))</f>
        <v/>
      </c>
      <c r="AE50" s="26" t="str">
        <f>IF($H$48="","",
IF(OR($H$48="Corrupción",$H$48="Corrupción - LA/FT/FPADM",$H$48="Corrupción - LA/FT/FPADM",$H$48="Corrupción en Trámites, OPAs y Consultas de Acceso a la Información Pública"),"No Aplica",'5. Valoración de Controles'!S50))</f>
        <v/>
      </c>
      <c r="AF50" s="26" t="str">
        <f>IF($H$48="","",
IF(OR($H$48="Corrupción",$H$48="Corrupción - LA/FT/FPADM",$H$48="Corrupción - LA/FT/FPADM",$H$48="Corrupción en Trámites, OPAs y Consultas de Acceso a la Información Pública"),"No Aplica",'5. Valoración de Controles'!T50))</f>
        <v/>
      </c>
      <c r="AG50" s="26" t="str">
        <f>IF($H$48="","",
IF(OR($H$48="Corrupción",$H$48="Corrupción - LA/FT/FPADM",$H$48="Corrupción - LA/FT/FPADM",$H$48="Corrupción en Trámites, OPAs y Consultas de Acceso a la Información Pública"),"No Aplica",'5. Valoración de Controles'!U50))</f>
        <v/>
      </c>
      <c r="AH50" s="87"/>
      <c r="AI50" s="87"/>
      <c r="AJ50" s="87"/>
      <c r="AK50" s="87"/>
      <c r="AL50" s="87"/>
      <c r="AM50" s="87"/>
      <c r="AN50" s="87"/>
      <c r="AO50" s="87"/>
      <c r="AP50" s="87"/>
      <c r="AQ50" s="87"/>
      <c r="AR50" s="87"/>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92">
        <v>15</v>
      </c>
      <c r="B51" s="88">
        <f>'2. Identificación del Riesgo'!B51:B53</f>
        <v>0</v>
      </c>
      <c r="C51" s="88" t="str">
        <f>IF('2. Identificación del Riesgo'!C51:C53="","",'2. Identificación del Riesgo'!C51:C53)</f>
        <v/>
      </c>
      <c r="D51" s="88" t="str">
        <f>IF('2. Identificación del Riesgo'!D51:D53="","",'2. Identificación del Riesgo'!D51:D53)</f>
        <v/>
      </c>
      <c r="E51" s="88" t="str">
        <f>IF('2. Identificación del Riesgo'!E51:E53="","",'2. Identificación del Riesgo'!E51:E53)</f>
        <v/>
      </c>
      <c r="F51" s="88" t="str">
        <f>IF('2. Identificación del Riesgo'!F51:F53="","",'2. Identificación del Riesgo'!F51:F53)</f>
        <v/>
      </c>
      <c r="G51" s="88" t="str">
        <f>IF('2. Identificación del Riesgo'!G51:G53="","",'2. Identificación del Riesgo'!G51:G53)</f>
        <v/>
      </c>
      <c r="H51" s="88" t="str">
        <f>IF('2. Identificación del Riesgo'!H51:H53="","",'2. Identificación del Riesgo'!H51:H53)</f>
        <v/>
      </c>
      <c r="I51" s="88" t="str">
        <f>IF('2. Identificación del Riesgo'!I51:I53="","",'2. Identificación del Riesgo'!I51:I53)</f>
        <v/>
      </c>
      <c r="J51" s="88" t="str">
        <f>IF('2. Identificación del Riesgo'!J51:J53="","",'2. Identificación del Riesgo'!J51:J53)</f>
        <v/>
      </c>
      <c r="K51" s="89" t="str">
        <f>'2. Identificación del Riesgo'!K51:K53</f>
        <v/>
      </c>
      <c r="L51" s="90" t="str">
        <f>'2. Identificación del Riesgo'!L51:L53</f>
        <v/>
      </c>
      <c r="M51" s="88"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89" t="str">
        <f>'2. Identificación del Riesgo'!N51:N53</f>
        <v/>
      </c>
      <c r="O51" s="90" t="str">
        <f>'2. Identificación del Riesgo'!O51:O53</f>
        <v/>
      </c>
      <c r="P51" s="85" t="str">
        <f>'2. Identificación del Riesgo'!P51:P53</f>
        <v/>
      </c>
      <c r="Q51" s="24"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24" t="str">
        <f>IF($H$51="","",
IF(OR($H$51="Corrupción",$H$51="Corrupción - LA/FT/FPADM",$H$951="Corrupción - Conflictos de Interés",$H$51="Corrupción en Trámites, OPAs y Consultas de Acceso a la Información Pública"),'6.Valoración Control Corrupción'!E51,'5. Valoración de Controles'!E51))</f>
        <v/>
      </c>
      <c r="S51" s="24" t="str">
        <f>IF($H$51="","",
IF(OR($H$51="Corrupción",$H$51="Corrupción - LA/FT/FPADM",$H$951="Corrupción - Conflictos de Interés",$H$51="Corrupción en Trámites, OPAs y Consultas de Acceso a la Información Pública"),'6.Valoración Control Corrupción'!F51,'5. Valoración de Controles'!F51))</f>
        <v/>
      </c>
      <c r="T51" s="24" t="str">
        <f>IF($H$51="","",
IF(OR($H$51="Corrupción",$H$51="Corrupción - LA/FT/FPADM",$H$951="Corrupción - Conflictos de Interés",$H$51="Corrupción en Trámites, OPAs y Consultas de Acceso a la Información Pública"),'6.Valoración Control Corrupción'!G51,'5. Valoración de Controles'!G51))</f>
        <v/>
      </c>
      <c r="U51" s="24" t="str">
        <f>IF($H$51="","",
IF(OR($H$51="Corrupción",$H$51="Corrupción - LA/FT/FPADM",$H$951="Corrupción - Conflictos de Interés",$H$51="Corrupción en Trámites, OPAs y Consultas de Acceso a la Información Pública"),'6.Valoración Control Corrupción'!H51,'5. Valoración de Controles'!H51))</f>
        <v/>
      </c>
      <c r="V51" s="24" t="str">
        <f>IF($H$51="","",
IF(OR($H$51="Corrupción",$H$51="Corrupción - LA/FT/FPADM",$H$951="Corrupción - Conflictos de Interés",$H$51="Corrupción en Trámites, OPAs y Consultas de Acceso a la Información Pública"),'6.Valoración Control Corrupción'!I51,'5. Valoración de Controles'!I51))</f>
        <v/>
      </c>
      <c r="W51" s="24" t="str">
        <f>IF($H$51="","",
IF(OR($H$51="Corrupción",$H$51="Corrupción - LA/FT/FPADM",$H$951="Corrupción - Conflictos de Interés",$H$51="Corrupción en Trámites, OPAs y Consultas de Acceso a la Información Pública"),'6.Valoración Control Corrupción'!J51,'5. Valoración de Controles'!J51))</f>
        <v/>
      </c>
      <c r="X51" s="26" t="str">
        <f>IF($H$51="","",
IF(OR($H$51="Corrupción",$H$51="Corrupción - LA/FT/FPADM",$H$51="Corrupción - LA/FT/FPADM",$H$51="Corrupción en Trámites, OPAs y Consultas de Acceso a la Información Pública"),"No Aplica",'5. Valoración de Controles'!L51))</f>
        <v/>
      </c>
      <c r="Y51" s="26" t="str">
        <f>IF($H$51="","",
IF(OR($H$51="Corrupción",$H$51="Corrupción - LA/FT/FPADM",$H$51="Corrupción - LA/FT/FPADM",$H$51="Corrupción en Trámites, OPAs y Consultas de Acceso a la Información Pública"),"No Aplica",'5. Valoración de Controles'!M51))</f>
        <v/>
      </c>
      <c r="Z51" s="26" t="str">
        <f>IF($H$51="","",
IF(OR($H$51="Corrupción",$H$51="Corrupción - LA/FT/FPADM",$H$51="Corrupción - LA/FT/FPADM",$H$51="Corrupción en Trámites, OPAs y Consultas de Acceso a la Información Pública"),"No Aplica",'5. Valoración de Controles'!N51))</f>
        <v/>
      </c>
      <c r="AA51" s="26" t="str">
        <f>IF($H$51="","",
IF(OR($H$51="Corrupción",$H$51="Corrupción - LA/FT/FPADM",$H$51="Corrupción - LA/FT/FPADM",$H$51="Corrupción en Trámites, OPAs y Consultas de Acceso a la Información Pública"),"No Aplica",'5. Valoración de Controles'!O51))</f>
        <v/>
      </c>
      <c r="AB51" s="26" t="str">
        <f>IF($H$51="","",
IF(OR($H$51="Corrupción",$H$51="Corrupción - LA/FT/FPADM",$H$51="Corrupción - LA/FT/FPADM",$H$51="Corrupción en Trámites, OPAs y Consultas de Acceso a la Información Pública"),"No Aplica",'5. Valoración de Controles'!P51))</f>
        <v/>
      </c>
      <c r="AC51" s="26" t="str">
        <f>IF($H$51="","",
IF(OR($H$51="Corrupción",$H$51="Corrupción - LA/FT/FPADM",$H$51="Corrupción - LA/FT/FPADM",$H$51="Corrupción en Trámites, OPAs y Consultas de Acceso a la Información Pública"),"No Aplica",'5. Valoración de Controles'!Q51))</f>
        <v/>
      </c>
      <c r="AD51" s="26" t="str">
        <f>IF($H$51="","",
IF(OR($H$51="Corrupción",$H$51="Corrupción - LA/FT/FPADM",$H$51="Corrupción - LA/FT/FPADM",$H$51="Corrupción en Trámites, OPAs y Consultas de Acceso a la Información Pública"),"No Aplica",'5. Valoración de Controles'!R51))</f>
        <v/>
      </c>
      <c r="AE51" s="26" t="str">
        <f>IF($H$51="","",
IF(OR($H$51="Corrupción",$H$51="Corrupción - LA/FT/FPADM",$H$51="Corrupción - LA/FT/FPADM",$H$51="Corrupción en Trámites, OPAs y Consultas de Acceso a la Información Pública"),"No Aplica",'5. Valoración de Controles'!S51))</f>
        <v/>
      </c>
      <c r="AF51" s="26" t="str">
        <f>IF($H$51="","",
IF(OR($H$51="Corrupción",$H$51="Corrupción - LA/FT/FPADM",$H$51="Corrupción - LA/FT/FPADM",$H$51="Corrupción en Trámites, OPAs y Consultas de Acceso a la Información Pública"),"No Aplica",'5. Valoración de Controles'!T51))</f>
        <v/>
      </c>
      <c r="AG51" s="26" t="str">
        <f>IF($H$51="","",
IF(OR($H$51="Corrupción",$H$51="Corrupción - LA/FT/FPADM",$H$51="Corrupción - LA/FT/FPADM",$H$51="Corrupción en Trámites, OPAs y Consultas de Acceso a la Información Pública"),"No Aplica",'5. Valoración de Controles'!U51))</f>
        <v/>
      </c>
      <c r="AH51" s="89"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2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89"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2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85"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0"/>
      <c r="AN51" s="88"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6"/>
      <c r="AP51" s="123"/>
      <c r="AQ51" s="123" t="str">
        <f>IF(AO51="","","∑ Peso porcentual de cada acción definida")</f>
        <v/>
      </c>
      <c r="AR51" s="88"/>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86"/>
      <c r="B52" s="86"/>
      <c r="C52" s="86"/>
      <c r="D52" s="86"/>
      <c r="E52" s="86"/>
      <c r="F52" s="86"/>
      <c r="G52" s="86"/>
      <c r="H52" s="86"/>
      <c r="I52" s="86"/>
      <c r="J52" s="86"/>
      <c r="K52" s="86"/>
      <c r="L52" s="86"/>
      <c r="M52" s="86"/>
      <c r="N52" s="86"/>
      <c r="O52" s="86"/>
      <c r="P52" s="86"/>
      <c r="Q52" s="24"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24" t="str">
        <f>IF($H$51="","",
IF(OR($H$51="Corrupción",$H$51="Corrupción - LA/FT/FPADM",$H$951="Corrupción - Conflictos de Interés",$H$51="Corrupción en Trámites, OPAs y Consultas de Acceso a la Información Pública"),'6.Valoración Control Corrupción'!E52,'5. Valoración de Controles'!E52))</f>
        <v/>
      </c>
      <c r="S52" s="24" t="str">
        <f>IF($H$51="","",
IF(OR($H$51="Corrupción",$H$51="Corrupción - LA/FT/FPADM",$H$951="Corrupción - Conflictos de Interés",$H$51="Corrupción en Trámites, OPAs y Consultas de Acceso a la Información Pública"),'6.Valoración Control Corrupción'!F52,'5. Valoración de Controles'!F52))</f>
        <v/>
      </c>
      <c r="T52" s="24" t="str">
        <f>IF($H$51="","",
IF(OR($H$51="Corrupción",$H$51="Corrupción - LA/FT/FPADM",$H$951="Corrupción - Conflictos de Interés",$H$51="Corrupción en Trámites, OPAs y Consultas de Acceso a la Información Pública"),'6.Valoración Control Corrupción'!G52,'5. Valoración de Controles'!G52))</f>
        <v/>
      </c>
      <c r="U52" s="24" t="str">
        <f>IF($H$51="","",
IF(OR($H$51="Corrupción",$H$51="Corrupción - LA/FT/FPADM",$H$951="Corrupción - Conflictos de Interés",$H$51="Corrupción en Trámites, OPAs y Consultas de Acceso a la Información Pública"),'6.Valoración Control Corrupción'!H52,'5. Valoración de Controles'!H52))</f>
        <v/>
      </c>
      <c r="V52" s="24" t="str">
        <f>IF($H$51="","",
IF(OR($H$51="Corrupción",$H$51="Corrupción - LA/FT/FPADM",$H$951="Corrupción - Conflictos de Interés",$H$51="Corrupción en Trámites, OPAs y Consultas de Acceso a la Información Pública"),'6.Valoración Control Corrupción'!I52,'5. Valoración de Controles'!I52))</f>
        <v/>
      </c>
      <c r="W52" s="24" t="str">
        <f>IF($H$51="","",
IF(OR($H$51="Corrupción",$H$51="Corrupción - LA/FT/FPADM",$H$951="Corrupción - Conflictos de Interés",$H$51="Corrupción en Trámites, OPAs y Consultas de Acceso a la Información Pública"),'6.Valoración Control Corrupción'!J52,'5. Valoración de Controles'!J52))</f>
        <v/>
      </c>
      <c r="X52" s="26" t="str">
        <f>IF($H$51="","",
IF(OR($H$51="Corrupción",$H$51="Corrupción - LA/FT/FPADM",$H$51="Corrupción - LA/FT/FPADM",$H$51="Corrupción en Trámites, OPAs y Consultas de Acceso a la Información Pública"),"No Aplica",'5. Valoración de Controles'!L52))</f>
        <v/>
      </c>
      <c r="Y52" s="26" t="str">
        <f>IF($H$51="","",
IF(OR($H$51="Corrupción",$H$51="Corrupción - LA/FT/FPADM",$H$51="Corrupción - LA/FT/FPADM",$H$51="Corrupción en Trámites, OPAs y Consultas de Acceso a la Información Pública"),"No Aplica",'5. Valoración de Controles'!M52))</f>
        <v/>
      </c>
      <c r="Z52" s="26" t="str">
        <f>IF($H$51="","",
IF(OR($H$51="Corrupción",$H$51="Corrupción - LA/FT/FPADM",$H$51="Corrupción - LA/FT/FPADM",$H$51="Corrupción en Trámites, OPAs y Consultas de Acceso a la Información Pública"),"No Aplica",'5. Valoración de Controles'!N52))</f>
        <v/>
      </c>
      <c r="AA52" s="26" t="str">
        <f>IF($H$51="","",
IF(OR($H$51="Corrupción",$H$51="Corrupción - LA/FT/FPADM",$H$51="Corrupción - LA/FT/FPADM",$H$51="Corrupción en Trámites, OPAs y Consultas de Acceso a la Información Pública"),"No Aplica",'5. Valoración de Controles'!O52))</f>
        <v/>
      </c>
      <c r="AB52" s="26" t="str">
        <f>IF($H$51="","",
IF(OR($H$51="Corrupción",$H$51="Corrupción - LA/FT/FPADM",$H$51="Corrupción - LA/FT/FPADM",$H$51="Corrupción en Trámites, OPAs y Consultas de Acceso a la Información Pública"),"No Aplica",'5. Valoración de Controles'!P52))</f>
        <v/>
      </c>
      <c r="AC52" s="26" t="str">
        <f>IF($H$51="","",
IF(OR($H$51="Corrupción",$H$51="Corrupción - LA/FT/FPADM",$H$51="Corrupción - LA/FT/FPADM",$H$51="Corrupción en Trámites, OPAs y Consultas de Acceso a la Información Pública"),"No Aplica",'5. Valoración de Controles'!Q52))</f>
        <v/>
      </c>
      <c r="AD52" s="26" t="str">
        <f>IF($H$51="","",
IF(OR($H$51="Corrupción",$H$51="Corrupción - LA/FT/FPADM",$H$51="Corrupción - LA/FT/FPADM",$H$51="Corrupción en Trámites, OPAs y Consultas de Acceso a la Información Pública"),"No Aplica",'5. Valoración de Controles'!R52))</f>
        <v/>
      </c>
      <c r="AE52" s="26" t="str">
        <f>IF($H$51="","",
IF(OR($H$51="Corrupción",$H$51="Corrupción - LA/FT/FPADM",$H$51="Corrupción - LA/FT/FPADM",$H$51="Corrupción en Trámites, OPAs y Consultas de Acceso a la Información Pública"),"No Aplica",'5. Valoración de Controles'!S52))</f>
        <v/>
      </c>
      <c r="AF52" s="26" t="str">
        <f>IF($H$51="","",
IF(OR($H$51="Corrupción",$H$51="Corrupción - LA/FT/FPADM",$H$51="Corrupción - LA/FT/FPADM",$H$51="Corrupción en Trámites, OPAs y Consultas de Acceso a la Información Pública"),"No Aplica",'5. Valoración de Controles'!T52))</f>
        <v/>
      </c>
      <c r="AG52" s="26" t="str">
        <f>IF($H$51="","",
IF(OR($H$51="Corrupción",$H$51="Corrupción - LA/FT/FPADM",$H$51="Corrupción - LA/FT/FPADM",$H$51="Corrupción en Trámites, OPAs y Consultas de Acceso a la Información Pública"),"No Aplica",'5. Valoración de Controles'!U52))</f>
        <v/>
      </c>
      <c r="AH52" s="86"/>
      <c r="AI52" s="86"/>
      <c r="AJ52" s="86"/>
      <c r="AK52" s="86"/>
      <c r="AL52" s="86"/>
      <c r="AM52" s="86"/>
      <c r="AN52" s="86"/>
      <c r="AO52" s="86"/>
      <c r="AP52" s="86"/>
      <c r="AQ52" s="86"/>
      <c r="AR52" s="86"/>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87"/>
      <c r="B53" s="87"/>
      <c r="C53" s="87"/>
      <c r="D53" s="87"/>
      <c r="E53" s="87"/>
      <c r="F53" s="87"/>
      <c r="G53" s="87"/>
      <c r="H53" s="87"/>
      <c r="I53" s="87"/>
      <c r="J53" s="87"/>
      <c r="K53" s="87"/>
      <c r="L53" s="87"/>
      <c r="M53" s="87"/>
      <c r="N53" s="87"/>
      <c r="O53" s="87"/>
      <c r="P53" s="87"/>
      <c r="Q53" s="24"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24" t="str">
        <f>IF($H$51="","",
IF(OR($H$51="Corrupción",$H$51="Corrupción - LA/FT/FPADM",$H$951="Corrupción - Conflictos de Interés",$H$51="Corrupción en Trámites, OPAs y Consultas de Acceso a la Información Pública"),'6.Valoración Control Corrupción'!E53,'5. Valoración de Controles'!E53))</f>
        <v/>
      </c>
      <c r="S53" s="24" t="str">
        <f>IF($H$51="","",
IF(OR($H$51="Corrupción",$H$51="Corrupción - LA/FT/FPADM",$H$951="Corrupción - Conflictos de Interés",$H$51="Corrupción en Trámites, OPAs y Consultas de Acceso a la Información Pública"),'6.Valoración Control Corrupción'!F53,'5. Valoración de Controles'!F53))</f>
        <v/>
      </c>
      <c r="T53" s="24" t="str">
        <f>IF($H$51="","",
IF(OR($H$51="Corrupción",$H$51="Corrupción - LA/FT/FPADM",$H$951="Corrupción - Conflictos de Interés",$H$51="Corrupción en Trámites, OPAs y Consultas de Acceso a la Información Pública"),'6.Valoración Control Corrupción'!G53,'5. Valoración de Controles'!G53))</f>
        <v/>
      </c>
      <c r="U53" s="24" t="str">
        <f>IF($H$51="","",
IF(OR($H$51="Corrupción",$H$51="Corrupción - LA/FT/FPADM",$H$951="Corrupción - Conflictos de Interés",$H$51="Corrupción en Trámites, OPAs y Consultas de Acceso a la Información Pública"),'6.Valoración Control Corrupción'!H53,'5. Valoración de Controles'!H53))</f>
        <v/>
      </c>
      <c r="V53" s="24" t="str">
        <f>IF($H$51="","",
IF(OR($H$51="Corrupción",$H$51="Corrupción - LA/FT/FPADM",$H$951="Corrupción - Conflictos de Interés",$H$51="Corrupción en Trámites, OPAs y Consultas de Acceso a la Información Pública"),'6.Valoración Control Corrupción'!I53,'5. Valoración de Controles'!I53))</f>
        <v/>
      </c>
      <c r="W53" s="24" t="str">
        <f>IF($H$51="","",
IF(OR($H$51="Corrupción",$H$51="Corrupción - LA/FT/FPADM",$H$951="Corrupción - Conflictos de Interés",$H$51="Corrupción en Trámites, OPAs y Consultas de Acceso a la Información Pública"),'6.Valoración Control Corrupción'!J53,'5. Valoración de Controles'!J53))</f>
        <v/>
      </c>
      <c r="X53" s="26" t="str">
        <f>IF($H$51="","",
IF(OR($H$51="Corrupción",$H$51="Corrupción - LA/FT/FPADM",$H$51="Corrupción - LA/FT/FPADM",$H$51="Corrupción en Trámites, OPAs y Consultas de Acceso a la Información Pública"),"No Aplica",'5. Valoración de Controles'!L53))</f>
        <v/>
      </c>
      <c r="Y53" s="26" t="str">
        <f>IF($H$51="","",
IF(OR($H$51="Corrupción",$H$51="Corrupción - LA/FT/FPADM",$H$51="Corrupción - LA/FT/FPADM",$H$51="Corrupción en Trámites, OPAs y Consultas de Acceso a la Información Pública"),"No Aplica",'5. Valoración de Controles'!M53))</f>
        <v/>
      </c>
      <c r="Z53" s="26" t="str">
        <f>IF($H$51="","",
IF(OR($H$51="Corrupción",$H$51="Corrupción - LA/FT/FPADM",$H$51="Corrupción - LA/FT/FPADM",$H$51="Corrupción en Trámites, OPAs y Consultas de Acceso a la Información Pública"),"No Aplica",'5. Valoración de Controles'!N53))</f>
        <v/>
      </c>
      <c r="AA53" s="26" t="str">
        <f>IF($H$51="","",
IF(OR($H$51="Corrupción",$H$51="Corrupción - LA/FT/FPADM",$H$51="Corrupción - LA/FT/FPADM",$H$51="Corrupción en Trámites, OPAs y Consultas de Acceso a la Información Pública"),"No Aplica",'5. Valoración de Controles'!O53))</f>
        <v/>
      </c>
      <c r="AB53" s="26" t="str">
        <f>IF($H$51="","",
IF(OR($H$51="Corrupción",$H$51="Corrupción - LA/FT/FPADM",$H$51="Corrupción - LA/FT/FPADM",$H$51="Corrupción en Trámites, OPAs y Consultas de Acceso a la Información Pública"),"No Aplica",'5. Valoración de Controles'!P53))</f>
        <v/>
      </c>
      <c r="AC53" s="26" t="str">
        <f>IF($H$51="","",
IF(OR($H$51="Corrupción",$H$51="Corrupción - LA/FT/FPADM",$H$51="Corrupción - LA/FT/FPADM",$H$51="Corrupción en Trámites, OPAs y Consultas de Acceso a la Información Pública"),"No Aplica",'5. Valoración de Controles'!Q53))</f>
        <v/>
      </c>
      <c r="AD53" s="26" t="str">
        <f>IF($H$51="","",
IF(OR($H$51="Corrupción",$H$51="Corrupción - LA/FT/FPADM",$H$51="Corrupción - LA/FT/FPADM",$H$51="Corrupción en Trámites, OPAs y Consultas de Acceso a la Información Pública"),"No Aplica",'5. Valoración de Controles'!R53))</f>
        <v/>
      </c>
      <c r="AE53" s="26" t="str">
        <f>IF($H$51="","",
IF(OR($H$51="Corrupción",$H$51="Corrupción - LA/FT/FPADM",$H$51="Corrupción - LA/FT/FPADM",$H$51="Corrupción en Trámites, OPAs y Consultas de Acceso a la Información Pública"),"No Aplica",'5. Valoración de Controles'!S53))</f>
        <v/>
      </c>
      <c r="AF53" s="26" t="str">
        <f>IF($H$51="","",
IF(OR($H$51="Corrupción",$H$51="Corrupción - LA/FT/FPADM",$H$51="Corrupción - LA/FT/FPADM",$H$51="Corrupción en Trámites, OPAs y Consultas de Acceso a la Información Pública"),"No Aplica",'5. Valoración de Controles'!T53))</f>
        <v/>
      </c>
      <c r="AG53" s="26" t="str">
        <f>IF($H$51="","",
IF(OR($H$51="Corrupción",$H$51="Corrupción - LA/FT/FPADM",$H$51="Corrupción - LA/FT/FPADM",$H$51="Corrupción en Trámites, OPAs y Consultas de Acceso a la Información Pública"),"No Aplica",'5. Valoración de Controles'!U53))</f>
        <v/>
      </c>
      <c r="AH53" s="87"/>
      <c r="AI53" s="87"/>
      <c r="AJ53" s="87"/>
      <c r="AK53" s="87"/>
      <c r="AL53" s="87"/>
      <c r="AM53" s="87"/>
      <c r="AN53" s="87"/>
      <c r="AO53" s="87"/>
      <c r="AP53" s="87"/>
      <c r="AQ53" s="87"/>
      <c r="AR53" s="87"/>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92">
        <v>16</v>
      </c>
      <c r="B54" s="88">
        <f>'2. Identificación del Riesgo'!B54:B56</f>
        <v>0</v>
      </c>
      <c r="C54" s="88" t="str">
        <f>IF('2. Identificación del Riesgo'!C54:C56="","",'2. Identificación del Riesgo'!C54:C56)</f>
        <v/>
      </c>
      <c r="D54" s="88" t="str">
        <f>IF('2. Identificación del Riesgo'!D54:D56="","",'2. Identificación del Riesgo'!D54:D56)</f>
        <v/>
      </c>
      <c r="E54" s="88" t="str">
        <f>IF('2. Identificación del Riesgo'!E54:E56="","",'2. Identificación del Riesgo'!E54:E56)</f>
        <v/>
      </c>
      <c r="F54" s="88" t="str">
        <f>IF('2. Identificación del Riesgo'!F54:F56="","",'2. Identificación del Riesgo'!F54:F56)</f>
        <v/>
      </c>
      <c r="G54" s="88" t="str">
        <f>IF('2. Identificación del Riesgo'!G54:G56="","",'2. Identificación del Riesgo'!G54:G56)</f>
        <v/>
      </c>
      <c r="H54" s="88" t="str">
        <f>IF('2. Identificación del Riesgo'!H54:H56="","",'2. Identificación del Riesgo'!H54:H56)</f>
        <v/>
      </c>
      <c r="I54" s="88" t="str">
        <f>IF('2. Identificación del Riesgo'!I54:I56="","",'2. Identificación del Riesgo'!I54:I56)</f>
        <v/>
      </c>
      <c r="J54" s="88" t="str">
        <f>IF('2. Identificación del Riesgo'!J54:J56="","",'2. Identificación del Riesgo'!J54:J56)</f>
        <v/>
      </c>
      <c r="K54" s="89" t="str">
        <f>'2. Identificación del Riesgo'!K54:K56</f>
        <v/>
      </c>
      <c r="L54" s="90" t="str">
        <f>'2. Identificación del Riesgo'!L54:L56</f>
        <v/>
      </c>
      <c r="M54" s="88"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89" t="str">
        <f>'2. Identificación del Riesgo'!N54:N56</f>
        <v/>
      </c>
      <c r="O54" s="90" t="str">
        <f>'2. Identificación del Riesgo'!O54:O56</f>
        <v/>
      </c>
      <c r="P54" s="85" t="str">
        <f>'2. Identificación del Riesgo'!P54:P56</f>
        <v/>
      </c>
      <c r="Q54" s="24"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24">
        <f>IF($H$9="","",
IF(OR($H$9="Corrupción",$H$9="Corrupción - LA/FT/FPADM",$H$9="Corrupción - Conflictos de Interés",$H$9="Corrupción en Trámites, OPAs y Consultas de Acceso a la Información Pública"),'6.Valoración Control Corrupción'!E54,'5. Valoración de Controles'!E54))</f>
        <v>0</v>
      </c>
      <c r="S54" s="24">
        <f>IF($H$9="","",
IF(OR($H$9="Corrupción",$H$9="Corrupción - LA/FT/FPADM",$H$9="Corrupción - Conflictos de Interés",$H$9="Corrupción en Trámites, OPAs y Consultas de Acceso a la Información Pública"),'6.Valoración Control Corrupción'!F54,'5. Valoración de Controles'!F54))</f>
        <v>0</v>
      </c>
      <c r="T54" s="24">
        <f>IF($H$9="","",
IF(OR($H$9="Corrupción",$H$9="Corrupción - LA/FT/FPADM",$H$9="Corrupción - Conflictos de Interés",$H$9="Corrupción en Trámites, OPAs y Consultas de Acceso a la Información Pública"),'6.Valoración Control Corrupción'!G54,'5. Valoración de Controles'!G54))</f>
        <v>0</v>
      </c>
      <c r="U54" s="24">
        <f>IF($H$9="","",
IF(OR($H$9="Corrupción",$H$9="Corrupción - LA/FT/FPADM",$H$9="Corrupción - Conflictos de Interés",$H$9="Corrupción en Trámites, OPAs y Consultas de Acceso a la Información Pública"),'6.Valoración Control Corrupción'!H54,'5. Valoración de Controles'!H54))</f>
        <v>0</v>
      </c>
      <c r="V54" s="24">
        <f>IF($H$9="","",
IF(OR($H$9="Corrupción",$H$9="Corrupción - LA/FT/FPADM",$H$9="Corrupción - Conflictos de Interés",$H$9="Corrupción en Trámites, OPAs y Consultas de Acceso a la Información Pública"),'6.Valoración Control Corrupción'!I54,'5. Valoración de Controles'!I54))</f>
        <v>0</v>
      </c>
      <c r="W54" s="24">
        <f>IF($H$9="","",
IF(OR($H$9="Corrupción",$H$9="Corrupción - LA/FT/FPADM",$H$9="Corrupción - Conflictos de Interés",$H$9="Corrupción en Trámites, OPAs y Consultas de Acceso a la Información Pública"),'6.Valoración Control Corrupción'!J54,'5. Valoración de Controles'!J54))</f>
        <v>0</v>
      </c>
      <c r="X54" s="26">
        <f>IF($H$9="","",
IF(OR($H$9="Corrupción",$H$9="Corrupción - LA/FT/FPADM",$H$9="Corrupción - LA/FT/FPADM",$H$9="Corrupción en Trámites, OPAs y Consultas de Acceso a la Información Pública"),"No Aplica",'5. Valoración de Controles'!L54))</f>
        <v>0</v>
      </c>
      <c r="Y54" s="26" t="str">
        <f>IF($H$9="","",
IF(OR($H$9="Corrupción",$H$9="Corrupción - LA/FT/FPADM",$H$9="Corrupción - LA/FT/FPADM",$H$9="Corrupción en Trámites, OPAs y Consultas de Acceso a la Información Pública"),"No Aplica",'5. Valoración de Controles'!M54))</f>
        <v/>
      </c>
      <c r="Z54" s="26">
        <f>IF($H$9="","",
IF(OR($H$9="Corrupción",$H$9="Corrupción - LA/FT/FPADM",$H$9="Corrupción - LA/FT/FPADM",$H$9="Corrupción en Trámites, OPAs y Consultas de Acceso a la Información Pública"),"No Aplica",'5. Valoración de Controles'!N54))</f>
        <v>0</v>
      </c>
      <c r="AA54" s="26">
        <f>IF($H$9="","",
IF(OR($H$9="Corrupción",$H$9="Corrupción - LA/FT/FPADM",$H$9="Corrupción - LA/FT/FPADM",$H$9="Corrupción en Trámites, OPAs y Consultas de Acceso a la Información Pública"),"No Aplica",'5. Valoración de Controles'!O54))</f>
        <v>0</v>
      </c>
      <c r="AB54" s="26">
        <f>IF($H$9="","",
IF(OR($H$9="Corrupción",$H$9="Corrupción - LA/FT/FPADM",$H$9="Corrupción - LA/FT/FPADM",$H$9="Corrupción en Trámites, OPAs y Consultas de Acceso a la Información Pública"),"No Aplica",'5. Valoración de Controles'!P54))</f>
        <v>0</v>
      </c>
      <c r="AC54" s="26">
        <f>IF($H$9="","",
IF(OR($H$9="Corrupción",$H$9="Corrupción - LA/FT/FPADM",$H$9="Corrupción - LA/FT/FPADM",$H$9="Corrupción en Trámites, OPAs y Consultas de Acceso a la Información Pública"),"No Aplica",'5. Valoración de Controles'!Q54))</f>
        <v>0</v>
      </c>
      <c r="AD54" s="26">
        <f>IF($H$9="","",
IF(OR($H$9="Corrupción",$H$9="Corrupción - LA/FT/FPADM",$H$9="Corrupción - LA/FT/FPADM",$H$9="Corrupción en Trámites, OPAs y Consultas de Acceso a la Información Pública"),"No Aplica",'5. Valoración de Controles'!R54))</f>
        <v>0</v>
      </c>
      <c r="AE54" s="26">
        <f>IF($H$9="","",
IF(OR($H$9="Corrupción",$H$9="Corrupción - LA/FT/FPADM",$H$9="Corrupción - LA/FT/FPADM",$H$9="Corrupción en Trámites, OPAs y Consultas de Acceso a la Información Pública"),"No Aplica",'5. Valoración de Controles'!S54))</f>
        <v>0</v>
      </c>
      <c r="AF54" s="26">
        <f>IF($H$9="","",
IF(OR($H$9="Corrupción",$H$9="Corrupción - LA/FT/FPADM",$H$9="Corrupción - LA/FT/FPADM",$H$9="Corrupción en Trámites, OPAs y Consultas de Acceso a la Información Pública"),"No Aplica",'5. Valoración de Controles'!T54))</f>
        <v>0</v>
      </c>
      <c r="AG54" s="27" t="str">
        <f>IF($H$9="","",
IF(OR($H$9="Corrupción",$H$9="Corrupción - LA/FT/FPADM",$H$9="Corrupción - LA/FT/FPADM",$H$9="Corrupción en Trámites, OPAs y Consultas de Acceso a la Información Pública"),"No Aplica",'5. Valoración de Controles'!U54))</f>
        <v/>
      </c>
      <c r="AH54" s="89"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2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89"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2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85"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0"/>
      <c r="AN54" s="88"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6"/>
      <c r="AP54" s="123"/>
      <c r="AQ54" s="123" t="str">
        <f>IF(AO54="","","∑ Peso porcentual de cada acción definida")</f>
        <v/>
      </c>
      <c r="AR54" s="88"/>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86"/>
      <c r="B55" s="86"/>
      <c r="C55" s="86"/>
      <c r="D55" s="86"/>
      <c r="E55" s="86"/>
      <c r="F55" s="86"/>
      <c r="G55" s="86"/>
      <c r="H55" s="86"/>
      <c r="I55" s="86"/>
      <c r="J55" s="86"/>
      <c r="K55" s="86"/>
      <c r="L55" s="86"/>
      <c r="M55" s="86"/>
      <c r="N55" s="86"/>
      <c r="O55" s="86"/>
      <c r="P55" s="86"/>
      <c r="Q55" s="24"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24">
        <f>IF($H$9="","",
IF(OR($H$9="Corrupción",$H$9="Corrupción - LA/FT/FPADM",$H$9="Corrupción - Conflictos de Interés",$H$9="Corrupción en Trámites, OPAs y Consultas de Acceso a la Información Pública"),'6.Valoración Control Corrupción'!E55,'5. Valoración de Controles'!E55))</f>
        <v>0</v>
      </c>
      <c r="S55" s="24">
        <f>IF($H$9="","",
IF(OR($H$9="Corrupción",$H$9="Corrupción - LA/FT/FPADM",$H$9="Corrupción - Conflictos de Interés",$H$9="Corrupción en Trámites, OPAs y Consultas de Acceso a la Información Pública"),'6.Valoración Control Corrupción'!F55,'5. Valoración de Controles'!F55))</f>
        <v>0</v>
      </c>
      <c r="T55" s="24">
        <f>IF($H$9="","",
IF(OR($H$9="Corrupción",$H$9="Corrupción - LA/FT/FPADM",$H$9="Corrupción - Conflictos de Interés",$H$9="Corrupción en Trámites, OPAs y Consultas de Acceso a la Información Pública"),'6.Valoración Control Corrupción'!G55,'5. Valoración de Controles'!G55))</f>
        <v>0</v>
      </c>
      <c r="U55" s="24">
        <f>IF($H$9="","",
IF(OR($H$9="Corrupción",$H$9="Corrupción - LA/FT/FPADM",$H$9="Corrupción - Conflictos de Interés",$H$9="Corrupción en Trámites, OPAs y Consultas de Acceso a la Información Pública"),'6.Valoración Control Corrupción'!H55,'5. Valoración de Controles'!H55))</f>
        <v>0</v>
      </c>
      <c r="V55" s="24">
        <f>IF($H$9="","",
IF(OR($H$9="Corrupción",$H$9="Corrupción - LA/FT/FPADM",$H$9="Corrupción - Conflictos de Interés",$H$9="Corrupción en Trámites, OPAs y Consultas de Acceso a la Información Pública"),'6.Valoración Control Corrupción'!I55,'5. Valoración de Controles'!I55))</f>
        <v>0</v>
      </c>
      <c r="W55" s="24">
        <f>IF($H$9="","",
IF(OR($H$9="Corrupción",$H$9="Corrupción - LA/FT/FPADM",$H$9="Corrupción - Conflictos de Interés",$H$9="Corrupción en Trámites, OPAs y Consultas de Acceso a la Información Pública"),'6.Valoración Control Corrupción'!J55,'5. Valoración de Controles'!J55))</f>
        <v>0</v>
      </c>
      <c r="X55" s="26">
        <f>IF($H$9="","",
IF(OR($H$9="Corrupción",$H$9="Corrupción - LA/FT/FPADM",$H$9="Corrupción - LA/FT/FPADM",$H$9="Corrupción en Trámites, OPAs y Consultas de Acceso a la Información Pública"),"No Aplica",'5. Valoración de Controles'!L55))</f>
        <v>0</v>
      </c>
      <c r="Y55" s="26" t="str">
        <f>IF($H$9="","",
IF(OR($H$9="Corrupción",$H$9="Corrupción - LA/FT/FPADM",$H$9="Corrupción - LA/FT/FPADM",$H$9="Corrupción en Trámites, OPAs y Consultas de Acceso a la Información Pública"),"No Aplica",'5. Valoración de Controles'!M55))</f>
        <v/>
      </c>
      <c r="Z55" s="26">
        <f>IF($H$9="","",
IF(OR($H$9="Corrupción",$H$9="Corrupción - LA/FT/FPADM",$H$9="Corrupción - LA/FT/FPADM",$H$9="Corrupción en Trámites, OPAs y Consultas de Acceso a la Información Pública"),"No Aplica",'5. Valoración de Controles'!N55))</f>
        <v>0</v>
      </c>
      <c r="AA55" s="26">
        <f>IF($H$9="","",
IF(OR($H$9="Corrupción",$H$9="Corrupción - LA/FT/FPADM",$H$9="Corrupción - LA/FT/FPADM",$H$9="Corrupción en Trámites, OPAs y Consultas de Acceso a la Información Pública"),"No Aplica",'5. Valoración de Controles'!O55))</f>
        <v>0</v>
      </c>
      <c r="AB55" s="26">
        <f>IF($H$9="","",
IF(OR($H$9="Corrupción",$H$9="Corrupción - LA/FT/FPADM",$H$9="Corrupción - LA/FT/FPADM",$H$9="Corrupción en Trámites, OPAs y Consultas de Acceso a la Información Pública"),"No Aplica",'5. Valoración de Controles'!P55))</f>
        <v>0</v>
      </c>
      <c r="AC55" s="26">
        <f>IF($H$9="","",
IF(OR($H$9="Corrupción",$H$9="Corrupción - LA/FT/FPADM",$H$9="Corrupción - LA/FT/FPADM",$H$9="Corrupción en Trámites, OPAs y Consultas de Acceso a la Información Pública"),"No Aplica",'5. Valoración de Controles'!Q55))</f>
        <v>0</v>
      </c>
      <c r="AD55" s="26">
        <f>IF($H$9="","",
IF(OR($H$9="Corrupción",$H$9="Corrupción - LA/FT/FPADM",$H$9="Corrupción - LA/FT/FPADM",$H$9="Corrupción en Trámites, OPAs y Consultas de Acceso a la Información Pública"),"No Aplica",'5. Valoración de Controles'!R55))</f>
        <v>0</v>
      </c>
      <c r="AE55" s="26">
        <f>IF($H$9="","",
IF(OR($H$9="Corrupción",$H$9="Corrupción - LA/FT/FPADM",$H$9="Corrupción - LA/FT/FPADM",$H$9="Corrupción en Trámites, OPAs y Consultas de Acceso a la Información Pública"),"No Aplica",'5. Valoración de Controles'!S55))</f>
        <v>0</v>
      </c>
      <c r="AF55" s="26">
        <f>IF($H$9="","",
IF(OR($H$9="Corrupción",$H$9="Corrupción - LA/FT/FPADM",$H$9="Corrupción - LA/FT/FPADM",$H$9="Corrupción en Trámites, OPAs y Consultas de Acceso a la Información Pública"),"No Aplica",'5. Valoración de Controles'!T55))</f>
        <v>0</v>
      </c>
      <c r="AG55" s="27" t="str">
        <f>IF($H$9="","",
IF(OR($H$9="Corrupción",$H$9="Corrupción - LA/FT/FPADM",$H$9="Corrupción - LA/FT/FPADM",$H$9="Corrupción en Trámites, OPAs y Consultas de Acceso a la Información Pública"),"No Aplica",'5. Valoración de Controles'!U55))</f>
        <v/>
      </c>
      <c r="AH55" s="86"/>
      <c r="AI55" s="86"/>
      <c r="AJ55" s="86"/>
      <c r="AK55" s="86"/>
      <c r="AL55" s="86"/>
      <c r="AM55" s="86"/>
      <c r="AN55" s="86"/>
      <c r="AO55" s="86"/>
      <c r="AP55" s="86"/>
      <c r="AQ55" s="86"/>
      <c r="AR55" s="86"/>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87"/>
      <c r="B56" s="87"/>
      <c r="C56" s="87"/>
      <c r="D56" s="87"/>
      <c r="E56" s="87"/>
      <c r="F56" s="87"/>
      <c r="G56" s="87"/>
      <c r="H56" s="87"/>
      <c r="I56" s="87"/>
      <c r="J56" s="87"/>
      <c r="K56" s="87"/>
      <c r="L56" s="87"/>
      <c r="M56" s="87"/>
      <c r="N56" s="87"/>
      <c r="O56" s="87"/>
      <c r="P56" s="87"/>
      <c r="Q56" s="24"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24">
        <f>IF($H$9="","",
IF(OR($H$9="Corrupción",$H$9="Corrupción - LA/FT/FPADM",$H$9="Corrupción - Conflictos de Interés",$H$9="Corrupción en Trámites, OPAs y Consultas de Acceso a la Información Pública"),'6.Valoración Control Corrupción'!E56,'5. Valoración de Controles'!E56))</f>
        <v>0</v>
      </c>
      <c r="S56" s="24">
        <f>IF($H$9="","",
IF(OR($H$9="Corrupción",$H$9="Corrupción - LA/FT/FPADM",$H$9="Corrupción - Conflictos de Interés",$H$9="Corrupción en Trámites, OPAs y Consultas de Acceso a la Información Pública"),'6.Valoración Control Corrupción'!F56,'5. Valoración de Controles'!F56))</f>
        <v>0</v>
      </c>
      <c r="T56" s="24">
        <f>IF($H$9="","",
IF(OR($H$9="Corrupción",$H$9="Corrupción - LA/FT/FPADM",$H$9="Corrupción - Conflictos de Interés",$H$9="Corrupción en Trámites, OPAs y Consultas de Acceso a la Información Pública"),'6.Valoración Control Corrupción'!G56,'5. Valoración de Controles'!G56))</f>
        <v>0</v>
      </c>
      <c r="U56" s="24">
        <f>IF($H$9="","",
IF(OR($H$9="Corrupción",$H$9="Corrupción - LA/FT/FPADM",$H$9="Corrupción - Conflictos de Interés",$H$9="Corrupción en Trámites, OPAs y Consultas de Acceso a la Información Pública"),'6.Valoración Control Corrupción'!H56,'5. Valoración de Controles'!H56))</f>
        <v>0</v>
      </c>
      <c r="V56" s="24">
        <f>IF($H$9="","",
IF(OR($H$9="Corrupción",$H$9="Corrupción - LA/FT/FPADM",$H$9="Corrupción - Conflictos de Interés",$H$9="Corrupción en Trámites, OPAs y Consultas de Acceso a la Información Pública"),'6.Valoración Control Corrupción'!I56,'5. Valoración de Controles'!I56))</f>
        <v>0</v>
      </c>
      <c r="W56" s="24">
        <f>IF($H$9="","",
IF(OR($H$9="Corrupción",$H$9="Corrupción - LA/FT/FPADM",$H$9="Corrupción - Conflictos de Interés",$H$9="Corrupción en Trámites, OPAs y Consultas de Acceso a la Información Pública"),'6.Valoración Control Corrupción'!J56,'5. Valoración de Controles'!J56))</f>
        <v>0</v>
      </c>
      <c r="X56" s="26">
        <f>IF($H$9="","",
IF(OR($H$9="Corrupción",$H$9="Corrupción - LA/FT/FPADM",$H$9="Corrupción - LA/FT/FPADM",$H$9="Corrupción en Trámites, OPAs y Consultas de Acceso a la Información Pública"),"No Aplica",'5. Valoración de Controles'!L56))</f>
        <v>0</v>
      </c>
      <c r="Y56" s="26" t="str">
        <f>IF($H$9="","",
IF(OR($H$9="Corrupción",$H$9="Corrupción - LA/FT/FPADM",$H$9="Corrupción - LA/FT/FPADM",$H$9="Corrupción en Trámites, OPAs y Consultas de Acceso a la Información Pública"),"No Aplica",'5. Valoración de Controles'!M56))</f>
        <v/>
      </c>
      <c r="Z56" s="26">
        <f>IF($H$9="","",
IF(OR($H$9="Corrupción",$H$9="Corrupción - LA/FT/FPADM",$H$9="Corrupción - LA/FT/FPADM",$H$9="Corrupción en Trámites, OPAs y Consultas de Acceso a la Información Pública"),"No Aplica",'5. Valoración de Controles'!N56))</f>
        <v>0</v>
      </c>
      <c r="AA56" s="26">
        <f>IF($H$9="","",
IF(OR($H$9="Corrupción",$H$9="Corrupción - LA/FT/FPADM",$H$9="Corrupción - LA/FT/FPADM",$H$9="Corrupción en Trámites, OPAs y Consultas de Acceso a la Información Pública"),"No Aplica",'5. Valoración de Controles'!O56))</f>
        <v>0</v>
      </c>
      <c r="AB56" s="26">
        <f>IF($H$9="","",
IF(OR($H$9="Corrupción",$H$9="Corrupción - LA/FT/FPADM",$H$9="Corrupción - LA/FT/FPADM",$H$9="Corrupción en Trámites, OPAs y Consultas de Acceso a la Información Pública"),"No Aplica",'5. Valoración de Controles'!P56))</f>
        <v>0</v>
      </c>
      <c r="AC56" s="26">
        <f>IF($H$9="","",
IF(OR($H$9="Corrupción",$H$9="Corrupción - LA/FT/FPADM",$H$9="Corrupción - LA/FT/FPADM",$H$9="Corrupción en Trámites, OPAs y Consultas de Acceso a la Información Pública"),"No Aplica",'5. Valoración de Controles'!Q56))</f>
        <v>0</v>
      </c>
      <c r="AD56" s="26">
        <f>IF($H$9="","",
IF(OR($H$9="Corrupción",$H$9="Corrupción - LA/FT/FPADM",$H$9="Corrupción - LA/FT/FPADM",$H$9="Corrupción en Trámites, OPAs y Consultas de Acceso a la Información Pública"),"No Aplica",'5. Valoración de Controles'!R56))</f>
        <v>0</v>
      </c>
      <c r="AE56" s="26">
        <f>IF($H$9="","",
IF(OR($H$9="Corrupción",$H$9="Corrupción - LA/FT/FPADM",$H$9="Corrupción - LA/FT/FPADM",$H$9="Corrupción en Trámites, OPAs y Consultas de Acceso a la Información Pública"),"No Aplica",'5. Valoración de Controles'!S56))</f>
        <v>0</v>
      </c>
      <c r="AF56" s="26">
        <f>IF($H$9="","",
IF(OR($H$9="Corrupción",$H$9="Corrupción - LA/FT/FPADM",$H$9="Corrupción - LA/FT/FPADM",$H$9="Corrupción en Trámites, OPAs y Consultas de Acceso a la Información Pública"),"No Aplica",'5. Valoración de Controles'!T56))</f>
        <v>0</v>
      </c>
      <c r="AG56" s="27" t="str">
        <f>IF($H$9="","",
IF(OR($H$9="Corrupción",$H$9="Corrupción - LA/FT/FPADM",$H$9="Corrupción - LA/FT/FPADM",$H$9="Corrupción en Trámites, OPAs y Consultas de Acceso a la Información Pública"),"No Aplica",'5. Valoración de Controles'!U56))</f>
        <v/>
      </c>
      <c r="AH56" s="87"/>
      <c r="AI56" s="87"/>
      <c r="AJ56" s="87"/>
      <c r="AK56" s="87"/>
      <c r="AL56" s="87"/>
      <c r="AM56" s="87"/>
      <c r="AN56" s="87"/>
      <c r="AO56" s="87"/>
      <c r="AP56" s="87"/>
      <c r="AQ56" s="87"/>
      <c r="AR56" s="87"/>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92">
        <v>17</v>
      </c>
      <c r="B57" s="88">
        <f>'2. Identificación del Riesgo'!B57:B59</f>
        <v>0</v>
      </c>
      <c r="C57" s="88" t="str">
        <f>IF('2. Identificación del Riesgo'!C57:C59="","",'2. Identificación del Riesgo'!C57:C59)</f>
        <v/>
      </c>
      <c r="D57" s="88" t="str">
        <f>IF('2. Identificación del Riesgo'!D57:D59="","",'2. Identificación del Riesgo'!D57:D59)</f>
        <v/>
      </c>
      <c r="E57" s="88" t="str">
        <f>IF('2. Identificación del Riesgo'!E57:E59="","",'2. Identificación del Riesgo'!E57:E59)</f>
        <v/>
      </c>
      <c r="F57" s="88" t="str">
        <f>IF('2. Identificación del Riesgo'!F57:F59="","",'2. Identificación del Riesgo'!F57:F59)</f>
        <v/>
      </c>
      <c r="G57" s="88" t="str">
        <f>IF('2. Identificación del Riesgo'!G57:G59="","",'2. Identificación del Riesgo'!G57:G59)</f>
        <v/>
      </c>
      <c r="H57" s="88" t="str">
        <f>IF('2. Identificación del Riesgo'!H57:H59="","",'2. Identificación del Riesgo'!H57:H59)</f>
        <v/>
      </c>
      <c r="I57" s="88" t="str">
        <f>IF('2. Identificación del Riesgo'!I57:I59="","",'2. Identificación del Riesgo'!I57:I59)</f>
        <v/>
      </c>
      <c r="J57" s="88" t="str">
        <f>IF('2. Identificación del Riesgo'!J57:J59="","",'2. Identificación del Riesgo'!J57:J59)</f>
        <v/>
      </c>
      <c r="K57" s="89" t="str">
        <f>'2. Identificación del Riesgo'!K57:K59</f>
        <v/>
      </c>
      <c r="L57" s="90" t="str">
        <f>'2. Identificación del Riesgo'!L57:L59</f>
        <v/>
      </c>
      <c r="M57" s="88"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89" t="str">
        <f>'2. Identificación del Riesgo'!N57:N59</f>
        <v/>
      </c>
      <c r="O57" s="90" t="str">
        <f>'2. Identificación del Riesgo'!O57:O59</f>
        <v/>
      </c>
      <c r="P57" s="85" t="str">
        <f>'2. Identificación del Riesgo'!P57:P59</f>
        <v/>
      </c>
      <c r="Q57" s="24"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24">
        <f>IF($H$9="","",
IF(OR($H$9="Corrupción",$H$9="Corrupción - LA/FT/FPADM",$H$9="Corrupción - Conflictos de Interés",$H$9="Corrupción en Trámites, OPAs y Consultas de Acceso a la Información Pública"),'6.Valoración Control Corrupción'!E57,'5. Valoración de Controles'!E57))</f>
        <v>0</v>
      </c>
      <c r="S57" s="24">
        <f>IF($H$9="","",
IF(OR($H$9="Corrupción",$H$9="Corrupción - LA/FT/FPADM",$H$9="Corrupción - Conflictos de Interés",$H$9="Corrupción en Trámites, OPAs y Consultas de Acceso a la Información Pública"),'6.Valoración Control Corrupción'!F57,'5. Valoración de Controles'!F57))</f>
        <v>0</v>
      </c>
      <c r="T57" s="24">
        <f>IF($H$9="","",
IF(OR($H$9="Corrupción",$H$9="Corrupción - LA/FT/FPADM",$H$9="Corrupción - Conflictos de Interés",$H$9="Corrupción en Trámites, OPAs y Consultas de Acceso a la Información Pública"),'6.Valoración Control Corrupción'!G57,'5. Valoración de Controles'!G57))</f>
        <v>0</v>
      </c>
      <c r="U57" s="24">
        <f>IF($H$9="","",
IF(OR($H$9="Corrupción",$H$9="Corrupción - LA/FT/FPADM",$H$9="Corrupción - Conflictos de Interés",$H$9="Corrupción en Trámites, OPAs y Consultas de Acceso a la Información Pública"),'6.Valoración Control Corrupción'!H57,'5. Valoración de Controles'!H57))</f>
        <v>0</v>
      </c>
      <c r="V57" s="24">
        <f>IF($H$9="","",
IF(OR($H$9="Corrupción",$H$9="Corrupción - LA/FT/FPADM",$H$9="Corrupción - Conflictos de Interés",$H$9="Corrupción en Trámites, OPAs y Consultas de Acceso a la Información Pública"),'6.Valoración Control Corrupción'!I57,'5. Valoración de Controles'!I57))</f>
        <v>0</v>
      </c>
      <c r="W57" s="24">
        <f>IF($H$9="","",
IF(OR($H$9="Corrupción",$H$9="Corrupción - LA/FT/FPADM",$H$9="Corrupción - Conflictos de Interés",$H$9="Corrupción en Trámites, OPAs y Consultas de Acceso a la Información Pública"),'6.Valoración Control Corrupción'!J57,'5. Valoración de Controles'!J57))</f>
        <v>0</v>
      </c>
      <c r="X57" s="26">
        <f>IF($H$9="","",
IF(OR($H$9="Corrupción",$H$9="Corrupción - LA/FT/FPADM",$H$9="Corrupción - LA/FT/FPADM",$H$9="Corrupción en Trámites, OPAs y Consultas de Acceso a la Información Pública"),"No Aplica",'5. Valoración de Controles'!L57))</f>
        <v>0</v>
      </c>
      <c r="Y57" s="26" t="str">
        <f>IF($H$9="","",
IF(OR($H$9="Corrupción",$H$9="Corrupción - LA/FT/FPADM",$H$9="Corrupción - LA/FT/FPADM",$H$9="Corrupción en Trámites, OPAs y Consultas de Acceso a la Información Pública"),"No Aplica",'5. Valoración de Controles'!M57))</f>
        <v/>
      </c>
      <c r="Z57" s="26">
        <f>IF($H$9="","",
IF(OR($H$9="Corrupción",$H$9="Corrupción - LA/FT/FPADM",$H$9="Corrupción - LA/FT/FPADM",$H$9="Corrupción en Trámites, OPAs y Consultas de Acceso a la Información Pública"),"No Aplica",'5. Valoración de Controles'!N57))</f>
        <v>0</v>
      </c>
      <c r="AA57" s="26">
        <f>IF($H$9="","",
IF(OR($H$9="Corrupción",$H$9="Corrupción - LA/FT/FPADM",$H$9="Corrupción - LA/FT/FPADM",$H$9="Corrupción en Trámites, OPAs y Consultas de Acceso a la Información Pública"),"No Aplica",'5. Valoración de Controles'!O57))</f>
        <v>0</v>
      </c>
      <c r="AB57" s="26">
        <f>IF($H$9="","",
IF(OR($H$9="Corrupción",$H$9="Corrupción - LA/FT/FPADM",$H$9="Corrupción - LA/FT/FPADM",$H$9="Corrupción en Trámites, OPAs y Consultas de Acceso a la Información Pública"),"No Aplica",'5. Valoración de Controles'!P57))</f>
        <v>0</v>
      </c>
      <c r="AC57" s="26">
        <f>IF($H$9="","",
IF(OR($H$9="Corrupción",$H$9="Corrupción - LA/FT/FPADM",$H$9="Corrupción - LA/FT/FPADM",$H$9="Corrupción en Trámites, OPAs y Consultas de Acceso a la Información Pública"),"No Aplica",'5. Valoración de Controles'!Q57))</f>
        <v>0</v>
      </c>
      <c r="AD57" s="26">
        <f>IF($H$9="","",
IF(OR($H$9="Corrupción",$H$9="Corrupción - LA/FT/FPADM",$H$9="Corrupción - LA/FT/FPADM",$H$9="Corrupción en Trámites, OPAs y Consultas de Acceso a la Información Pública"),"No Aplica",'5. Valoración de Controles'!R57))</f>
        <v>0</v>
      </c>
      <c r="AE57" s="26">
        <f>IF($H$9="","",
IF(OR($H$9="Corrupción",$H$9="Corrupción - LA/FT/FPADM",$H$9="Corrupción - LA/FT/FPADM",$H$9="Corrupción en Trámites, OPAs y Consultas de Acceso a la Información Pública"),"No Aplica",'5. Valoración de Controles'!S57))</f>
        <v>0</v>
      </c>
      <c r="AF57" s="26">
        <f>IF($H$9="","",
IF(OR($H$9="Corrupción",$H$9="Corrupción - LA/FT/FPADM",$H$9="Corrupción - LA/FT/FPADM",$H$9="Corrupción en Trámites, OPAs y Consultas de Acceso a la Información Pública"),"No Aplica",'5. Valoración de Controles'!T57))</f>
        <v>0</v>
      </c>
      <c r="AG57" s="27" t="str">
        <f>IF($H$9="","",
IF(OR($H$9="Corrupción",$H$9="Corrupción - LA/FT/FPADM",$H$9="Corrupción - LA/FT/FPADM",$H$9="Corrupción en Trámites, OPAs y Consultas de Acceso a la Información Pública"),"No Aplica",'5. Valoración de Controles'!U57))</f>
        <v/>
      </c>
      <c r="AH57" s="89"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2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89"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2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85"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0"/>
      <c r="AN57" s="88"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6"/>
      <c r="AP57" s="123"/>
      <c r="AQ57" s="123" t="str">
        <f>IF(AO57="","","∑ Peso porcentual de cada acción definida")</f>
        <v/>
      </c>
      <c r="AR57" s="88"/>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86"/>
      <c r="B58" s="86"/>
      <c r="C58" s="86"/>
      <c r="D58" s="86"/>
      <c r="E58" s="86"/>
      <c r="F58" s="86"/>
      <c r="G58" s="86"/>
      <c r="H58" s="86"/>
      <c r="I58" s="86"/>
      <c r="J58" s="86"/>
      <c r="K58" s="86"/>
      <c r="L58" s="86"/>
      <c r="M58" s="86"/>
      <c r="N58" s="86"/>
      <c r="O58" s="86"/>
      <c r="P58" s="86"/>
      <c r="Q58" s="24"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24">
        <f>IF($H$9="","",
IF(OR($H$9="Corrupción",$H$9="Corrupción - LA/FT/FPADM",$H$9="Corrupción - Conflictos de Interés",$H$9="Corrupción en Trámites, OPAs y Consultas de Acceso a la Información Pública"),'6.Valoración Control Corrupción'!E58,'5. Valoración de Controles'!E58))</f>
        <v>0</v>
      </c>
      <c r="S58" s="24">
        <f>IF($H$9="","",
IF(OR($H$9="Corrupción",$H$9="Corrupción - LA/FT/FPADM",$H$9="Corrupción - Conflictos de Interés",$H$9="Corrupción en Trámites, OPAs y Consultas de Acceso a la Información Pública"),'6.Valoración Control Corrupción'!F58,'5. Valoración de Controles'!F58))</f>
        <v>0</v>
      </c>
      <c r="T58" s="24">
        <f>IF($H$9="","",
IF(OR($H$9="Corrupción",$H$9="Corrupción - LA/FT/FPADM",$H$9="Corrupción - Conflictos de Interés",$H$9="Corrupción en Trámites, OPAs y Consultas de Acceso a la Información Pública"),'6.Valoración Control Corrupción'!G58,'5. Valoración de Controles'!G58))</f>
        <v>0</v>
      </c>
      <c r="U58" s="24">
        <f>IF($H$9="","",
IF(OR($H$9="Corrupción",$H$9="Corrupción - LA/FT/FPADM",$H$9="Corrupción - Conflictos de Interés",$H$9="Corrupción en Trámites, OPAs y Consultas de Acceso a la Información Pública"),'6.Valoración Control Corrupción'!H58,'5. Valoración de Controles'!H58))</f>
        <v>0</v>
      </c>
      <c r="V58" s="24">
        <f>IF($H$9="","",
IF(OR($H$9="Corrupción",$H$9="Corrupción - LA/FT/FPADM",$H$9="Corrupción - Conflictos de Interés",$H$9="Corrupción en Trámites, OPAs y Consultas de Acceso a la Información Pública"),'6.Valoración Control Corrupción'!I58,'5. Valoración de Controles'!I58))</f>
        <v>0</v>
      </c>
      <c r="W58" s="24">
        <f>IF($H$9="","",
IF(OR($H$9="Corrupción",$H$9="Corrupción - LA/FT/FPADM",$H$9="Corrupción - Conflictos de Interés",$H$9="Corrupción en Trámites, OPAs y Consultas de Acceso a la Información Pública"),'6.Valoración Control Corrupción'!J58,'5. Valoración de Controles'!J58))</f>
        <v>0</v>
      </c>
      <c r="X58" s="26">
        <f>IF($H$9="","",
IF(OR($H$9="Corrupción",$H$9="Corrupción - LA/FT/FPADM",$H$9="Corrupción - LA/FT/FPADM",$H$9="Corrupción en Trámites, OPAs y Consultas de Acceso a la Información Pública"),"No Aplica",'5. Valoración de Controles'!L58))</f>
        <v>0</v>
      </c>
      <c r="Y58" s="26" t="str">
        <f>IF($H$9="","",
IF(OR($H$9="Corrupción",$H$9="Corrupción - LA/FT/FPADM",$H$9="Corrupción - LA/FT/FPADM",$H$9="Corrupción en Trámites, OPAs y Consultas de Acceso a la Información Pública"),"No Aplica",'5. Valoración de Controles'!M58))</f>
        <v/>
      </c>
      <c r="Z58" s="26">
        <f>IF($H$9="","",
IF(OR($H$9="Corrupción",$H$9="Corrupción - LA/FT/FPADM",$H$9="Corrupción - LA/FT/FPADM",$H$9="Corrupción en Trámites, OPAs y Consultas de Acceso a la Información Pública"),"No Aplica",'5. Valoración de Controles'!N58))</f>
        <v>0</v>
      </c>
      <c r="AA58" s="26">
        <f>IF($H$9="","",
IF(OR($H$9="Corrupción",$H$9="Corrupción - LA/FT/FPADM",$H$9="Corrupción - LA/FT/FPADM",$H$9="Corrupción en Trámites, OPAs y Consultas de Acceso a la Información Pública"),"No Aplica",'5. Valoración de Controles'!O58))</f>
        <v>0</v>
      </c>
      <c r="AB58" s="26">
        <f>IF($H$9="","",
IF(OR($H$9="Corrupción",$H$9="Corrupción - LA/FT/FPADM",$H$9="Corrupción - LA/FT/FPADM",$H$9="Corrupción en Trámites, OPAs y Consultas de Acceso a la Información Pública"),"No Aplica",'5. Valoración de Controles'!P58))</f>
        <v>0</v>
      </c>
      <c r="AC58" s="26">
        <f>IF($H$9="","",
IF(OR($H$9="Corrupción",$H$9="Corrupción - LA/FT/FPADM",$H$9="Corrupción - LA/FT/FPADM",$H$9="Corrupción en Trámites, OPAs y Consultas de Acceso a la Información Pública"),"No Aplica",'5. Valoración de Controles'!Q58))</f>
        <v>0</v>
      </c>
      <c r="AD58" s="26">
        <f>IF($H$9="","",
IF(OR($H$9="Corrupción",$H$9="Corrupción - LA/FT/FPADM",$H$9="Corrupción - LA/FT/FPADM",$H$9="Corrupción en Trámites, OPAs y Consultas de Acceso a la Información Pública"),"No Aplica",'5. Valoración de Controles'!R58))</f>
        <v>0</v>
      </c>
      <c r="AE58" s="26">
        <f>IF($H$9="","",
IF(OR($H$9="Corrupción",$H$9="Corrupción - LA/FT/FPADM",$H$9="Corrupción - LA/FT/FPADM",$H$9="Corrupción en Trámites, OPAs y Consultas de Acceso a la Información Pública"),"No Aplica",'5. Valoración de Controles'!S58))</f>
        <v>0</v>
      </c>
      <c r="AF58" s="26">
        <f>IF($H$9="","",
IF(OR($H$9="Corrupción",$H$9="Corrupción - LA/FT/FPADM",$H$9="Corrupción - LA/FT/FPADM",$H$9="Corrupción en Trámites, OPAs y Consultas de Acceso a la Información Pública"),"No Aplica",'5. Valoración de Controles'!T58))</f>
        <v>0</v>
      </c>
      <c r="AG58" s="27" t="str">
        <f>IF($H$9="","",
IF(OR($H$9="Corrupción",$H$9="Corrupción - LA/FT/FPADM",$H$9="Corrupción - LA/FT/FPADM",$H$9="Corrupción en Trámites, OPAs y Consultas de Acceso a la Información Pública"),"No Aplica",'5. Valoración de Controles'!U58))</f>
        <v/>
      </c>
      <c r="AH58" s="86"/>
      <c r="AI58" s="86"/>
      <c r="AJ58" s="86"/>
      <c r="AK58" s="86"/>
      <c r="AL58" s="86"/>
      <c r="AM58" s="86"/>
      <c r="AN58" s="86"/>
      <c r="AO58" s="86"/>
      <c r="AP58" s="86"/>
      <c r="AQ58" s="86"/>
      <c r="AR58" s="86"/>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87"/>
      <c r="B59" s="87"/>
      <c r="C59" s="87"/>
      <c r="D59" s="87"/>
      <c r="E59" s="87"/>
      <c r="F59" s="87"/>
      <c r="G59" s="87"/>
      <c r="H59" s="87"/>
      <c r="I59" s="87"/>
      <c r="J59" s="87"/>
      <c r="K59" s="87"/>
      <c r="L59" s="87"/>
      <c r="M59" s="87"/>
      <c r="N59" s="87"/>
      <c r="O59" s="87"/>
      <c r="P59" s="87"/>
      <c r="Q59" s="24"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24">
        <f>IF($H$9="","",
IF(OR($H$9="Corrupción",$H$9="Corrupción - LA/FT/FPADM",$H$9="Corrupción - Conflictos de Interés",$H$9="Corrupción en Trámites, OPAs y Consultas de Acceso a la Información Pública"),'6.Valoración Control Corrupción'!E59,'5. Valoración de Controles'!E59))</f>
        <v>0</v>
      </c>
      <c r="S59" s="24">
        <f>IF($H$9="","",
IF(OR($H$9="Corrupción",$H$9="Corrupción - LA/FT/FPADM",$H$9="Corrupción - Conflictos de Interés",$H$9="Corrupción en Trámites, OPAs y Consultas de Acceso a la Información Pública"),'6.Valoración Control Corrupción'!F59,'5. Valoración de Controles'!F59))</f>
        <v>0</v>
      </c>
      <c r="T59" s="24">
        <f>IF($H$9="","",
IF(OR($H$9="Corrupción",$H$9="Corrupción - LA/FT/FPADM",$H$9="Corrupción - Conflictos de Interés",$H$9="Corrupción en Trámites, OPAs y Consultas de Acceso a la Información Pública"),'6.Valoración Control Corrupción'!G59,'5. Valoración de Controles'!G59))</f>
        <v>0</v>
      </c>
      <c r="U59" s="24">
        <f>IF($H$9="","",
IF(OR($H$9="Corrupción",$H$9="Corrupción - LA/FT/FPADM",$H$9="Corrupción - Conflictos de Interés",$H$9="Corrupción en Trámites, OPAs y Consultas de Acceso a la Información Pública"),'6.Valoración Control Corrupción'!H59,'5. Valoración de Controles'!H59))</f>
        <v>0</v>
      </c>
      <c r="V59" s="24">
        <f>IF($H$9="","",
IF(OR($H$9="Corrupción",$H$9="Corrupción - LA/FT/FPADM",$H$9="Corrupción - Conflictos de Interés",$H$9="Corrupción en Trámites, OPAs y Consultas de Acceso a la Información Pública"),'6.Valoración Control Corrupción'!I59,'5. Valoración de Controles'!I59))</f>
        <v>0</v>
      </c>
      <c r="W59" s="24">
        <f>IF($H$9="","",
IF(OR($H$9="Corrupción",$H$9="Corrupción - LA/FT/FPADM",$H$9="Corrupción - Conflictos de Interés",$H$9="Corrupción en Trámites, OPAs y Consultas de Acceso a la Información Pública"),'6.Valoración Control Corrupción'!J59,'5. Valoración de Controles'!J59))</f>
        <v>0</v>
      </c>
      <c r="X59" s="26">
        <f>IF($H$9="","",
IF(OR($H$9="Corrupción",$H$9="Corrupción - LA/FT/FPADM",$H$9="Corrupción - LA/FT/FPADM",$H$9="Corrupción en Trámites, OPAs y Consultas de Acceso a la Información Pública"),"No Aplica",'5. Valoración de Controles'!L59))</f>
        <v>0</v>
      </c>
      <c r="Y59" s="26" t="str">
        <f>IF($H$9="","",
IF(OR($H$9="Corrupción",$H$9="Corrupción - LA/FT/FPADM",$H$9="Corrupción - LA/FT/FPADM",$H$9="Corrupción en Trámites, OPAs y Consultas de Acceso a la Información Pública"),"No Aplica",'5. Valoración de Controles'!M59))</f>
        <v/>
      </c>
      <c r="Z59" s="26">
        <f>IF($H$9="","",
IF(OR($H$9="Corrupción",$H$9="Corrupción - LA/FT/FPADM",$H$9="Corrupción - LA/FT/FPADM",$H$9="Corrupción en Trámites, OPAs y Consultas de Acceso a la Información Pública"),"No Aplica",'5. Valoración de Controles'!N59))</f>
        <v>0</v>
      </c>
      <c r="AA59" s="26">
        <f>IF($H$9="","",
IF(OR($H$9="Corrupción",$H$9="Corrupción - LA/FT/FPADM",$H$9="Corrupción - LA/FT/FPADM",$H$9="Corrupción en Trámites, OPAs y Consultas de Acceso a la Información Pública"),"No Aplica",'5. Valoración de Controles'!O59))</f>
        <v>0</v>
      </c>
      <c r="AB59" s="26">
        <f>IF($H$9="","",
IF(OR($H$9="Corrupción",$H$9="Corrupción - LA/FT/FPADM",$H$9="Corrupción - LA/FT/FPADM",$H$9="Corrupción en Trámites, OPAs y Consultas de Acceso a la Información Pública"),"No Aplica",'5. Valoración de Controles'!P59))</f>
        <v>0</v>
      </c>
      <c r="AC59" s="26">
        <f>IF($H$9="","",
IF(OR($H$9="Corrupción",$H$9="Corrupción - LA/FT/FPADM",$H$9="Corrupción - LA/FT/FPADM",$H$9="Corrupción en Trámites, OPAs y Consultas de Acceso a la Información Pública"),"No Aplica",'5. Valoración de Controles'!Q59))</f>
        <v>0</v>
      </c>
      <c r="AD59" s="26">
        <f>IF($H$9="","",
IF(OR($H$9="Corrupción",$H$9="Corrupción - LA/FT/FPADM",$H$9="Corrupción - LA/FT/FPADM",$H$9="Corrupción en Trámites, OPAs y Consultas de Acceso a la Información Pública"),"No Aplica",'5. Valoración de Controles'!R59))</f>
        <v>0</v>
      </c>
      <c r="AE59" s="26">
        <f>IF($H$9="","",
IF(OR($H$9="Corrupción",$H$9="Corrupción - LA/FT/FPADM",$H$9="Corrupción - LA/FT/FPADM",$H$9="Corrupción en Trámites, OPAs y Consultas de Acceso a la Información Pública"),"No Aplica",'5. Valoración de Controles'!S59))</f>
        <v>0</v>
      </c>
      <c r="AF59" s="26">
        <f>IF($H$9="","",
IF(OR($H$9="Corrupción",$H$9="Corrupción - LA/FT/FPADM",$H$9="Corrupción - LA/FT/FPADM",$H$9="Corrupción en Trámites, OPAs y Consultas de Acceso a la Información Pública"),"No Aplica",'5. Valoración de Controles'!T59))</f>
        <v>0</v>
      </c>
      <c r="AG59" s="27" t="str">
        <f>IF($H$9="","",
IF(OR($H$9="Corrupción",$H$9="Corrupción - LA/FT/FPADM",$H$9="Corrupción - LA/FT/FPADM",$H$9="Corrupción en Trámites, OPAs y Consultas de Acceso a la Información Pública"),"No Aplica",'5. Valoración de Controles'!U59))</f>
        <v/>
      </c>
      <c r="AH59" s="87"/>
      <c r="AI59" s="87"/>
      <c r="AJ59" s="87"/>
      <c r="AK59" s="87"/>
      <c r="AL59" s="87"/>
      <c r="AM59" s="87"/>
      <c r="AN59" s="87"/>
      <c r="AO59" s="87"/>
      <c r="AP59" s="87"/>
      <c r="AQ59" s="87"/>
      <c r="AR59" s="87"/>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92">
        <v>18</v>
      </c>
      <c r="B60" s="88">
        <f>'2. Identificación del Riesgo'!B60:B62</f>
        <v>0</v>
      </c>
      <c r="C60" s="88" t="str">
        <f>IF('2. Identificación del Riesgo'!C60:C62="","",'2. Identificación del Riesgo'!C60:C62)</f>
        <v/>
      </c>
      <c r="D60" s="88" t="str">
        <f>IF('2. Identificación del Riesgo'!D60:D62="","",'2. Identificación del Riesgo'!D60:D62)</f>
        <v/>
      </c>
      <c r="E60" s="88" t="str">
        <f>IF('2. Identificación del Riesgo'!E60:E62="","",'2. Identificación del Riesgo'!E60:E62)</f>
        <v/>
      </c>
      <c r="F60" s="88" t="str">
        <f>IF('2. Identificación del Riesgo'!F60:F62="","",'2. Identificación del Riesgo'!F60:F62)</f>
        <v/>
      </c>
      <c r="G60" s="88" t="str">
        <f>IF('2. Identificación del Riesgo'!G60:G62="","",'2. Identificación del Riesgo'!G60:G62)</f>
        <v/>
      </c>
      <c r="H60" s="88" t="str">
        <f>IF('2. Identificación del Riesgo'!H60:H62="","",'2. Identificación del Riesgo'!H60:H62)</f>
        <v/>
      </c>
      <c r="I60" s="88" t="str">
        <f>IF('2. Identificación del Riesgo'!I60:I62="","",'2. Identificación del Riesgo'!I60:I62)</f>
        <v/>
      </c>
      <c r="J60" s="88" t="str">
        <f>IF('2. Identificación del Riesgo'!J60:J62="","",'2. Identificación del Riesgo'!J60:J62)</f>
        <v/>
      </c>
      <c r="K60" s="89" t="str">
        <f>'2. Identificación del Riesgo'!K60:K62</f>
        <v/>
      </c>
      <c r="L60" s="90" t="str">
        <f>'2. Identificación del Riesgo'!L60:L62</f>
        <v/>
      </c>
      <c r="M60" s="88"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89" t="str">
        <f>'2. Identificación del Riesgo'!N60:N62</f>
        <v/>
      </c>
      <c r="O60" s="90" t="str">
        <f>'2. Identificación del Riesgo'!O60:O62</f>
        <v/>
      </c>
      <c r="P60" s="85" t="str">
        <f>'2. Identificación del Riesgo'!P60:P62</f>
        <v/>
      </c>
      <c r="Q60" s="24"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24">
        <f>IF($H$9="","",
IF(OR($H$9="Corrupción",$H$9="Corrupción - LA/FT/FPADM",$H$9="Corrupción - Conflictos de Interés",$H$9="Corrupción en Trámites, OPAs y Consultas de Acceso a la Información Pública"),'6.Valoración Control Corrupción'!E60,'5. Valoración de Controles'!E60))</f>
        <v>0</v>
      </c>
      <c r="S60" s="24">
        <f>IF($H$9="","",
IF(OR($H$9="Corrupción",$H$9="Corrupción - LA/FT/FPADM",$H$9="Corrupción - Conflictos de Interés",$H$9="Corrupción en Trámites, OPAs y Consultas de Acceso a la Información Pública"),'6.Valoración Control Corrupción'!F60,'5. Valoración de Controles'!F60))</f>
        <v>0</v>
      </c>
      <c r="T60" s="24">
        <f>IF($H$9="","",
IF(OR($H$9="Corrupción",$H$9="Corrupción - LA/FT/FPADM",$H$9="Corrupción - Conflictos de Interés",$H$9="Corrupción en Trámites, OPAs y Consultas de Acceso a la Información Pública"),'6.Valoración Control Corrupción'!G60,'5. Valoración de Controles'!G60))</f>
        <v>0</v>
      </c>
      <c r="U60" s="24">
        <f>IF($H$9="","",
IF(OR($H$9="Corrupción",$H$9="Corrupción - LA/FT/FPADM",$H$9="Corrupción - Conflictos de Interés",$H$9="Corrupción en Trámites, OPAs y Consultas de Acceso a la Información Pública"),'6.Valoración Control Corrupción'!H60,'5. Valoración de Controles'!H60))</f>
        <v>0</v>
      </c>
      <c r="V60" s="24">
        <f>IF($H$9="","",
IF(OR($H$9="Corrupción",$H$9="Corrupción - LA/FT/FPADM",$H$9="Corrupción - Conflictos de Interés",$H$9="Corrupción en Trámites, OPAs y Consultas de Acceso a la Información Pública"),'6.Valoración Control Corrupción'!I60,'5. Valoración de Controles'!I60))</f>
        <v>0</v>
      </c>
      <c r="W60" s="24">
        <f>IF($H$9="","",
IF(OR($H$9="Corrupción",$H$9="Corrupción - LA/FT/FPADM",$H$9="Corrupción - Conflictos de Interés",$H$9="Corrupción en Trámites, OPAs y Consultas de Acceso a la Información Pública"),'6.Valoración Control Corrupción'!J60,'5. Valoración de Controles'!J60))</f>
        <v>0</v>
      </c>
      <c r="X60" s="26">
        <f>IF($H$9="","",
IF(OR($H$9="Corrupción",$H$9="Corrupción - LA/FT/FPADM",$H$9="Corrupción - LA/FT/FPADM",$H$9="Corrupción en Trámites, OPAs y Consultas de Acceso a la Información Pública"),"No Aplica",'5. Valoración de Controles'!L60))</f>
        <v>0</v>
      </c>
      <c r="Y60" s="26" t="str">
        <f>IF($H$9="","",
IF(OR($H$9="Corrupción",$H$9="Corrupción - LA/FT/FPADM",$H$9="Corrupción - LA/FT/FPADM",$H$9="Corrupción en Trámites, OPAs y Consultas de Acceso a la Información Pública"),"No Aplica",'5. Valoración de Controles'!M60))</f>
        <v/>
      </c>
      <c r="Z60" s="26">
        <f>IF($H$9="","",
IF(OR($H$9="Corrupción",$H$9="Corrupción - LA/FT/FPADM",$H$9="Corrupción - LA/FT/FPADM",$H$9="Corrupción en Trámites, OPAs y Consultas de Acceso a la Información Pública"),"No Aplica",'5. Valoración de Controles'!N60))</f>
        <v>0</v>
      </c>
      <c r="AA60" s="26">
        <f>IF($H$9="","",
IF(OR($H$9="Corrupción",$H$9="Corrupción - LA/FT/FPADM",$H$9="Corrupción - LA/FT/FPADM",$H$9="Corrupción en Trámites, OPAs y Consultas de Acceso a la Información Pública"),"No Aplica",'5. Valoración de Controles'!O60))</f>
        <v>0</v>
      </c>
      <c r="AB60" s="26">
        <f>IF($H$9="","",
IF(OR($H$9="Corrupción",$H$9="Corrupción - LA/FT/FPADM",$H$9="Corrupción - LA/FT/FPADM",$H$9="Corrupción en Trámites, OPAs y Consultas de Acceso a la Información Pública"),"No Aplica",'5. Valoración de Controles'!P60))</f>
        <v>0</v>
      </c>
      <c r="AC60" s="26">
        <f>IF($H$9="","",
IF(OR($H$9="Corrupción",$H$9="Corrupción - LA/FT/FPADM",$H$9="Corrupción - LA/FT/FPADM",$H$9="Corrupción en Trámites, OPAs y Consultas de Acceso a la Información Pública"),"No Aplica",'5. Valoración de Controles'!Q60))</f>
        <v>0</v>
      </c>
      <c r="AD60" s="26">
        <f>IF($H$9="","",
IF(OR($H$9="Corrupción",$H$9="Corrupción - LA/FT/FPADM",$H$9="Corrupción - LA/FT/FPADM",$H$9="Corrupción en Trámites, OPAs y Consultas de Acceso a la Información Pública"),"No Aplica",'5. Valoración de Controles'!R60))</f>
        <v>0</v>
      </c>
      <c r="AE60" s="26">
        <f>IF($H$9="","",
IF(OR($H$9="Corrupción",$H$9="Corrupción - LA/FT/FPADM",$H$9="Corrupción - LA/FT/FPADM",$H$9="Corrupción en Trámites, OPAs y Consultas de Acceso a la Información Pública"),"No Aplica",'5. Valoración de Controles'!S60))</f>
        <v>0</v>
      </c>
      <c r="AF60" s="26">
        <f>IF($H$9="","",
IF(OR($H$9="Corrupción",$H$9="Corrupción - LA/FT/FPADM",$H$9="Corrupción - LA/FT/FPADM",$H$9="Corrupción en Trámites, OPAs y Consultas de Acceso a la Información Pública"),"No Aplica",'5. Valoración de Controles'!T60))</f>
        <v>0</v>
      </c>
      <c r="AG60" s="27" t="str">
        <f>IF($H$9="","",
IF(OR($H$9="Corrupción",$H$9="Corrupción - LA/FT/FPADM",$H$9="Corrupción - LA/FT/FPADM",$H$9="Corrupción en Trámites, OPAs y Consultas de Acceso a la Información Pública"),"No Aplica",'5. Valoración de Controles'!U60))</f>
        <v/>
      </c>
      <c r="AH60" s="89"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2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89"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2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85"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0"/>
      <c r="AN60" s="88"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6"/>
      <c r="AP60" s="123"/>
      <c r="AQ60" s="123" t="str">
        <f>IF(AO60="","","∑ Peso porcentual de cada acción definida")</f>
        <v/>
      </c>
      <c r="AR60" s="88"/>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86"/>
      <c r="B61" s="86"/>
      <c r="C61" s="86"/>
      <c r="D61" s="86"/>
      <c r="E61" s="86"/>
      <c r="F61" s="86"/>
      <c r="G61" s="86"/>
      <c r="H61" s="86"/>
      <c r="I61" s="86"/>
      <c r="J61" s="86"/>
      <c r="K61" s="86"/>
      <c r="L61" s="86"/>
      <c r="M61" s="86"/>
      <c r="N61" s="86"/>
      <c r="O61" s="86"/>
      <c r="P61" s="86"/>
      <c r="Q61" s="24"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24">
        <f>IF($H$9="","",
IF(OR($H$9="Corrupción",$H$9="Corrupción - LA/FT/FPADM",$H$9="Corrupción - Conflictos de Interés",$H$9="Corrupción en Trámites, OPAs y Consultas de Acceso a la Información Pública"),'6.Valoración Control Corrupción'!E61,'5. Valoración de Controles'!E61))</f>
        <v>0</v>
      </c>
      <c r="S61" s="24">
        <f>IF($H$9="","",
IF(OR($H$9="Corrupción",$H$9="Corrupción - LA/FT/FPADM",$H$9="Corrupción - Conflictos de Interés",$H$9="Corrupción en Trámites, OPAs y Consultas de Acceso a la Información Pública"),'6.Valoración Control Corrupción'!F61,'5. Valoración de Controles'!F61))</f>
        <v>0</v>
      </c>
      <c r="T61" s="24">
        <f>IF($H$9="","",
IF(OR($H$9="Corrupción",$H$9="Corrupción - LA/FT/FPADM",$H$9="Corrupción - Conflictos de Interés",$H$9="Corrupción en Trámites, OPAs y Consultas de Acceso a la Información Pública"),'6.Valoración Control Corrupción'!G61,'5. Valoración de Controles'!G61))</f>
        <v>0</v>
      </c>
      <c r="U61" s="24">
        <f>IF($H$9="","",
IF(OR($H$9="Corrupción",$H$9="Corrupción - LA/FT/FPADM",$H$9="Corrupción - Conflictos de Interés",$H$9="Corrupción en Trámites, OPAs y Consultas de Acceso a la Información Pública"),'6.Valoración Control Corrupción'!H61,'5. Valoración de Controles'!H61))</f>
        <v>0</v>
      </c>
      <c r="V61" s="24">
        <f>IF($H$9="","",
IF(OR($H$9="Corrupción",$H$9="Corrupción - LA/FT/FPADM",$H$9="Corrupción - Conflictos de Interés",$H$9="Corrupción en Trámites, OPAs y Consultas de Acceso a la Información Pública"),'6.Valoración Control Corrupción'!I61,'5. Valoración de Controles'!I61))</f>
        <v>0</v>
      </c>
      <c r="W61" s="24">
        <f>IF($H$9="","",
IF(OR($H$9="Corrupción",$H$9="Corrupción - LA/FT/FPADM",$H$9="Corrupción - Conflictos de Interés",$H$9="Corrupción en Trámites, OPAs y Consultas de Acceso a la Información Pública"),'6.Valoración Control Corrupción'!J61,'5. Valoración de Controles'!J61))</f>
        <v>0</v>
      </c>
      <c r="X61" s="26">
        <f>IF($H$9="","",
IF(OR($H$9="Corrupción",$H$9="Corrupción - LA/FT/FPADM",$H$9="Corrupción - LA/FT/FPADM",$H$9="Corrupción en Trámites, OPAs y Consultas de Acceso a la Información Pública"),"No Aplica",'5. Valoración de Controles'!L61))</f>
        <v>0</v>
      </c>
      <c r="Y61" s="26" t="str">
        <f>IF($H$9="","",
IF(OR($H$9="Corrupción",$H$9="Corrupción - LA/FT/FPADM",$H$9="Corrupción - LA/FT/FPADM",$H$9="Corrupción en Trámites, OPAs y Consultas de Acceso a la Información Pública"),"No Aplica",'5. Valoración de Controles'!M61))</f>
        <v/>
      </c>
      <c r="Z61" s="26">
        <f>IF($H$9="","",
IF(OR($H$9="Corrupción",$H$9="Corrupción - LA/FT/FPADM",$H$9="Corrupción - LA/FT/FPADM",$H$9="Corrupción en Trámites, OPAs y Consultas de Acceso a la Información Pública"),"No Aplica",'5. Valoración de Controles'!N61))</f>
        <v>0</v>
      </c>
      <c r="AA61" s="26">
        <f>IF($H$9="","",
IF(OR($H$9="Corrupción",$H$9="Corrupción - LA/FT/FPADM",$H$9="Corrupción - LA/FT/FPADM",$H$9="Corrupción en Trámites, OPAs y Consultas de Acceso a la Información Pública"),"No Aplica",'5. Valoración de Controles'!O61))</f>
        <v>0</v>
      </c>
      <c r="AB61" s="26">
        <f>IF($H$9="","",
IF(OR($H$9="Corrupción",$H$9="Corrupción - LA/FT/FPADM",$H$9="Corrupción - LA/FT/FPADM",$H$9="Corrupción en Trámites, OPAs y Consultas de Acceso a la Información Pública"),"No Aplica",'5. Valoración de Controles'!P61))</f>
        <v>0</v>
      </c>
      <c r="AC61" s="26">
        <f>IF($H$9="","",
IF(OR($H$9="Corrupción",$H$9="Corrupción - LA/FT/FPADM",$H$9="Corrupción - LA/FT/FPADM",$H$9="Corrupción en Trámites, OPAs y Consultas de Acceso a la Información Pública"),"No Aplica",'5. Valoración de Controles'!Q61))</f>
        <v>0</v>
      </c>
      <c r="AD61" s="26">
        <f>IF($H$9="","",
IF(OR($H$9="Corrupción",$H$9="Corrupción - LA/FT/FPADM",$H$9="Corrupción - LA/FT/FPADM",$H$9="Corrupción en Trámites, OPAs y Consultas de Acceso a la Información Pública"),"No Aplica",'5. Valoración de Controles'!R61))</f>
        <v>0</v>
      </c>
      <c r="AE61" s="26">
        <f>IF($H$9="","",
IF(OR($H$9="Corrupción",$H$9="Corrupción - LA/FT/FPADM",$H$9="Corrupción - LA/FT/FPADM",$H$9="Corrupción en Trámites, OPAs y Consultas de Acceso a la Información Pública"),"No Aplica",'5. Valoración de Controles'!S61))</f>
        <v>0</v>
      </c>
      <c r="AF61" s="26">
        <f>IF($H$9="","",
IF(OR($H$9="Corrupción",$H$9="Corrupción - LA/FT/FPADM",$H$9="Corrupción - LA/FT/FPADM",$H$9="Corrupción en Trámites, OPAs y Consultas de Acceso a la Información Pública"),"No Aplica",'5. Valoración de Controles'!T61))</f>
        <v>0</v>
      </c>
      <c r="AG61" s="27" t="str">
        <f>IF($H$9="","",
IF(OR($H$9="Corrupción",$H$9="Corrupción - LA/FT/FPADM",$H$9="Corrupción - LA/FT/FPADM",$H$9="Corrupción en Trámites, OPAs y Consultas de Acceso a la Información Pública"),"No Aplica",'5. Valoración de Controles'!U61))</f>
        <v/>
      </c>
      <c r="AH61" s="86"/>
      <c r="AI61" s="86"/>
      <c r="AJ61" s="86"/>
      <c r="AK61" s="86"/>
      <c r="AL61" s="86"/>
      <c r="AM61" s="86"/>
      <c r="AN61" s="86"/>
      <c r="AO61" s="86"/>
      <c r="AP61" s="86"/>
      <c r="AQ61" s="86"/>
      <c r="AR61" s="86"/>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87"/>
      <c r="B62" s="87"/>
      <c r="C62" s="87"/>
      <c r="D62" s="87"/>
      <c r="E62" s="87"/>
      <c r="F62" s="87"/>
      <c r="G62" s="87"/>
      <c r="H62" s="87"/>
      <c r="I62" s="87"/>
      <c r="J62" s="87"/>
      <c r="K62" s="87"/>
      <c r="L62" s="87"/>
      <c r="M62" s="87"/>
      <c r="N62" s="87"/>
      <c r="O62" s="87"/>
      <c r="P62" s="87"/>
      <c r="Q62" s="24"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24">
        <f>IF($H$9="","",
IF(OR($H$9="Corrupción",$H$9="Corrupción - LA/FT/FPADM",$H$9="Corrupción - Conflictos de Interés",$H$9="Corrupción en Trámites, OPAs y Consultas de Acceso a la Información Pública"),'6.Valoración Control Corrupción'!E62,'5. Valoración de Controles'!E62))</f>
        <v>0</v>
      </c>
      <c r="S62" s="24">
        <f>IF($H$9="","",
IF(OR($H$9="Corrupción",$H$9="Corrupción - LA/FT/FPADM",$H$9="Corrupción - Conflictos de Interés",$H$9="Corrupción en Trámites, OPAs y Consultas de Acceso a la Información Pública"),'6.Valoración Control Corrupción'!F62,'5. Valoración de Controles'!F62))</f>
        <v>0</v>
      </c>
      <c r="T62" s="24">
        <f>IF($H$9="","",
IF(OR($H$9="Corrupción",$H$9="Corrupción - LA/FT/FPADM",$H$9="Corrupción - Conflictos de Interés",$H$9="Corrupción en Trámites, OPAs y Consultas de Acceso a la Información Pública"),'6.Valoración Control Corrupción'!G62,'5. Valoración de Controles'!G62))</f>
        <v>0</v>
      </c>
      <c r="U62" s="24">
        <f>IF($H$9="","",
IF(OR($H$9="Corrupción",$H$9="Corrupción - LA/FT/FPADM",$H$9="Corrupción - Conflictos de Interés",$H$9="Corrupción en Trámites, OPAs y Consultas de Acceso a la Información Pública"),'6.Valoración Control Corrupción'!H62,'5. Valoración de Controles'!H62))</f>
        <v>0</v>
      </c>
      <c r="V62" s="24">
        <f>IF($H$9="","",
IF(OR($H$9="Corrupción",$H$9="Corrupción - LA/FT/FPADM",$H$9="Corrupción - Conflictos de Interés",$H$9="Corrupción en Trámites, OPAs y Consultas de Acceso a la Información Pública"),'6.Valoración Control Corrupción'!I62,'5. Valoración de Controles'!I62))</f>
        <v>0</v>
      </c>
      <c r="W62" s="24">
        <f>IF($H$9="","",
IF(OR($H$9="Corrupción",$H$9="Corrupción - LA/FT/FPADM",$H$9="Corrupción - Conflictos de Interés",$H$9="Corrupción en Trámites, OPAs y Consultas de Acceso a la Información Pública"),'6.Valoración Control Corrupción'!J62,'5. Valoración de Controles'!J62))</f>
        <v>0</v>
      </c>
      <c r="X62" s="26">
        <f>IF($H$9="","",
IF(OR($H$9="Corrupción",$H$9="Corrupción - LA/FT/FPADM",$H$9="Corrupción - LA/FT/FPADM",$H$9="Corrupción en Trámites, OPAs y Consultas de Acceso a la Información Pública"),"No Aplica",'5. Valoración de Controles'!L62))</f>
        <v>0</v>
      </c>
      <c r="Y62" s="26" t="str">
        <f>IF($H$9="","",
IF(OR($H$9="Corrupción",$H$9="Corrupción - LA/FT/FPADM",$H$9="Corrupción - LA/FT/FPADM",$H$9="Corrupción en Trámites, OPAs y Consultas de Acceso a la Información Pública"),"No Aplica",'5. Valoración de Controles'!M62))</f>
        <v/>
      </c>
      <c r="Z62" s="26">
        <f>IF($H$9="","",
IF(OR($H$9="Corrupción",$H$9="Corrupción - LA/FT/FPADM",$H$9="Corrupción - LA/FT/FPADM",$H$9="Corrupción en Trámites, OPAs y Consultas de Acceso a la Información Pública"),"No Aplica",'5. Valoración de Controles'!N62))</f>
        <v>0</v>
      </c>
      <c r="AA62" s="26">
        <f>IF($H$9="","",
IF(OR($H$9="Corrupción",$H$9="Corrupción - LA/FT/FPADM",$H$9="Corrupción - LA/FT/FPADM",$H$9="Corrupción en Trámites, OPAs y Consultas de Acceso a la Información Pública"),"No Aplica",'5. Valoración de Controles'!O62))</f>
        <v>0</v>
      </c>
      <c r="AB62" s="26">
        <f>IF($H$9="","",
IF(OR($H$9="Corrupción",$H$9="Corrupción - LA/FT/FPADM",$H$9="Corrupción - LA/FT/FPADM",$H$9="Corrupción en Trámites, OPAs y Consultas de Acceso a la Información Pública"),"No Aplica",'5. Valoración de Controles'!P62))</f>
        <v>0</v>
      </c>
      <c r="AC62" s="26">
        <f>IF($H$9="","",
IF(OR($H$9="Corrupción",$H$9="Corrupción - LA/FT/FPADM",$H$9="Corrupción - LA/FT/FPADM",$H$9="Corrupción en Trámites, OPAs y Consultas de Acceso a la Información Pública"),"No Aplica",'5. Valoración de Controles'!Q62))</f>
        <v>0</v>
      </c>
      <c r="AD62" s="26">
        <f>IF($H$9="","",
IF(OR($H$9="Corrupción",$H$9="Corrupción - LA/FT/FPADM",$H$9="Corrupción - LA/FT/FPADM",$H$9="Corrupción en Trámites, OPAs y Consultas de Acceso a la Información Pública"),"No Aplica",'5. Valoración de Controles'!R62))</f>
        <v>0</v>
      </c>
      <c r="AE62" s="26">
        <f>IF($H$9="","",
IF(OR($H$9="Corrupción",$H$9="Corrupción - LA/FT/FPADM",$H$9="Corrupción - LA/FT/FPADM",$H$9="Corrupción en Trámites, OPAs y Consultas de Acceso a la Información Pública"),"No Aplica",'5. Valoración de Controles'!S62))</f>
        <v>0</v>
      </c>
      <c r="AF62" s="26">
        <f>IF($H$9="","",
IF(OR($H$9="Corrupción",$H$9="Corrupción - LA/FT/FPADM",$H$9="Corrupción - LA/FT/FPADM",$H$9="Corrupción en Trámites, OPAs y Consultas de Acceso a la Información Pública"),"No Aplica",'5. Valoración de Controles'!T62))</f>
        <v>0</v>
      </c>
      <c r="AG62" s="27" t="str">
        <f>IF($H$9="","",
IF(OR($H$9="Corrupción",$H$9="Corrupción - LA/FT/FPADM",$H$9="Corrupción - LA/FT/FPADM",$H$9="Corrupción en Trámites, OPAs y Consultas de Acceso a la Información Pública"),"No Aplica",'5. Valoración de Controles'!U62))</f>
        <v/>
      </c>
      <c r="AH62" s="87"/>
      <c r="AI62" s="87"/>
      <c r="AJ62" s="87"/>
      <c r="AK62" s="87"/>
      <c r="AL62" s="87"/>
      <c r="AM62" s="87"/>
      <c r="AN62" s="87"/>
      <c r="AO62" s="87"/>
      <c r="AP62" s="87"/>
      <c r="AQ62" s="87"/>
      <c r="AR62" s="87"/>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92">
        <v>19</v>
      </c>
      <c r="B63" s="88">
        <f>'2. Identificación del Riesgo'!B63:B65</f>
        <v>0</v>
      </c>
      <c r="C63" s="88" t="str">
        <f>IF('2. Identificación del Riesgo'!C63:C65="","",'2. Identificación del Riesgo'!C63:C65)</f>
        <v/>
      </c>
      <c r="D63" s="88" t="str">
        <f>IF('2. Identificación del Riesgo'!D63:D65="","",'2. Identificación del Riesgo'!D63:D65)</f>
        <v/>
      </c>
      <c r="E63" s="88" t="str">
        <f>IF('2. Identificación del Riesgo'!E63:E65="","",'2. Identificación del Riesgo'!E63:E65)</f>
        <v/>
      </c>
      <c r="F63" s="88" t="str">
        <f>IF('2. Identificación del Riesgo'!F63:F65="","",'2. Identificación del Riesgo'!F63:F65)</f>
        <v/>
      </c>
      <c r="G63" s="88" t="str">
        <f>IF('2. Identificación del Riesgo'!G63:G65="","",'2. Identificación del Riesgo'!G63:G65)</f>
        <v/>
      </c>
      <c r="H63" s="88" t="str">
        <f>IF('2. Identificación del Riesgo'!H63:H65="","",'2. Identificación del Riesgo'!H63:H65)</f>
        <v/>
      </c>
      <c r="I63" s="88" t="str">
        <f>IF('2. Identificación del Riesgo'!I63:I65="","",'2. Identificación del Riesgo'!I63:I65)</f>
        <v/>
      </c>
      <c r="J63" s="88" t="str">
        <f>IF('2. Identificación del Riesgo'!J63:J65="","",'2. Identificación del Riesgo'!J63:J65)</f>
        <v/>
      </c>
      <c r="K63" s="89" t="str">
        <f>'2. Identificación del Riesgo'!K63:K65</f>
        <v/>
      </c>
      <c r="L63" s="90" t="str">
        <f>'2. Identificación del Riesgo'!L63:L65</f>
        <v/>
      </c>
      <c r="M63" s="88"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89" t="str">
        <f>'2. Identificación del Riesgo'!N63:N65</f>
        <v/>
      </c>
      <c r="O63" s="90" t="str">
        <f>'2. Identificación del Riesgo'!O63:O65</f>
        <v/>
      </c>
      <c r="P63" s="85" t="str">
        <f>'2. Identificación del Riesgo'!P63:P65</f>
        <v/>
      </c>
      <c r="Q63" s="24"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24">
        <f>IF($H$9="","",
IF(OR($H$9="Corrupción",$H$9="Corrupción - LA/FT/FPADM",$H$9="Corrupción - Conflictos de Interés",$H$9="Corrupción en Trámites, OPAs y Consultas de Acceso a la Información Pública"),'6.Valoración Control Corrupción'!E63,'5. Valoración de Controles'!E63))</f>
        <v>0</v>
      </c>
      <c r="S63" s="24">
        <f>IF($H$9="","",
IF(OR($H$9="Corrupción",$H$9="Corrupción - LA/FT/FPADM",$H$9="Corrupción - Conflictos de Interés",$H$9="Corrupción en Trámites, OPAs y Consultas de Acceso a la Información Pública"),'6.Valoración Control Corrupción'!F63,'5. Valoración de Controles'!F63))</f>
        <v>0</v>
      </c>
      <c r="T63" s="24">
        <f>IF($H$9="","",
IF(OR($H$9="Corrupción",$H$9="Corrupción - LA/FT/FPADM",$H$9="Corrupción - Conflictos de Interés",$H$9="Corrupción en Trámites, OPAs y Consultas de Acceso a la Información Pública"),'6.Valoración Control Corrupción'!G63,'5. Valoración de Controles'!G63))</f>
        <v>0</v>
      </c>
      <c r="U63" s="24">
        <f>IF($H$9="","",
IF(OR($H$9="Corrupción",$H$9="Corrupción - LA/FT/FPADM",$H$9="Corrupción - Conflictos de Interés",$H$9="Corrupción en Trámites, OPAs y Consultas de Acceso a la Información Pública"),'6.Valoración Control Corrupción'!H63,'5. Valoración de Controles'!H63))</f>
        <v>0</v>
      </c>
      <c r="V63" s="24">
        <f>IF($H$9="","",
IF(OR($H$9="Corrupción",$H$9="Corrupción - LA/FT/FPADM",$H$9="Corrupción - Conflictos de Interés",$H$9="Corrupción en Trámites, OPAs y Consultas de Acceso a la Información Pública"),'6.Valoración Control Corrupción'!I63,'5. Valoración de Controles'!I63))</f>
        <v>0</v>
      </c>
      <c r="W63" s="24">
        <f>IF($H$9="","",
IF(OR($H$9="Corrupción",$H$9="Corrupción - LA/FT/FPADM",$H$9="Corrupción - Conflictos de Interés",$H$9="Corrupción en Trámites, OPAs y Consultas de Acceso a la Información Pública"),'6.Valoración Control Corrupción'!J63,'5. Valoración de Controles'!J63))</f>
        <v>0</v>
      </c>
      <c r="X63" s="26">
        <f>IF($H$9="","",
IF(OR($H$9="Corrupción",$H$9="Corrupción - LA/FT/FPADM",$H$9="Corrupción - LA/FT/FPADM",$H$9="Corrupción en Trámites, OPAs y Consultas de Acceso a la Información Pública"),"No Aplica",'5. Valoración de Controles'!L63))</f>
        <v>0</v>
      </c>
      <c r="Y63" s="26" t="str">
        <f>IF($H$9="","",
IF(OR($H$9="Corrupción",$H$9="Corrupción - LA/FT/FPADM",$H$9="Corrupción - LA/FT/FPADM",$H$9="Corrupción en Trámites, OPAs y Consultas de Acceso a la Información Pública"),"No Aplica",'5. Valoración de Controles'!M63))</f>
        <v/>
      </c>
      <c r="Z63" s="26">
        <f>IF($H$9="","",
IF(OR($H$9="Corrupción",$H$9="Corrupción - LA/FT/FPADM",$H$9="Corrupción - LA/FT/FPADM",$H$9="Corrupción en Trámites, OPAs y Consultas de Acceso a la Información Pública"),"No Aplica",'5. Valoración de Controles'!N63))</f>
        <v>0</v>
      </c>
      <c r="AA63" s="26">
        <f>IF($H$9="","",
IF(OR($H$9="Corrupción",$H$9="Corrupción - LA/FT/FPADM",$H$9="Corrupción - LA/FT/FPADM",$H$9="Corrupción en Trámites, OPAs y Consultas de Acceso a la Información Pública"),"No Aplica",'5. Valoración de Controles'!O63))</f>
        <v>0</v>
      </c>
      <c r="AB63" s="26">
        <f>IF($H$9="","",
IF(OR($H$9="Corrupción",$H$9="Corrupción - LA/FT/FPADM",$H$9="Corrupción - LA/FT/FPADM",$H$9="Corrupción en Trámites, OPAs y Consultas de Acceso a la Información Pública"),"No Aplica",'5. Valoración de Controles'!P63))</f>
        <v>0</v>
      </c>
      <c r="AC63" s="26">
        <f>IF($H$9="","",
IF(OR($H$9="Corrupción",$H$9="Corrupción - LA/FT/FPADM",$H$9="Corrupción - LA/FT/FPADM",$H$9="Corrupción en Trámites, OPAs y Consultas de Acceso a la Información Pública"),"No Aplica",'5. Valoración de Controles'!Q63))</f>
        <v>0</v>
      </c>
      <c r="AD63" s="26">
        <f>IF($H$9="","",
IF(OR($H$9="Corrupción",$H$9="Corrupción - LA/FT/FPADM",$H$9="Corrupción - LA/FT/FPADM",$H$9="Corrupción en Trámites, OPAs y Consultas de Acceso a la Información Pública"),"No Aplica",'5. Valoración de Controles'!R63))</f>
        <v>0</v>
      </c>
      <c r="AE63" s="26">
        <f>IF($H$9="","",
IF(OR($H$9="Corrupción",$H$9="Corrupción - LA/FT/FPADM",$H$9="Corrupción - LA/FT/FPADM",$H$9="Corrupción en Trámites, OPAs y Consultas de Acceso a la Información Pública"),"No Aplica",'5. Valoración de Controles'!S63))</f>
        <v>0</v>
      </c>
      <c r="AF63" s="26">
        <f>IF($H$9="","",
IF(OR($H$9="Corrupción",$H$9="Corrupción - LA/FT/FPADM",$H$9="Corrupción - LA/FT/FPADM",$H$9="Corrupción en Trámites, OPAs y Consultas de Acceso a la Información Pública"),"No Aplica",'5. Valoración de Controles'!T63))</f>
        <v>0</v>
      </c>
      <c r="AG63" s="27" t="str">
        <f>IF($H$9="","",
IF(OR($H$9="Corrupción",$H$9="Corrupción - LA/FT/FPADM",$H$9="Corrupción - LA/FT/FPADM",$H$9="Corrupción en Trámites, OPAs y Consultas de Acceso a la Información Pública"),"No Aplica",'5. Valoración de Controles'!U63))</f>
        <v/>
      </c>
      <c r="AH63" s="89"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2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89"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2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85"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0"/>
      <c r="AN63" s="88"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6"/>
      <c r="AP63" s="123"/>
      <c r="AQ63" s="123" t="str">
        <f>IF(AO63="","","∑ Peso porcentual de cada acción definida")</f>
        <v/>
      </c>
      <c r="AR63" s="88"/>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86"/>
      <c r="B64" s="86"/>
      <c r="C64" s="86"/>
      <c r="D64" s="86"/>
      <c r="E64" s="86"/>
      <c r="F64" s="86"/>
      <c r="G64" s="86"/>
      <c r="H64" s="86"/>
      <c r="I64" s="86"/>
      <c r="J64" s="86"/>
      <c r="K64" s="86"/>
      <c r="L64" s="86"/>
      <c r="M64" s="86"/>
      <c r="N64" s="86"/>
      <c r="O64" s="86"/>
      <c r="P64" s="86"/>
      <c r="Q64" s="24"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24">
        <f>IF($H$9="","",
IF(OR($H$9="Corrupción",$H$9="Corrupción - LA/FT/FPADM",$H$9="Corrupción - Conflictos de Interés",$H$9="Corrupción en Trámites, OPAs y Consultas de Acceso a la Información Pública"),'6.Valoración Control Corrupción'!E64,'5. Valoración de Controles'!E64))</f>
        <v>0</v>
      </c>
      <c r="S64" s="24">
        <f>IF($H$9="","",
IF(OR($H$9="Corrupción",$H$9="Corrupción - LA/FT/FPADM",$H$9="Corrupción - Conflictos de Interés",$H$9="Corrupción en Trámites, OPAs y Consultas de Acceso a la Información Pública"),'6.Valoración Control Corrupción'!F64,'5. Valoración de Controles'!F64))</f>
        <v>0</v>
      </c>
      <c r="T64" s="24">
        <f>IF($H$9="","",
IF(OR($H$9="Corrupción",$H$9="Corrupción - LA/FT/FPADM",$H$9="Corrupción - Conflictos de Interés",$H$9="Corrupción en Trámites, OPAs y Consultas de Acceso a la Información Pública"),'6.Valoración Control Corrupción'!G64,'5. Valoración de Controles'!G64))</f>
        <v>0</v>
      </c>
      <c r="U64" s="24">
        <f>IF($H$9="","",
IF(OR($H$9="Corrupción",$H$9="Corrupción - LA/FT/FPADM",$H$9="Corrupción - Conflictos de Interés",$H$9="Corrupción en Trámites, OPAs y Consultas de Acceso a la Información Pública"),'6.Valoración Control Corrupción'!H64,'5. Valoración de Controles'!H64))</f>
        <v>0</v>
      </c>
      <c r="V64" s="24">
        <f>IF($H$9="","",
IF(OR($H$9="Corrupción",$H$9="Corrupción - LA/FT/FPADM",$H$9="Corrupción - Conflictos de Interés",$H$9="Corrupción en Trámites, OPAs y Consultas de Acceso a la Información Pública"),'6.Valoración Control Corrupción'!I64,'5. Valoración de Controles'!I64))</f>
        <v>0</v>
      </c>
      <c r="W64" s="24">
        <f>IF($H$9="","",
IF(OR($H$9="Corrupción",$H$9="Corrupción - LA/FT/FPADM",$H$9="Corrupción - Conflictos de Interés",$H$9="Corrupción en Trámites, OPAs y Consultas de Acceso a la Información Pública"),'6.Valoración Control Corrupción'!J64,'5. Valoración de Controles'!J64))</f>
        <v>0</v>
      </c>
      <c r="X64" s="26">
        <f>IF($H$9="","",
IF(OR($H$9="Corrupción",$H$9="Corrupción - LA/FT/FPADM",$H$9="Corrupción - LA/FT/FPADM",$H$9="Corrupción en Trámites, OPAs y Consultas de Acceso a la Información Pública"),"No Aplica",'5. Valoración de Controles'!L64))</f>
        <v>0</v>
      </c>
      <c r="Y64" s="26" t="str">
        <f>IF($H$9="","",
IF(OR($H$9="Corrupción",$H$9="Corrupción - LA/FT/FPADM",$H$9="Corrupción - LA/FT/FPADM",$H$9="Corrupción en Trámites, OPAs y Consultas de Acceso a la Información Pública"),"No Aplica",'5. Valoración de Controles'!M64))</f>
        <v/>
      </c>
      <c r="Z64" s="26">
        <f>IF($H$9="","",
IF(OR($H$9="Corrupción",$H$9="Corrupción - LA/FT/FPADM",$H$9="Corrupción - LA/FT/FPADM",$H$9="Corrupción en Trámites, OPAs y Consultas de Acceso a la Información Pública"),"No Aplica",'5. Valoración de Controles'!N64))</f>
        <v>0</v>
      </c>
      <c r="AA64" s="26">
        <f>IF($H$9="","",
IF(OR($H$9="Corrupción",$H$9="Corrupción - LA/FT/FPADM",$H$9="Corrupción - LA/FT/FPADM",$H$9="Corrupción en Trámites, OPAs y Consultas de Acceso a la Información Pública"),"No Aplica",'5. Valoración de Controles'!O64))</f>
        <v>0</v>
      </c>
      <c r="AB64" s="26">
        <f>IF($H$9="","",
IF(OR($H$9="Corrupción",$H$9="Corrupción - LA/FT/FPADM",$H$9="Corrupción - LA/FT/FPADM",$H$9="Corrupción en Trámites, OPAs y Consultas de Acceso a la Información Pública"),"No Aplica",'5. Valoración de Controles'!P64))</f>
        <v>0</v>
      </c>
      <c r="AC64" s="26">
        <f>IF($H$9="","",
IF(OR($H$9="Corrupción",$H$9="Corrupción - LA/FT/FPADM",$H$9="Corrupción - LA/FT/FPADM",$H$9="Corrupción en Trámites, OPAs y Consultas de Acceso a la Información Pública"),"No Aplica",'5. Valoración de Controles'!Q64))</f>
        <v>0</v>
      </c>
      <c r="AD64" s="26">
        <f>IF($H$9="","",
IF(OR($H$9="Corrupción",$H$9="Corrupción - LA/FT/FPADM",$H$9="Corrupción - LA/FT/FPADM",$H$9="Corrupción en Trámites, OPAs y Consultas de Acceso a la Información Pública"),"No Aplica",'5. Valoración de Controles'!R64))</f>
        <v>0</v>
      </c>
      <c r="AE64" s="26">
        <f>IF($H$9="","",
IF(OR($H$9="Corrupción",$H$9="Corrupción - LA/FT/FPADM",$H$9="Corrupción - LA/FT/FPADM",$H$9="Corrupción en Trámites, OPAs y Consultas de Acceso a la Información Pública"),"No Aplica",'5. Valoración de Controles'!S64))</f>
        <v>0</v>
      </c>
      <c r="AF64" s="26">
        <f>IF($H$9="","",
IF(OR($H$9="Corrupción",$H$9="Corrupción - LA/FT/FPADM",$H$9="Corrupción - LA/FT/FPADM",$H$9="Corrupción en Trámites, OPAs y Consultas de Acceso a la Información Pública"),"No Aplica",'5. Valoración de Controles'!T64))</f>
        <v>0</v>
      </c>
      <c r="AG64" s="27" t="str">
        <f>IF($H$9="","",
IF(OR($H$9="Corrupción",$H$9="Corrupción - LA/FT/FPADM",$H$9="Corrupción - LA/FT/FPADM",$H$9="Corrupción en Trámites, OPAs y Consultas de Acceso a la Información Pública"),"No Aplica",'5. Valoración de Controles'!U64))</f>
        <v/>
      </c>
      <c r="AH64" s="86"/>
      <c r="AI64" s="86"/>
      <c r="AJ64" s="86"/>
      <c r="AK64" s="86"/>
      <c r="AL64" s="86"/>
      <c r="AM64" s="86"/>
      <c r="AN64" s="86"/>
      <c r="AO64" s="86"/>
      <c r="AP64" s="86"/>
      <c r="AQ64" s="86"/>
      <c r="AR64" s="86"/>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87"/>
      <c r="B65" s="87"/>
      <c r="C65" s="87"/>
      <c r="D65" s="87"/>
      <c r="E65" s="87"/>
      <c r="F65" s="87"/>
      <c r="G65" s="87"/>
      <c r="H65" s="87"/>
      <c r="I65" s="87"/>
      <c r="J65" s="87"/>
      <c r="K65" s="87"/>
      <c r="L65" s="87"/>
      <c r="M65" s="87"/>
      <c r="N65" s="87"/>
      <c r="O65" s="87"/>
      <c r="P65" s="87"/>
      <c r="Q65" s="24"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24">
        <f>IF($H$9="","",
IF(OR($H$9="Corrupción",$H$9="Corrupción - LA/FT/FPADM",$H$9="Corrupción - Conflictos de Interés",$H$9="Corrupción en Trámites, OPAs y Consultas de Acceso a la Información Pública"),'6.Valoración Control Corrupción'!E65,'5. Valoración de Controles'!E65))</f>
        <v>0</v>
      </c>
      <c r="S65" s="24">
        <f>IF($H$9="","",
IF(OR($H$9="Corrupción",$H$9="Corrupción - LA/FT/FPADM",$H$9="Corrupción - Conflictos de Interés",$H$9="Corrupción en Trámites, OPAs y Consultas de Acceso a la Información Pública"),'6.Valoración Control Corrupción'!F65,'5. Valoración de Controles'!F65))</f>
        <v>0</v>
      </c>
      <c r="T65" s="24">
        <f>IF($H$9="","",
IF(OR($H$9="Corrupción",$H$9="Corrupción - LA/FT/FPADM",$H$9="Corrupción - Conflictos de Interés",$H$9="Corrupción en Trámites, OPAs y Consultas de Acceso a la Información Pública"),'6.Valoración Control Corrupción'!G65,'5. Valoración de Controles'!G65))</f>
        <v>0</v>
      </c>
      <c r="U65" s="24">
        <f>IF($H$9="","",
IF(OR($H$9="Corrupción",$H$9="Corrupción - LA/FT/FPADM",$H$9="Corrupción - Conflictos de Interés",$H$9="Corrupción en Trámites, OPAs y Consultas de Acceso a la Información Pública"),'6.Valoración Control Corrupción'!H65,'5. Valoración de Controles'!H65))</f>
        <v>0</v>
      </c>
      <c r="V65" s="24">
        <f>IF($H$9="","",
IF(OR($H$9="Corrupción",$H$9="Corrupción - LA/FT/FPADM",$H$9="Corrupción - Conflictos de Interés",$H$9="Corrupción en Trámites, OPAs y Consultas de Acceso a la Información Pública"),'6.Valoración Control Corrupción'!I65,'5. Valoración de Controles'!I65))</f>
        <v>0</v>
      </c>
      <c r="W65" s="24">
        <f>IF($H$9="","",
IF(OR($H$9="Corrupción",$H$9="Corrupción - LA/FT/FPADM",$H$9="Corrupción - Conflictos de Interés",$H$9="Corrupción en Trámites, OPAs y Consultas de Acceso a la Información Pública"),'6.Valoración Control Corrupción'!J65,'5. Valoración de Controles'!J65))</f>
        <v>0</v>
      </c>
      <c r="X65" s="26">
        <f>IF($H$9="","",
IF(OR($H$9="Corrupción",$H$9="Corrupción - LA/FT/FPADM",$H$9="Corrupción - LA/FT/FPADM",$H$9="Corrupción en Trámites, OPAs y Consultas de Acceso a la Información Pública"),"No Aplica",'5. Valoración de Controles'!L65))</f>
        <v>0</v>
      </c>
      <c r="Y65" s="26" t="str">
        <f>IF($H$9="","",
IF(OR($H$9="Corrupción",$H$9="Corrupción - LA/FT/FPADM",$H$9="Corrupción - LA/FT/FPADM",$H$9="Corrupción en Trámites, OPAs y Consultas de Acceso a la Información Pública"),"No Aplica",'5. Valoración de Controles'!M65))</f>
        <v/>
      </c>
      <c r="Z65" s="26">
        <f>IF($H$9="","",
IF(OR($H$9="Corrupción",$H$9="Corrupción - LA/FT/FPADM",$H$9="Corrupción - LA/FT/FPADM",$H$9="Corrupción en Trámites, OPAs y Consultas de Acceso a la Información Pública"),"No Aplica",'5. Valoración de Controles'!N65))</f>
        <v>0</v>
      </c>
      <c r="AA65" s="26">
        <f>IF($H$9="","",
IF(OR($H$9="Corrupción",$H$9="Corrupción - LA/FT/FPADM",$H$9="Corrupción - LA/FT/FPADM",$H$9="Corrupción en Trámites, OPAs y Consultas de Acceso a la Información Pública"),"No Aplica",'5. Valoración de Controles'!O65))</f>
        <v>0</v>
      </c>
      <c r="AB65" s="26">
        <f>IF($H$9="","",
IF(OR($H$9="Corrupción",$H$9="Corrupción - LA/FT/FPADM",$H$9="Corrupción - LA/FT/FPADM",$H$9="Corrupción en Trámites, OPAs y Consultas de Acceso a la Información Pública"),"No Aplica",'5. Valoración de Controles'!P65))</f>
        <v>0</v>
      </c>
      <c r="AC65" s="26">
        <f>IF($H$9="","",
IF(OR($H$9="Corrupción",$H$9="Corrupción - LA/FT/FPADM",$H$9="Corrupción - LA/FT/FPADM",$H$9="Corrupción en Trámites, OPAs y Consultas de Acceso a la Información Pública"),"No Aplica",'5. Valoración de Controles'!Q65))</f>
        <v>0</v>
      </c>
      <c r="AD65" s="26">
        <f>IF($H$9="","",
IF(OR($H$9="Corrupción",$H$9="Corrupción - LA/FT/FPADM",$H$9="Corrupción - LA/FT/FPADM",$H$9="Corrupción en Trámites, OPAs y Consultas de Acceso a la Información Pública"),"No Aplica",'5. Valoración de Controles'!R65))</f>
        <v>0</v>
      </c>
      <c r="AE65" s="26">
        <f>IF($H$9="","",
IF(OR($H$9="Corrupción",$H$9="Corrupción - LA/FT/FPADM",$H$9="Corrupción - LA/FT/FPADM",$H$9="Corrupción en Trámites, OPAs y Consultas de Acceso a la Información Pública"),"No Aplica",'5. Valoración de Controles'!S65))</f>
        <v>0</v>
      </c>
      <c r="AF65" s="26">
        <f>IF($H$9="","",
IF(OR($H$9="Corrupción",$H$9="Corrupción - LA/FT/FPADM",$H$9="Corrupción - LA/FT/FPADM",$H$9="Corrupción en Trámites, OPAs y Consultas de Acceso a la Información Pública"),"No Aplica",'5. Valoración de Controles'!T65))</f>
        <v>0</v>
      </c>
      <c r="AG65" s="27" t="str">
        <f>IF($H$9="","",
IF(OR($H$9="Corrupción",$H$9="Corrupción - LA/FT/FPADM",$H$9="Corrupción - LA/FT/FPADM",$H$9="Corrupción en Trámites, OPAs y Consultas de Acceso a la Información Pública"),"No Aplica",'5. Valoración de Controles'!U65))</f>
        <v/>
      </c>
      <c r="AH65" s="87"/>
      <c r="AI65" s="87"/>
      <c r="AJ65" s="87"/>
      <c r="AK65" s="87"/>
      <c r="AL65" s="87"/>
      <c r="AM65" s="87"/>
      <c r="AN65" s="87"/>
      <c r="AO65" s="87"/>
      <c r="AP65" s="87"/>
      <c r="AQ65" s="87"/>
      <c r="AR65" s="87"/>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92">
        <v>20</v>
      </c>
      <c r="B66" s="88">
        <f>'2. Identificación del Riesgo'!B66:B68</f>
        <v>0</v>
      </c>
      <c r="C66" s="88" t="str">
        <f>IF('2. Identificación del Riesgo'!C66:C68="","",'2. Identificación del Riesgo'!C66:C68)</f>
        <v/>
      </c>
      <c r="D66" s="88" t="str">
        <f>IF('2. Identificación del Riesgo'!D66:D68="","",'2. Identificación del Riesgo'!D66:D68)</f>
        <v/>
      </c>
      <c r="E66" s="88" t="str">
        <f>IF('2. Identificación del Riesgo'!E66:E68="","",'2. Identificación del Riesgo'!E66:E68)</f>
        <v/>
      </c>
      <c r="F66" s="88" t="str">
        <f>IF('2. Identificación del Riesgo'!F66:F68="","",'2. Identificación del Riesgo'!F66:F68)</f>
        <v/>
      </c>
      <c r="G66" s="88" t="str">
        <f>IF('2. Identificación del Riesgo'!G66:G68="","",'2. Identificación del Riesgo'!G66:G68)</f>
        <v/>
      </c>
      <c r="H66" s="88" t="str">
        <f>IF('2. Identificación del Riesgo'!H66:H68="","",'2. Identificación del Riesgo'!H66:H68)</f>
        <v/>
      </c>
      <c r="I66" s="88" t="str">
        <f>IF('2. Identificación del Riesgo'!I66:I68="","",'2. Identificación del Riesgo'!I66:I68)</f>
        <v/>
      </c>
      <c r="J66" s="88" t="str">
        <f>IF('2. Identificación del Riesgo'!J66:J68="","",'2. Identificación del Riesgo'!J66:J68)</f>
        <v/>
      </c>
      <c r="K66" s="89" t="str">
        <f>'2. Identificación del Riesgo'!K66:K68</f>
        <v/>
      </c>
      <c r="L66" s="90" t="str">
        <f>'2. Identificación del Riesgo'!L66:L68</f>
        <v/>
      </c>
      <c r="M66" s="88"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89" t="str">
        <f>'2. Identificación del Riesgo'!N66:N68</f>
        <v/>
      </c>
      <c r="O66" s="90" t="str">
        <f>'2. Identificación del Riesgo'!O66:O68</f>
        <v/>
      </c>
      <c r="P66" s="85" t="str">
        <f>'2. Identificación del Riesgo'!P66:P68</f>
        <v/>
      </c>
      <c r="Q66" s="24"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24">
        <f>IF($H$9="","",
IF(OR($H$9="Corrupción",$H$9="Corrupción - LA/FT/FPADM",$H$9="Corrupción - Conflictos de Interés",$H$9="Corrupción en Trámites, OPAs y Consultas de Acceso a la Información Pública"),'6.Valoración Control Corrupción'!E66,'5. Valoración de Controles'!E66))</f>
        <v>0</v>
      </c>
      <c r="S66" s="24">
        <f>IF($H$9="","",
IF(OR($H$9="Corrupción",$H$9="Corrupción - LA/FT/FPADM",$H$9="Corrupción - Conflictos de Interés",$H$9="Corrupción en Trámites, OPAs y Consultas de Acceso a la Información Pública"),'6.Valoración Control Corrupción'!F66,'5. Valoración de Controles'!F66))</f>
        <v>0</v>
      </c>
      <c r="T66" s="24">
        <f>IF($H$9="","",
IF(OR($H$9="Corrupción",$H$9="Corrupción - LA/FT/FPADM",$H$9="Corrupción - Conflictos de Interés",$H$9="Corrupción en Trámites, OPAs y Consultas de Acceso a la Información Pública"),'6.Valoración Control Corrupción'!G66,'5. Valoración de Controles'!G66))</f>
        <v>0</v>
      </c>
      <c r="U66" s="24">
        <f>IF($H$9="","",
IF(OR($H$9="Corrupción",$H$9="Corrupción - LA/FT/FPADM",$H$9="Corrupción - Conflictos de Interés",$H$9="Corrupción en Trámites, OPAs y Consultas de Acceso a la Información Pública"),'6.Valoración Control Corrupción'!H66,'5. Valoración de Controles'!H66))</f>
        <v>0</v>
      </c>
      <c r="V66" s="24">
        <f>IF($H$9="","",
IF(OR($H$9="Corrupción",$H$9="Corrupción - LA/FT/FPADM",$H$9="Corrupción - Conflictos de Interés",$H$9="Corrupción en Trámites, OPAs y Consultas de Acceso a la Información Pública"),'6.Valoración Control Corrupción'!I66,'5. Valoración de Controles'!I66))</f>
        <v>0</v>
      </c>
      <c r="W66" s="24">
        <f>IF($H$9="","",
IF(OR($H$9="Corrupción",$H$9="Corrupción - LA/FT/FPADM",$H$9="Corrupción - Conflictos de Interés",$H$9="Corrupción en Trámites, OPAs y Consultas de Acceso a la Información Pública"),'6.Valoración Control Corrupción'!J66,'5. Valoración de Controles'!J66))</f>
        <v>0</v>
      </c>
      <c r="X66" s="26">
        <f>IF($H$9="","",
IF(OR($H$9="Corrupción",$H$9="Corrupción - LA/FT/FPADM",$H$9="Corrupción - LA/FT/FPADM",$H$9="Corrupción en Trámites, OPAs y Consultas de Acceso a la Información Pública"),"No Aplica",'5. Valoración de Controles'!L66))</f>
        <v>0</v>
      </c>
      <c r="Y66" s="26" t="str">
        <f>IF($H$9="","",
IF(OR($H$9="Corrupción",$H$9="Corrupción - LA/FT/FPADM",$H$9="Corrupción - LA/FT/FPADM",$H$9="Corrupción en Trámites, OPAs y Consultas de Acceso a la Información Pública"),"No Aplica",'5. Valoración de Controles'!M66))</f>
        <v/>
      </c>
      <c r="Z66" s="26">
        <f>IF($H$9="","",
IF(OR($H$9="Corrupción",$H$9="Corrupción - LA/FT/FPADM",$H$9="Corrupción - LA/FT/FPADM",$H$9="Corrupción en Trámites, OPAs y Consultas de Acceso a la Información Pública"),"No Aplica",'5. Valoración de Controles'!N66))</f>
        <v>0</v>
      </c>
      <c r="AA66" s="26">
        <f>IF($H$9="","",
IF(OR($H$9="Corrupción",$H$9="Corrupción - LA/FT/FPADM",$H$9="Corrupción - LA/FT/FPADM",$H$9="Corrupción en Trámites, OPAs y Consultas de Acceso a la Información Pública"),"No Aplica",'5. Valoración de Controles'!O66))</f>
        <v>0</v>
      </c>
      <c r="AB66" s="26">
        <f>IF($H$9="","",
IF(OR($H$9="Corrupción",$H$9="Corrupción - LA/FT/FPADM",$H$9="Corrupción - LA/FT/FPADM",$H$9="Corrupción en Trámites, OPAs y Consultas de Acceso a la Información Pública"),"No Aplica",'5. Valoración de Controles'!P66))</f>
        <v>0</v>
      </c>
      <c r="AC66" s="26">
        <f>IF($H$9="","",
IF(OR($H$9="Corrupción",$H$9="Corrupción - LA/FT/FPADM",$H$9="Corrupción - LA/FT/FPADM",$H$9="Corrupción en Trámites, OPAs y Consultas de Acceso a la Información Pública"),"No Aplica",'5. Valoración de Controles'!Q66))</f>
        <v>0</v>
      </c>
      <c r="AD66" s="26">
        <f>IF($H$9="","",
IF(OR($H$9="Corrupción",$H$9="Corrupción - LA/FT/FPADM",$H$9="Corrupción - LA/FT/FPADM",$H$9="Corrupción en Trámites, OPAs y Consultas de Acceso a la Información Pública"),"No Aplica",'5. Valoración de Controles'!R66))</f>
        <v>0</v>
      </c>
      <c r="AE66" s="26">
        <f>IF($H$9="","",
IF(OR($H$9="Corrupción",$H$9="Corrupción - LA/FT/FPADM",$H$9="Corrupción - LA/FT/FPADM",$H$9="Corrupción en Trámites, OPAs y Consultas de Acceso a la Información Pública"),"No Aplica",'5. Valoración de Controles'!S66))</f>
        <v>0</v>
      </c>
      <c r="AF66" s="26">
        <f>IF($H$9="","",
IF(OR($H$9="Corrupción",$H$9="Corrupción - LA/FT/FPADM",$H$9="Corrupción - LA/FT/FPADM",$H$9="Corrupción en Trámites, OPAs y Consultas de Acceso a la Información Pública"),"No Aplica",'5. Valoración de Controles'!T66))</f>
        <v>0</v>
      </c>
      <c r="AG66" s="27" t="str">
        <f>IF($H$9="","",
IF(OR($H$9="Corrupción",$H$9="Corrupción - LA/FT/FPADM",$H$9="Corrupción - LA/FT/FPADM",$H$9="Corrupción en Trámites, OPAs y Consultas de Acceso a la Información Pública"),"No Aplica",'5. Valoración de Controles'!U66))</f>
        <v/>
      </c>
      <c r="AH66" s="89"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2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89"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2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85"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0"/>
      <c r="AN66" s="88"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6"/>
      <c r="AP66" s="123"/>
      <c r="AQ66" s="123" t="str">
        <f>IF(AO66="","","∑ Peso porcentual de cada acción definida")</f>
        <v/>
      </c>
      <c r="AR66" s="88"/>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86"/>
      <c r="B67" s="86"/>
      <c r="C67" s="86"/>
      <c r="D67" s="86"/>
      <c r="E67" s="86"/>
      <c r="F67" s="86"/>
      <c r="G67" s="86"/>
      <c r="H67" s="86"/>
      <c r="I67" s="86"/>
      <c r="J67" s="86"/>
      <c r="K67" s="86"/>
      <c r="L67" s="86"/>
      <c r="M67" s="86"/>
      <c r="N67" s="86"/>
      <c r="O67" s="86"/>
      <c r="P67" s="86"/>
      <c r="Q67" s="24"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24">
        <f>IF($H$9="","",
IF(OR($H$9="Corrupción",$H$9="Corrupción - LA/FT/FPADM",$H$9="Corrupción - Conflictos de Interés",$H$9="Corrupción en Trámites, OPAs y Consultas de Acceso a la Información Pública"),'6.Valoración Control Corrupción'!E67,'5. Valoración de Controles'!E67))</f>
        <v>0</v>
      </c>
      <c r="S67" s="24">
        <f>IF($H$9="","",
IF(OR($H$9="Corrupción",$H$9="Corrupción - LA/FT/FPADM",$H$9="Corrupción - Conflictos de Interés",$H$9="Corrupción en Trámites, OPAs y Consultas de Acceso a la Información Pública"),'6.Valoración Control Corrupción'!F67,'5. Valoración de Controles'!F67))</f>
        <v>0</v>
      </c>
      <c r="T67" s="24">
        <f>IF($H$9="","",
IF(OR($H$9="Corrupción",$H$9="Corrupción - LA/FT/FPADM",$H$9="Corrupción - Conflictos de Interés",$H$9="Corrupción en Trámites, OPAs y Consultas de Acceso a la Información Pública"),'6.Valoración Control Corrupción'!G67,'5. Valoración de Controles'!G67))</f>
        <v>0</v>
      </c>
      <c r="U67" s="24">
        <f>IF($H$9="","",
IF(OR($H$9="Corrupción",$H$9="Corrupción - LA/FT/FPADM",$H$9="Corrupción - Conflictos de Interés",$H$9="Corrupción en Trámites, OPAs y Consultas de Acceso a la Información Pública"),'6.Valoración Control Corrupción'!H67,'5. Valoración de Controles'!H67))</f>
        <v>0</v>
      </c>
      <c r="V67" s="24">
        <f>IF($H$9="","",
IF(OR($H$9="Corrupción",$H$9="Corrupción - LA/FT/FPADM",$H$9="Corrupción - Conflictos de Interés",$H$9="Corrupción en Trámites, OPAs y Consultas de Acceso a la Información Pública"),'6.Valoración Control Corrupción'!I67,'5. Valoración de Controles'!I67))</f>
        <v>0</v>
      </c>
      <c r="W67" s="24">
        <f>IF($H$9="","",
IF(OR($H$9="Corrupción",$H$9="Corrupción - LA/FT/FPADM",$H$9="Corrupción - Conflictos de Interés",$H$9="Corrupción en Trámites, OPAs y Consultas de Acceso a la Información Pública"),'6.Valoración Control Corrupción'!J67,'5. Valoración de Controles'!J67))</f>
        <v>0</v>
      </c>
      <c r="X67" s="26">
        <f>IF($H$9="","",
IF(OR($H$9="Corrupción",$H$9="Corrupción - LA/FT/FPADM",$H$9="Corrupción - LA/FT/FPADM",$H$9="Corrupción en Trámites, OPAs y Consultas de Acceso a la Información Pública"),"No Aplica",'5. Valoración de Controles'!L67))</f>
        <v>0</v>
      </c>
      <c r="Y67" s="26" t="str">
        <f>IF($H$9="","",
IF(OR($H$9="Corrupción",$H$9="Corrupción - LA/FT/FPADM",$H$9="Corrupción - LA/FT/FPADM",$H$9="Corrupción en Trámites, OPAs y Consultas de Acceso a la Información Pública"),"No Aplica",'5. Valoración de Controles'!M67))</f>
        <v/>
      </c>
      <c r="Z67" s="26">
        <f>IF($H$9="","",
IF(OR($H$9="Corrupción",$H$9="Corrupción - LA/FT/FPADM",$H$9="Corrupción - LA/FT/FPADM",$H$9="Corrupción en Trámites, OPAs y Consultas de Acceso a la Información Pública"),"No Aplica",'5. Valoración de Controles'!N67))</f>
        <v>0</v>
      </c>
      <c r="AA67" s="26">
        <f>IF($H$9="","",
IF(OR($H$9="Corrupción",$H$9="Corrupción - LA/FT/FPADM",$H$9="Corrupción - LA/FT/FPADM",$H$9="Corrupción en Trámites, OPAs y Consultas de Acceso a la Información Pública"),"No Aplica",'5. Valoración de Controles'!O67))</f>
        <v>0</v>
      </c>
      <c r="AB67" s="26">
        <f>IF($H$9="","",
IF(OR($H$9="Corrupción",$H$9="Corrupción - LA/FT/FPADM",$H$9="Corrupción - LA/FT/FPADM",$H$9="Corrupción en Trámites, OPAs y Consultas de Acceso a la Información Pública"),"No Aplica",'5. Valoración de Controles'!P67))</f>
        <v>0</v>
      </c>
      <c r="AC67" s="26">
        <f>IF($H$9="","",
IF(OR($H$9="Corrupción",$H$9="Corrupción - LA/FT/FPADM",$H$9="Corrupción - LA/FT/FPADM",$H$9="Corrupción en Trámites, OPAs y Consultas de Acceso a la Información Pública"),"No Aplica",'5. Valoración de Controles'!Q67))</f>
        <v>0</v>
      </c>
      <c r="AD67" s="26">
        <f>IF($H$9="","",
IF(OR($H$9="Corrupción",$H$9="Corrupción - LA/FT/FPADM",$H$9="Corrupción - LA/FT/FPADM",$H$9="Corrupción en Trámites, OPAs y Consultas de Acceso a la Información Pública"),"No Aplica",'5. Valoración de Controles'!R67))</f>
        <v>0</v>
      </c>
      <c r="AE67" s="26">
        <f>IF($H$9="","",
IF(OR($H$9="Corrupción",$H$9="Corrupción - LA/FT/FPADM",$H$9="Corrupción - LA/FT/FPADM",$H$9="Corrupción en Trámites, OPAs y Consultas de Acceso a la Información Pública"),"No Aplica",'5. Valoración de Controles'!S67))</f>
        <v>0</v>
      </c>
      <c r="AF67" s="26">
        <f>IF($H$9="","",
IF(OR($H$9="Corrupción",$H$9="Corrupción - LA/FT/FPADM",$H$9="Corrupción - LA/FT/FPADM",$H$9="Corrupción en Trámites, OPAs y Consultas de Acceso a la Información Pública"),"No Aplica",'5. Valoración de Controles'!T67))</f>
        <v>0</v>
      </c>
      <c r="AG67" s="27" t="str">
        <f>IF($H$9="","",
IF(OR($H$9="Corrupción",$H$9="Corrupción - LA/FT/FPADM",$H$9="Corrupción - LA/FT/FPADM",$H$9="Corrupción en Trámites, OPAs y Consultas de Acceso a la Información Pública"),"No Aplica",'5. Valoración de Controles'!U67))</f>
        <v/>
      </c>
      <c r="AH67" s="86"/>
      <c r="AI67" s="86"/>
      <c r="AJ67" s="86"/>
      <c r="AK67" s="86"/>
      <c r="AL67" s="86"/>
      <c r="AM67" s="86"/>
      <c r="AN67" s="86"/>
      <c r="AO67" s="86"/>
      <c r="AP67" s="86"/>
      <c r="AQ67" s="86"/>
      <c r="AR67" s="86"/>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87"/>
      <c r="B68" s="87"/>
      <c r="C68" s="87"/>
      <c r="D68" s="87"/>
      <c r="E68" s="87"/>
      <c r="F68" s="87"/>
      <c r="G68" s="87"/>
      <c r="H68" s="87"/>
      <c r="I68" s="87"/>
      <c r="J68" s="87"/>
      <c r="K68" s="87"/>
      <c r="L68" s="87"/>
      <c r="M68" s="87"/>
      <c r="N68" s="87"/>
      <c r="O68" s="87"/>
      <c r="P68" s="87"/>
      <c r="Q68" s="24"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24">
        <f>IF($H$9="","",
IF(OR($H$9="Corrupción",$H$9="Corrupción - LA/FT/FPADM",$H$9="Corrupción - Conflictos de Interés",$H$9="Corrupción en Trámites, OPAs y Consultas de Acceso a la Información Pública"),'6.Valoración Control Corrupción'!E68,'5. Valoración de Controles'!E68))</f>
        <v>0</v>
      </c>
      <c r="S68" s="24">
        <f>IF($H$9="","",
IF(OR($H$9="Corrupción",$H$9="Corrupción - LA/FT/FPADM",$H$9="Corrupción - Conflictos de Interés",$H$9="Corrupción en Trámites, OPAs y Consultas de Acceso a la Información Pública"),'6.Valoración Control Corrupción'!F68,'5. Valoración de Controles'!F68))</f>
        <v>0</v>
      </c>
      <c r="T68" s="24">
        <f>IF($H$9="","",
IF(OR($H$9="Corrupción",$H$9="Corrupción - LA/FT/FPADM",$H$9="Corrupción - Conflictos de Interés",$H$9="Corrupción en Trámites, OPAs y Consultas de Acceso a la Información Pública"),'6.Valoración Control Corrupción'!G68,'5. Valoración de Controles'!G68))</f>
        <v>0</v>
      </c>
      <c r="U68" s="24">
        <f>IF($H$9="","",
IF(OR($H$9="Corrupción",$H$9="Corrupción - LA/FT/FPADM",$H$9="Corrupción - Conflictos de Interés",$H$9="Corrupción en Trámites, OPAs y Consultas de Acceso a la Información Pública"),'6.Valoración Control Corrupción'!H68,'5. Valoración de Controles'!H68))</f>
        <v>0</v>
      </c>
      <c r="V68" s="24">
        <f>IF($H$9="","",
IF(OR($H$9="Corrupción",$H$9="Corrupción - LA/FT/FPADM",$H$9="Corrupción - Conflictos de Interés",$H$9="Corrupción en Trámites, OPAs y Consultas de Acceso a la Información Pública"),'6.Valoración Control Corrupción'!I68,'5. Valoración de Controles'!I68))</f>
        <v>0</v>
      </c>
      <c r="W68" s="24">
        <f>IF($H$9="","",
IF(OR($H$9="Corrupción",$H$9="Corrupción - LA/FT/FPADM",$H$9="Corrupción - Conflictos de Interés",$H$9="Corrupción en Trámites, OPAs y Consultas de Acceso a la Información Pública"),'6.Valoración Control Corrupción'!J68,'5. Valoración de Controles'!J68))</f>
        <v>0</v>
      </c>
      <c r="X68" s="26">
        <f>IF($H$9="","",
IF(OR($H$9="Corrupción",$H$9="Corrupción - LA/FT/FPADM",$H$9="Corrupción - LA/FT/FPADM",$H$9="Corrupción en Trámites, OPAs y Consultas de Acceso a la Información Pública"),"No Aplica",'5. Valoración de Controles'!L68))</f>
        <v>0</v>
      </c>
      <c r="Y68" s="26" t="str">
        <f>IF($H$9="","",
IF(OR($H$9="Corrupción",$H$9="Corrupción - LA/FT/FPADM",$H$9="Corrupción - LA/FT/FPADM",$H$9="Corrupción en Trámites, OPAs y Consultas de Acceso a la Información Pública"),"No Aplica",'5. Valoración de Controles'!M68))</f>
        <v/>
      </c>
      <c r="Z68" s="26">
        <f>IF($H$9="","",
IF(OR($H$9="Corrupción",$H$9="Corrupción - LA/FT/FPADM",$H$9="Corrupción - LA/FT/FPADM",$H$9="Corrupción en Trámites, OPAs y Consultas de Acceso a la Información Pública"),"No Aplica",'5. Valoración de Controles'!N68))</f>
        <v>0</v>
      </c>
      <c r="AA68" s="26">
        <f>IF($H$9="","",
IF(OR($H$9="Corrupción",$H$9="Corrupción - LA/FT/FPADM",$H$9="Corrupción - LA/FT/FPADM",$H$9="Corrupción en Trámites, OPAs y Consultas de Acceso a la Información Pública"),"No Aplica",'5. Valoración de Controles'!O68))</f>
        <v>0</v>
      </c>
      <c r="AB68" s="26">
        <f>IF($H$9="","",
IF(OR($H$9="Corrupción",$H$9="Corrupción - LA/FT/FPADM",$H$9="Corrupción - LA/FT/FPADM",$H$9="Corrupción en Trámites, OPAs y Consultas de Acceso a la Información Pública"),"No Aplica",'5. Valoración de Controles'!P68))</f>
        <v>0</v>
      </c>
      <c r="AC68" s="26">
        <f>IF($H$9="","",
IF(OR($H$9="Corrupción",$H$9="Corrupción - LA/FT/FPADM",$H$9="Corrupción - LA/FT/FPADM",$H$9="Corrupción en Trámites, OPAs y Consultas de Acceso a la Información Pública"),"No Aplica",'5. Valoración de Controles'!Q68))</f>
        <v>0</v>
      </c>
      <c r="AD68" s="26">
        <f>IF($H$9="","",
IF(OR($H$9="Corrupción",$H$9="Corrupción - LA/FT/FPADM",$H$9="Corrupción - LA/FT/FPADM",$H$9="Corrupción en Trámites, OPAs y Consultas de Acceso a la Información Pública"),"No Aplica",'5. Valoración de Controles'!R68))</f>
        <v>0</v>
      </c>
      <c r="AE68" s="26">
        <f>IF($H$9="","",
IF(OR($H$9="Corrupción",$H$9="Corrupción - LA/FT/FPADM",$H$9="Corrupción - LA/FT/FPADM",$H$9="Corrupción en Trámites, OPAs y Consultas de Acceso a la Información Pública"),"No Aplica",'5. Valoración de Controles'!S68))</f>
        <v>0</v>
      </c>
      <c r="AF68" s="26">
        <f>IF($H$9="","",
IF(OR($H$9="Corrupción",$H$9="Corrupción - LA/FT/FPADM",$H$9="Corrupción - LA/FT/FPADM",$H$9="Corrupción en Trámites, OPAs y Consultas de Acceso a la Información Pública"),"No Aplica",'5. Valoración de Controles'!T68))</f>
        <v>0</v>
      </c>
      <c r="AG68" s="27" t="str">
        <f>IF($H$9="","",
IF(OR($H$9="Corrupción",$H$9="Corrupción - LA/FT/FPADM",$H$9="Corrupción - LA/FT/FPADM",$H$9="Corrupción en Trámites, OPAs y Consultas de Acceso a la Información Pública"),"No Aplica",'5. Valoración de Controles'!U68))</f>
        <v/>
      </c>
      <c r="AH68" s="87"/>
      <c r="AI68" s="87"/>
      <c r="AJ68" s="87"/>
      <c r="AK68" s="87"/>
      <c r="AL68" s="87"/>
      <c r="AM68" s="87"/>
      <c r="AN68" s="87"/>
      <c r="AO68" s="87"/>
      <c r="AP68" s="87"/>
      <c r="AQ68" s="87"/>
      <c r="AR68" s="87"/>
      <c r="AS68" s="2"/>
      <c r="AT68" s="2"/>
      <c r="AU68" s="2"/>
      <c r="AV68" s="2"/>
      <c r="AW68" s="2"/>
      <c r="AX68" s="2"/>
      <c r="AY68" s="2"/>
      <c r="AZ68" s="2"/>
      <c r="BA68" s="2"/>
      <c r="BB68" s="2"/>
      <c r="BC68" s="2"/>
      <c r="BD68" s="2"/>
      <c r="BE68" s="2"/>
      <c r="BF68" s="2"/>
      <c r="BG68" s="2"/>
      <c r="BH68" s="2"/>
      <c r="BI68" s="2"/>
      <c r="BJ68" s="2"/>
      <c r="BK68" s="2"/>
      <c r="BL68" s="2"/>
    </row>
    <row r="69" spans="1:64"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hsAM9Oz1/yML/XWZZkOpSSN//PLwJ0lq5K3UtbprpIQfO4QzsyhCG5X0z1BZFJNRp6iHPLA21a3NbXJ55j4qJw==" saltValue="0d2mD1UbzdDjlCccYrutOA==" spinCount="100000" sheet="1" objects="1" scenario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4140625" defaultRowHeight="15" customHeight="1" x14ac:dyDescent="0.3"/>
  <cols>
    <col min="1" max="1" width="4" customWidth="1"/>
    <col min="2" max="2" width="19" customWidth="1"/>
    <col min="3" max="4" width="29.33203125" customWidth="1"/>
    <col min="5" max="6" width="53.5546875" customWidth="1"/>
    <col min="7" max="7" width="12" customWidth="1"/>
    <col min="8" max="10" width="38.44140625" customWidth="1"/>
    <col min="11" max="11" width="15.5546875" customWidth="1"/>
    <col min="12" max="12" width="37.33203125" customWidth="1"/>
    <col min="13" max="13" width="10.5546875" customWidth="1"/>
    <col min="14" max="14" width="31.88671875" customWidth="1"/>
    <col min="15" max="15" width="23.6640625" customWidth="1"/>
    <col min="16" max="16" width="10.109375" customWidth="1"/>
    <col min="17" max="19" width="38.6640625" customWidth="1"/>
    <col min="20" max="20" width="13.6640625" customWidth="1"/>
    <col min="21" max="21" width="40.33203125" customWidth="1"/>
    <col min="22" max="22" width="12.88671875" customWidth="1"/>
    <col min="23" max="23" width="47" customWidth="1"/>
    <col min="24" max="24" width="29.6640625" customWidth="1"/>
    <col min="25" max="25" width="11.44140625" customWidth="1"/>
    <col min="26" max="26" width="45.44140625" customWidth="1"/>
    <col min="27" max="27" width="52.88671875" customWidth="1"/>
    <col min="28" max="28" width="33.109375" customWidth="1"/>
    <col min="29" max="29" width="14" customWidth="1"/>
    <col min="30" max="30" width="69.33203125" customWidth="1"/>
    <col min="31" max="31" width="13.88671875" customWidth="1"/>
    <col min="32" max="32" width="61.5546875" customWidth="1"/>
    <col min="33" max="33" width="23.6640625" customWidth="1"/>
    <col min="34" max="34" width="3.44140625" customWidth="1"/>
    <col min="35" max="48" width="11.44140625" hidden="1" customWidth="1"/>
  </cols>
  <sheetData>
    <row r="1" spans="1:48" ht="21.75" customHeight="1" x14ac:dyDescent="0.3">
      <c r="A1" s="138"/>
      <c r="B1" s="68"/>
      <c r="C1" s="138" t="s">
        <v>0</v>
      </c>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68"/>
      <c r="AF1" s="139" t="s">
        <v>453</v>
      </c>
      <c r="AG1" s="60"/>
      <c r="AH1" s="3"/>
      <c r="AI1" s="3"/>
      <c r="AJ1" s="3"/>
      <c r="AK1" s="3"/>
      <c r="AL1" s="3"/>
      <c r="AM1" s="3"/>
      <c r="AN1" s="3"/>
      <c r="AO1" s="3"/>
      <c r="AP1" s="3"/>
      <c r="AQ1" s="3"/>
      <c r="AR1" s="3"/>
      <c r="AS1" s="3"/>
      <c r="AT1" s="3"/>
      <c r="AU1" s="3"/>
      <c r="AV1" s="3"/>
    </row>
    <row r="2" spans="1:48" ht="21.75" customHeight="1" x14ac:dyDescent="0.3">
      <c r="A2" s="69"/>
      <c r="B2" s="70"/>
      <c r="C2" s="69"/>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0"/>
      <c r="AF2" s="139" t="s">
        <v>454</v>
      </c>
      <c r="AG2" s="60"/>
      <c r="AH2" s="3"/>
      <c r="AI2" s="3"/>
      <c r="AJ2" s="3"/>
      <c r="AK2" s="3"/>
      <c r="AL2" s="3"/>
      <c r="AM2" s="3"/>
      <c r="AN2" s="3"/>
      <c r="AO2" s="3"/>
      <c r="AP2" s="3"/>
      <c r="AQ2" s="3"/>
      <c r="AR2" s="3"/>
      <c r="AS2" s="3"/>
      <c r="AT2" s="3"/>
      <c r="AU2" s="3"/>
      <c r="AV2" s="3"/>
    </row>
    <row r="3" spans="1:48" ht="21.75" customHeight="1" x14ac:dyDescent="0.3">
      <c r="A3" s="69"/>
      <c r="B3" s="70"/>
      <c r="C3" s="69"/>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0"/>
      <c r="AF3" s="139" t="s">
        <v>455</v>
      </c>
      <c r="AG3" s="60"/>
      <c r="AH3" s="3"/>
      <c r="AI3" s="3"/>
      <c r="AJ3" s="3"/>
      <c r="AK3" s="3"/>
      <c r="AL3" s="3"/>
      <c r="AM3" s="3"/>
      <c r="AN3" s="3"/>
      <c r="AO3" s="3"/>
      <c r="AP3" s="3"/>
      <c r="AQ3" s="3"/>
      <c r="AR3" s="3"/>
      <c r="AS3" s="3"/>
      <c r="AT3" s="3"/>
      <c r="AU3" s="3"/>
      <c r="AV3" s="3"/>
    </row>
    <row r="4" spans="1:48" ht="21.75" customHeight="1" x14ac:dyDescent="0.3">
      <c r="A4" s="71"/>
      <c r="B4" s="72"/>
      <c r="C4" s="71"/>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2"/>
      <c r="AF4" s="139" t="s">
        <v>456</v>
      </c>
      <c r="AG4" s="60"/>
      <c r="AH4" s="3"/>
      <c r="AI4" s="3"/>
      <c r="AJ4" s="3"/>
      <c r="AK4" s="3"/>
      <c r="AL4" s="3"/>
      <c r="AM4" s="3"/>
      <c r="AN4" s="3"/>
      <c r="AO4" s="3"/>
      <c r="AP4" s="3"/>
      <c r="AQ4" s="3"/>
      <c r="AR4" s="3"/>
      <c r="AS4" s="3"/>
      <c r="AT4" s="3"/>
      <c r="AU4" s="3"/>
      <c r="AV4" s="3"/>
    </row>
    <row r="5" spans="1:48" ht="10.5" customHeight="1" x14ac:dyDescent="0.3">
      <c r="A5" s="15"/>
      <c r="B5" s="19"/>
      <c r="C5" s="15"/>
      <c r="D5" s="3"/>
      <c r="E5" s="3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40" t="s">
        <v>92</v>
      </c>
      <c r="B6" s="59"/>
      <c r="C6" s="59"/>
      <c r="D6" s="113"/>
      <c r="E6" s="35" t="s">
        <v>425</v>
      </c>
      <c r="F6" s="35" t="s">
        <v>457</v>
      </c>
      <c r="G6" s="140" t="s">
        <v>458</v>
      </c>
      <c r="H6" s="59"/>
      <c r="I6" s="59"/>
      <c r="J6" s="59"/>
      <c r="K6" s="59"/>
      <c r="L6" s="59"/>
      <c r="M6" s="59"/>
      <c r="N6" s="59"/>
      <c r="O6" s="60"/>
      <c r="P6" s="140" t="s">
        <v>459</v>
      </c>
      <c r="Q6" s="59"/>
      <c r="R6" s="59"/>
      <c r="S6" s="59"/>
      <c r="T6" s="59"/>
      <c r="U6" s="59"/>
      <c r="V6" s="59"/>
      <c r="W6" s="59"/>
      <c r="X6" s="60"/>
      <c r="Y6" s="140" t="s">
        <v>460</v>
      </c>
      <c r="Z6" s="59"/>
      <c r="AA6" s="59"/>
      <c r="AB6" s="59"/>
      <c r="AC6" s="59"/>
      <c r="AD6" s="59"/>
      <c r="AE6" s="59"/>
      <c r="AF6" s="59"/>
      <c r="AG6" s="60"/>
      <c r="AH6" s="36"/>
      <c r="AI6" s="36"/>
      <c r="AJ6" s="36"/>
      <c r="AK6" s="36"/>
      <c r="AL6" s="36"/>
      <c r="AM6" s="36"/>
      <c r="AN6" s="36"/>
      <c r="AO6" s="36"/>
      <c r="AP6" s="36"/>
      <c r="AQ6" s="36"/>
      <c r="AR6" s="36"/>
      <c r="AS6" s="36"/>
      <c r="AT6" s="36"/>
      <c r="AU6" s="36"/>
      <c r="AV6" s="36"/>
    </row>
    <row r="7" spans="1:48" ht="36.75" customHeight="1" x14ac:dyDescent="0.3">
      <c r="A7" s="142" t="s">
        <v>90</v>
      </c>
      <c r="B7" s="143" t="s">
        <v>91</v>
      </c>
      <c r="C7" s="136" t="s">
        <v>99</v>
      </c>
      <c r="D7" s="144" t="s">
        <v>100</v>
      </c>
      <c r="E7" s="146" t="s">
        <v>461</v>
      </c>
      <c r="F7" s="136" t="s">
        <v>462</v>
      </c>
      <c r="G7" s="137" t="s">
        <v>463</v>
      </c>
      <c r="H7" s="59"/>
      <c r="I7" s="59"/>
      <c r="J7" s="60"/>
      <c r="K7" s="61" t="s">
        <v>464</v>
      </c>
      <c r="L7" s="60"/>
      <c r="M7" s="141" t="s">
        <v>465</v>
      </c>
      <c r="N7" s="59"/>
      <c r="O7" s="60"/>
      <c r="P7" s="137" t="s">
        <v>463</v>
      </c>
      <c r="Q7" s="59"/>
      <c r="R7" s="59"/>
      <c r="S7" s="60"/>
      <c r="T7" s="61" t="s">
        <v>464</v>
      </c>
      <c r="U7" s="60"/>
      <c r="V7" s="141" t="s">
        <v>465</v>
      </c>
      <c r="W7" s="59"/>
      <c r="X7" s="60"/>
      <c r="Y7" s="137" t="s">
        <v>463</v>
      </c>
      <c r="Z7" s="59"/>
      <c r="AA7" s="59"/>
      <c r="AB7" s="60"/>
      <c r="AC7" s="61" t="s">
        <v>464</v>
      </c>
      <c r="AD7" s="60"/>
      <c r="AE7" s="141" t="s">
        <v>465</v>
      </c>
      <c r="AF7" s="59"/>
      <c r="AG7" s="60"/>
      <c r="AH7" s="36"/>
      <c r="AI7" s="36"/>
      <c r="AJ7" s="36"/>
      <c r="AK7" s="36"/>
      <c r="AL7" s="36"/>
      <c r="AM7" s="36"/>
      <c r="AN7" s="36"/>
      <c r="AO7" s="36"/>
      <c r="AP7" s="36"/>
      <c r="AQ7" s="36"/>
      <c r="AR7" s="36"/>
      <c r="AS7" s="36"/>
      <c r="AT7" s="36"/>
      <c r="AU7" s="36"/>
      <c r="AV7" s="36"/>
    </row>
    <row r="8" spans="1:48" ht="42" customHeight="1" x14ac:dyDescent="0.3">
      <c r="A8" s="87"/>
      <c r="B8" s="87"/>
      <c r="C8" s="87"/>
      <c r="D8" s="145"/>
      <c r="E8" s="145"/>
      <c r="F8" s="87"/>
      <c r="G8" s="37" t="s">
        <v>466</v>
      </c>
      <c r="H8" s="37" t="s">
        <v>467</v>
      </c>
      <c r="I8" s="37" t="s">
        <v>468</v>
      </c>
      <c r="J8" s="37" t="s">
        <v>469</v>
      </c>
      <c r="K8" s="20" t="s">
        <v>466</v>
      </c>
      <c r="L8" s="20" t="s">
        <v>470</v>
      </c>
      <c r="M8" s="38" t="s">
        <v>466</v>
      </c>
      <c r="N8" s="38" t="s">
        <v>471</v>
      </c>
      <c r="O8" s="38" t="s">
        <v>472</v>
      </c>
      <c r="P8" s="37" t="s">
        <v>466</v>
      </c>
      <c r="Q8" s="37" t="s">
        <v>467</v>
      </c>
      <c r="R8" s="37" t="s">
        <v>468</v>
      </c>
      <c r="S8" s="37" t="s">
        <v>469</v>
      </c>
      <c r="T8" s="20" t="s">
        <v>466</v>
      </c>
      <c r="U8" s="20" t="s">
        <v>470</v>
      </c>
      <c r="V8" s="38" t="s">
        <v>466</v>
      </c>
      <c r="W8" s="38" t="s">
        <v>471</v>
      </c>
      <c r="X8" s="38" t="s">
        <v>472</v>
      </c>
      <c r="Y8" s="37" t="s">
        <v>466</v>
      </c>
      <c r="Z8" s="37" t="s">
        <v>467</v>
      </c>
      <c r="AA8" s="37" t="s">
        <v>468</v>
      </c>
      <c r="AB8" s="37" t="s">
        <v>469</v>
      </c>
      <c r="AC8" s="20" t="s">
        <v>466</v>
      </c>
      <c r="AD8" s="20" t="s">
        <v>470</v>
      </c>
      <c r="AE8" s="38" t="s">
        <v>466</v>
      </c>
      <c r="AF8" s="38" t="s">
        <v>471</v>
      </c>
      <c r="AG8" s="38" t="s">
        <v>472</v>
      </c>
      <c r="AH8" s="39"/>
      <c r="AI8" s="39"/>
      <c r="AJ8" s="39"/>
      <c r="AK8" s="39"/>
      <c r="AL8" s="39"/>
      <c r="AM8" s="39"/>
      <c r="AN8" s="39"/>
      <c r="AO8" s="39"/>
      <c r="AP8" s="39"/>
      <c r="AQ8" s="39"/>
      <c r="AR8" s="39"/>
      <c r="AS8" s="39"/>
      <c r="AT8" s="39"/>
      <c r="AU8" s="39"/>
      <c r="AV8" s="39"/>
    </row>
    <row r="9" spans="1:48" ht="96" customHeight="1" x14ac:dyDescent="0.3">
      <c r="A9" s="92">
        <v>1</v>
      </c>
      <c r="B9" s="88" t="str">
        <f>IF('2. Identificación del Riesgo'!B9:B11="","",'2. Identificación del Riesgo'!B9:B11)</f>
        <v>Tecnologías de la Información y las Comunicaciones</v>
      </c>
      <c r="C9" s="88" t="str">
        <f>IF('2. Identificación del Riesgo'!G9:G11="","",'2. Identificación del Riesgo'!G9:G11)</f>
        <v>Posibilidad de Afectación Económica (o presupuestal) y Reputacional por daños en los equipos de instrumentación y comunicación debido a Fallas de funcionamiento por el uso rutinario.</v>
      </c>
      <c r="D9" s="88" t="str">
        <f>IF('2. Identificación del Riesgo'!H9:H11="","",'2. Identificación del Riesgo'!H9:H11)</f>
        <v>Gestión</v>
      </c>
      <c r="E9" s="88" t="str">
        <f>IF('7. Mapa de Riesgos General'!AO9:AO11="",IF(B9="","","N/A"),'7. Mapa de Riesgos General'!AO9:AO11)</f>
        <v>N/A</v>
      </c>
      <c r="F9" s="88" t="str">
        <f>IF('7. Mapa de Riesgos General'!Q9:Q11="","",'7. Mapa de Riesgos General'!W9:W11)</f>
        <v xml:space="preserve">Evidencia:
*Soportes de mantenimientos preventivos y correctivos  - informes mensuales </v>
      </c>
      <c r="G9" s="127">
        <v>0.33</v>
      </c>
      <c r="H9" s="130" t="s">
        <v>473</v>
      </c>
      <c r="I9" s="131" t="s">
        <v>474</v>
      </c>
      <c r="J9" s="131" t="s">
        <v>475</v>
      </c>
      <c r="K9" s="90" t="s">
        <v>476</v>
      </c>
      <c r="L9" s="130" t="s">
        <v>477</v>
      </c>
      <c r="M9" s="127">
        <v>0.33</v>
      </c>
      <c r="N9" s="130" t="s">
        <v>478</v>
      </c>
      <c r="O9" s="130" t="s">
        <v>479</v>
      </c>
      <c r="P9" s="127">
        <v>0.66</v>
      </c>
      <c r="Q9" s="131" t="s">
        <v>480</v>
      </c>
      <c r="R9" s="131" t="s">
        <v>481</v>
      </c>
      <c r="S9" s="131" t="s">
        <v>482</v>
      </c>
      <c r="T9" s="90" t="s">
        <v>476</v>
      </c>
      <c r="U9" s="130" t="s">
        <v>483</v>
      </c>
      <c r="V9" s="127">
        <v>0.33</v>
      </c>
      <c r="W9" s="130" t="s">
        <v>484</v>
      </c>
      <c r="X9" s="130" t="s">
        <v>485</v>
      </c>
      <c r="Y9" s="127">
        <v>1</v>
      </c>
      <c r="Z9" s="134" t="s">
        <v>486</v>
      </c>
      <c r="AA9" s="130" t="s">
        <v>487</v>
      </c>
      <c r="AB9" s="133" t="s">
        <v>488</v>
      </c>
      <c r="AC9" s="90">
        <v>1</v>
      </c>
      <c r="AD9" s="130" t="s">
        <v>489</v>
      </c>
      <c r="AE9" s="127">
        <v>0.33</v>
      </c>
      <c r="AF9" s="130" t="s">
        <v>490</v>
      </c>
      <c r="AG9" s="130" t="s">
        <v>491</v>
      </c>
      <c r="AH9" s="17"/>
      <c r="AI9" s="17"/>
      <c r="AJ9" s="17"/>
      <c r="AK9" s="17"/>
      <c r="AL9" s="17"/>
      <c r="AM9" s="17"/>
      <c r="AN9" s="17"/>
      <c r="AO9" s="17"/>
      <c r="AP9" s="17"/>
      <c r="AQ9" s="17"/>
      <c r="AR9" s="17"/>
      <c r="AS9" s="17"/>
      <c r="AT9" s="17"/>
      <c r="AU9" s="17"/>
      <c r="AV9" s="17"/>
    </row>
    <row r="10" spans="1:48" ht="96" customHeight="1" x14ac:dyDescent="0.3">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3"/>
      <c r="AI10" s="3"/>
      <c r="AJ10" s="3"/>
      <c r="AK10" s="3"/>
      <c r="AL10" s="3"/>
      <c r="AM10" s="3"/>
      <c r="AN10" s="3"/>
      <c r="AO10" s="3"/>
      <c r="AP10" s="3"/>
      <c r="AQ10" s="3"/>
      <c r="AR10" s="3"/>
      <c r="AS10" s="3"/>
      <c r="AT10" s="3"/>
      <c r="AU10" s="3"/>
      <c r="AV10" s="3"/>
    </row>
    <row r="11" spans="1:48" ht="96" customHeight="1" x14ac:dyDescent="0.3">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3"/>
      <c r="AI11" s="3"/>
      <c r="AJ11" s="3"/>
      <c r="AK11" s="3"/>
      <c r="AL11" s="3"/>
      <c r="AM11" s="3"/>
      <c r="AN11" s="3"/>
      <c r="AO11" s="3"/>
      <c r="AP11" s="3"/>
      <c r="AQ11" s="3"/>
      <c r="AR11" s="3"/>
      <c r="AS11" s="3"/>
      <c r="AT11" s="3"/>
      <c r="AU11" s="3"/>
      <c r="AV11" s="3"/>
    </row>
    <row r="12" spans="1:48" ht="96" customHeight="1" x14ac:dyDescent="0.3">
      <c r="A12" s="92">
        <v>2</v>
      </c>
      <c r="B12" s="88" t="str">
        <f>IF('2. Identificación del Riesgo'!B12:B14="","",'2. Identificación del Riesgo'!B12:B14)</f>
        <v>Tecnologías de la Información y las Comunicaciones</v>
      </c>
      <c r="C12" s="88" t="str">
        <f>IF('2. Identificación del Riesgo'!G12:G14="","",'2. Identificación del Riesgo'!G12:G14)</f>
        <v>Posibilidad de Afectación reputacional por Acceso no autorizado a los Sistemas de Información Debido a posibles ataques ciberneticos Y/o Falta de seguimiento efectivo a la cancelación de los usuarios que ya no laboran en la entidad.</v>
      </c>
      <c r="D12" s="88" t="str">
        <f>IF('2. Identificación del Riesgo'!H12:H14="","",'2. Identificación del Riesgo'!H12:H14)</f>
        <v>Gestión</v>
      </c>
      <c r="E12" s="88" t="str">
        <f>IF('7. Mapa de Riesgos General'!AO12:AO14="",IF(B12="","","N/A"),'7. Mapa de Riesgos General'!AO12:AO14)</f>
        <v>N/A</v>
      </c>
      <c r="F12" s="88" t="str">
        <f>IF('7. Mapa de Riesgos General'!Q12:Q14="","",'7. Mapa de Riesgos General'!W12:W14)</f>
        <v>Evidencia:
*Soportes de validación de alertas, firewall, reportes de intentos
*Informes de alertas</v>
      </c>
      <c r="G12" s="127">
        <v>0.33</v>
      </c>
      <c r="H12" s="131" t="s">
        <v>492</v>
      </c>
      <c r="I12" s="130" t="s">
        <v>493</v>
      </c>
      <c r="J12" s="133" t="s">
        <v>494</v>
      </c>
      <c r="K12" s="90" t="s">
        <v>476</v>
      </c>
      <c r="L12" s="130" t="s">
        <v>495</v>
      </c>
      <c r="M12" s="127">
        <v>0.33</v>
      </c>
      <c r="N12" s="130" t="s">
        <v>496</v>
      </c>
      <c r="O12" s="130" t="s">
        <v>479</v>
      </c>
      <c r="P12" s="127">
        <v>0.66</v>
      </c>
      <c r="Q12" s="131" t="s">
        <v>497</v>
      </c>
      <c r="R12" s="131" t="s">
        <v>498</v>
      </c>
      <c r="S12" s="131" t="s">
        <v>499</v>
      </c>
      <c r="T12" s="90" t="s">
        <v>476</v>
      </c>
      <c r="U12" s="130" t="s">
        <v>500</v>
      </c>
      <c r="V12" s="127">
        <v>0.15</v>
      </c>
      <c r="W12" s="130" t="s">
        <v>501</v>
      </c>
      <c r="X12" s="130" t="s">
        <v>502</v>
      </c>
      <c r="Y12" s="127">
        <v>1</v>
      </c>
      <c r="Z12" s="134" t="s">
        <v>486</v>
      </c>
      <c r="AA12" s="130" t="s">
        <v>503</v>
      </c>
      <c r="AB12" s="135" t="s">
        <v>504</v>
      </c>
      <c r="AC12" s="90">
        <v>1</v>
      </c>
      <c r="AD12" s="130" t="s">
        <v>505</v>
      </c>
      <c r="AE12" s="127">
        <v>0.33</v>
      </c>
      <c r="AF12" s="130" t="s">
        <v>506</v>
      </c>
      <c r="AG12" s="130" t="s">
        <v>491</v>
      </c>
      <c r="AH12" s="3"/>
      <c r="AI12" s="3"/>
      <c r="AJ12" s="3"/>
      <c r="AK12" s="3"/>
      <c r="AL12" s="3"/>
      <c r="AM12" s="3"/>
      <c r="AN12" s="3"/>
      <c r="AO12" s="3"/>
      <c r="AP12" s="3"/>
      <c r="AQ12" s="3"/>
      <c r="AR12" s="3"/>
      <c r="AS12" s="3"/>
      <c r="AT12" s="3"/>
      <c r="AU12" s="3"/>
      <c r="AV12" s="3"/>
    </row>
    <row r="13" spans="1:48" ht="96" customHeight="1" x14ac:dyDescent="0.3">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3"/>
      <c r="AI13" s="3"/>
      <c r="AJ13" s="3"/>
      <c r="AK13" s="3"/>
      <c r="AL13" s="3"/>
      <c r="AM13" s="3"/>
      <c r="AN13" s="3"/>
      <c r="AO13" s="3"/>
      <c r="AP13" s="3"/>
      <c r="AQ13" s="3"/>
      <c r="AR13" s="3"/>
      <c r="AS13" s="3"/>
      <c r="AT13" s="3"/>
      <c r="AU13" s="3"/>
      <c r="AV13" s="3"/>
    </row>
    <row r="14" spans="1:48" ht="130.5" customHeight="1" x14ac:dyDescent="0.3">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3"/>
      <c r="AI14" s="3"/>
      <c r="AJ14" s="3"/>
      <c r="AK14" s="3"/>
      <c r="AL14" s="3"/>
      <c r="AM14" s="3"/>
      <c r="AN14" s="3"/>
      <c r="AO14" s="3"/>
      <c r="AP14" s="3"/>
      <c r="AQ14" s="3"/>
      <c r="AR14" s="3"/>
      <c r="AS14" s="3"/>
      <c r="AT14" s="3"/>
      <c r="AU14" s="3"/>
      <c r="AV14" s="3"/>
    </row>
    <row r="15" spans="1:48" ht="96" customHeight="1" x14ac:dyDescent="0.3">
      <c r="A15" s="92">
        <v>3</v>
      </c>
      <c r="B15" s="88" t="str">
        <f>IF('2. Identificación del Riesgo'!B15:B17="","",'2. Identificación del Riesgo'!B15:B17)</f>
        <v>Tecnologías de la Información y las Comunicaciones</v>
      </c>
      <c r="C15" s="88" t="str">
        <f>IF('2. Identificación del Riesgo'!G15:G17="","",'2.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88" t="str">
        <f>IF('2. Identificación del Riesgo'!H15:H17="","",'2. Identificación del Riesgo'!H15:H17)</f>
        <v>Gestión</v>
      </c>
      <c r="E15" s="88" t="str">
        <f>IF('7. Mapa de Riesgos General'!AO15:AO17="",IF(B15="","","N/A"),'7. Mapa de Riesgos General'!AO15:AO17)</f>
        <v>N/A</v>
      </c>
      <c r="F15" s="88" t="str">
        <f>IF('7. Mapa de Riesgos General'!Q15:Q17="","",'7. Mapa de Riesgos General'!W15:W17)</f>
        <v>Evidencia:
*Registros de cargue de información en Giltab
*Informes mensuales</v>
      </c>
      <c r="G15" s="127">
        <v>0.33</v>
      </c>
      <c r="H15" s="131" t="s">
        <v>507</v>
      </c>
      <c r="I15" s="131" t="s">
        <v>508</v>
      </c>
      <c r="J15" s="131" t="s">
        <v>509</v>
      </c>
      <c r="K15" s="90" t="s">
        <v>476</v>
      </c>
      <c r="L15" s="130" t="s">
        <v>510</v>
      </c>
      <c r="M15" s="127">
        <v>0.33</v>
      </c>
      <c r="N15" s="130" t="s">
        <v>496</v>
      </c>
      <c r="O15" s="130" t="s">
        <v>479</v>
      </c>
      <c r="P15" s="127">
        <v>0.66</v>
      </c>
      <c r="Q15" s="130" t="s">
        <v>511</v>
      </c>
      <c r="R15" s="130" t="s">
        <v>512</v>
      </c>
      <c r="S15" s="131" t="s">
        <v>513</v>
      </c>
      <c r="T15" s="90" t="s">
        <v>476</v>
      </c>
      <c r="U15" s="130" t="s">
        <v>514</v>
      </c>
      <c r="V15" s="127">
        <v>0.33</v>
      </c>
      <c r="W15" s="130" t="s">
        <v>515</v>
      </c>
      <c r="X15" s="130" t="s">
        <v>485</v>
      </c>
      <c r="Y15" s="127">
        <v>1</v>
      </c>
      <c r="Z15" s="134" t="s">
        <v>486</v>
      </c>
      <c r="AA15" s="130" t="s">
        <v>516</v>
      </c>
      <c r="AB15" s="135" t="s">
        <v>517</v>
      </c>
      <c r="AC15" s="90">
        <v>0.76</v>
      </c>
      <c r="AD15" s="130" t="s">
        <v>518</v>
      </c>
      <c r="AE15" s="127">
        <v>0.17</v>
      </c>
      <c r="AF15" s="130" t="s">
        <v>519</v>
      </c>
      <c r="AG15" s="130" t="s">
        <v>520</v>
      </c>
      <c r="AH15" s="3"/>
      <c r="AI15" s="3"/>
      <c r="AJ15" s="3"/>
      <c r="AK15" s="3"/>
      <c r="AL15" s="3"/>
      <c r="AM15" s="3"/>
      <c r="AN15" s="3"/>
      <c r="AO15" s="3"/>
      <c r="AP15" s="3"/>
      <c r="AQ15" s="3"/>
      <c r="AR15" s="3"/>
      <c r="AS15" s="3"/>
      <c r="AT15" s="3"/>
      <c r="AU15" s="3"/>
      <c r="AV15" s="3"/>
    </row>
    <row r="16" spans="1:48" ht="96" customHeight="1" x14ac:dyDescent="0.3">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3"/>
      <c r="AI16" s="3"/>
      <c r="AJ16" s="3"/>
      <c r="AK16" s="3"/>
      <c r="AL16" s="3"/>
      <c r="AM16" s="3"/>
      <c r="AN16" s="3"/>
      <c r="AO16" s="3"/>
      <c r="AP16" s="3"/>
      <c r="AQ16" s="3"/>
      <c r="AR16" s="3"/>
      <c r="AS16" s="3"/>
      <c r="AT16" s="3"/>
      <c r="AU16" s="3"/>
      <c r="AV16" s="3"/>
    </row>
    <row r="17" spans="1:48" ht="84" customHeight="1" x14ac:dyDescent="0.3">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3"/>
      <c r="AI17" s="3"/>
      <c r="AJ17" s="3"/>
      <c r="AK17" s="3"/>
      <c r="AL17" s="3"/>
      <c r="AM17" s="3"/>
      <c r="AN17" s="3"/>
      <c r="AO17" s="3"/>
      <c r="AP17" s="3"/>
      <c r="AQ17" s="3"/>
      <c r="AR17" s="3"/>
      <c r="AS17" s="3"/>
      <c r="AT17" s="3"/>
      <c r="AU17" s="3"/>
      <c r="AV17" s="3"/>
    </row>
    <row r="18" spans="1:48" ht="96" customHeight="1" x14ac:dyDescent="0.3">
      <c r="A18" s="92">
        <v>4</v>
      </c>
      <c r="B18" s="88" t="str">
        <f>IF('2. Identificación del Riesgo'!B18:B20="","",'2. Identificación del Riesgo'!B18:B20)</f>
        <v>Tecnologías de la Información y las Comunicaciones</v>
      </c>
      <c r="C18" s="88" t="str">
        <f>IF('2. Identificación del Riesgo'!G18:G20="","",'2. Identificación del Riesgo'!G18:G20)</f>
        <v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88" t="str">
        <f>IF('2. Identificación del Riesgo'!H18:H20="","",'2. Identificación del Riesgo'!H18:H20)</f>
        <v>Gestión</v>
      </c>
      <c r="E18" s="88" t="str">
        <f>IF('7. Mapa de Riesgos General'!AO18:AO20="",IF(B18="","","N/A"),'7. Mapa de Riesgos General'!AO18:AO20)</f>
        <v>N/A</v>
      </c>
      <c r="F18" s="88" t="str">
        <f>IF('7. Mapa de Riesgos General'!Q18:Q20="","",'7. Mapa de Riesgos General'!W18:W20)</f>
        <v>Evidencia:
*Informes mensuales</v>
      </c>
      <c r="G18" s="127">
        <v>0.33</v>
      </c>
      <c r="H18" s="131" t="s">
        <v>521</v>
      </c>
      <c r="I18" s="131" t="s">
        <v>522</v>
      </c>
      <c r="J18" s="131" t="s">
        <v>523</v>
      </c>
      <c r="K18" s="90" t="s">
        <v>476</v>
      </c>
      <c r="L18" s="130" t="s">
        <v>524</v>
      </c>
      <c r="M18" s="127">
        <v>0.33</v>
      </c>
      <c r="N18" s="130" t="s">
        <v>478</v>
      </c>
      <c r="O18" s="130" t="s">
        <v>479</v>
      </c>
      <c r="P18" s="127">
        <v>0.66</v>
      </c>
      <c r="Q18" s="131" t="s">
        <v>525</v>
      </c>
      <c r="R18" s="131" t="s">
        <v>526</v>
      </c>
      <c r="S18" s="130" t="s">
        <v>527</v>
      </c>
      <c r="T18" s="90" t="s">
        <v>476</v>
      </c>
      <c r="U18" s="130" t="s">
        <v>528</v>
      </c>
      <c r="V18" s="127">
        <v>0.2</v>
      </c>
      <c r="W18" s="130" t="s">
        <v>529</v>
      </c>
      <c r="X18" s="130" t="s">
        <v>530</v>
      </c>
      <c r="Y18" s="127">
        <v>1</v>
      </c>
      <c r="Z18" s="134" t="s">
        <v>486</v>
      </c>
      <c r="AA18" s="130" t="s">
        <v>531</v>
      </c>
      <c r="AB18" s="133" t="s">
        <v>532</v>
      </c>
      <c r="AC18" s="90">
        <v>1</v>
      </c>
      <c r="AD18" s="130" t="s">
        <v>533</v>
      </c>
      <c r="AE18" s="127">
        <v>0.17</v>
      </c>
      <c r="AF18" s="130" t="s">
        <v>534</v>
      </c>
      <c r="AG18" s="130" t="s">
        <v>520</v>
      </c>
      <c r="AH18" s="3"/>
      <c r="AI18" s="3"/>
      <c r="AJ18" s="3"/>
      <c r="AK18" s="3"/>
      <c r="AL18" s="3"/>
      <c r="AM18" s="3"/>
      <c r="AN18" s="3"/>
      <c r="AO18" s="3"/>
      <c r="AP18" s="3"/>
      <c r="AQ18" s="3"/>
      <c r="AR18" s="3"/>
      <c r="AS18" s="3"/>
      <c r="AT18" s="3"/>
      <c r="AU18" s="3"/>
      <c r="AV18" s="3"/>
    </row>
    <row r="19" spans="1:48" ht="96" customHeight="1" x14ac:dyDescent="0.3">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3"/>
      <c r="AI19" s="3"/>
      <c r="AJ19" s="3"/>
      <c r="AK19" s="3"/>
      <c r="AL19" s="3"/>
      <c r="AM19" s="3"/>
      <c r="AN19" s="3"/>
      <c r="AO19" s="3"/>
      <c r="AP19" s="3"/>
      <c r="AQ19" s="3"/>
      <c r="AR19" s="3"/>
      <c r="AS19" s="3"/>
      <c r="AT19" s="3"/>
      <c r="AU19" s="3"/>
      <c r="AV19" s="3"/>
    </row>
    <row r="20" spans="1:48" ht="152.25" customHeight="1" x14ac:dyDescent="0.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3"/>
      <c r="AI20" s="3"/>
      <c r="AJ20" s="3"/>
      <c r="AK20" s="3"/>
      <c r="AL20" s="3"/>
      <c r="AM20" s="3"/>
      <c r="AN20" s="3"/>
      <c r="AO20" s="3"/>
      <c r="AP20" s="3"/>
      <c r="AQ20" s="3"/>
      <c r="AR20" s="3"/>
      <c r="AS20" s="3"/>
      <c r="AT20" s="3"/>
      <c r="AU20" s="3"/>
      <c r="AV20" s="3"/>
    </row>
    <row r="21" spans="1:48" ht="96" customHeight="1" x14ac:dyDescent="0.3">
      <c r="A21" s="92">
        <v>5</v>
      </c>
      <c r="B21" s="88" t="str">
        <f>IF('2. Identificación del Riesgo'!B21:B23="","",'2. Identificación del Riesgo'!B21:B23)</f>
        <v>Tecnologías de la Información y las Comunicaciones</v>
      </c>
      <c r="C21" s="88" t="str">
        <f>IF('2. Identificación del Riesgo'!G21:G23="","",'2. Identificación del Riesgo'!G21:G23)</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1" s="88" t="str">
        <f>IF('2. Identificación del Riesgo'!H21:H23="","",'2. Identificación del Riesgo'!H21:H23)</f>
        <v>Gestión</v>
      </c>
      <c r="E21" s="88" t="str">
        <f>IF('7. Mapa de Riesgos General'!AO21:AO23="",IF(B21="","","N/A"),'7. Mapa de Riesgos General'!AO21:AO23)</f>
        <v>N/A</v>
      </c>
      <c r="F21" s="88" t="str">
        <f>IF('7. Mapa de Riesgos General'!Q21:Q23="","",'7. Mapa de Riesgos General'!W21:W23)</f>
        <v xml:space="preserve">Evidencia:
*Documentación de validación de accesos y pérdidas de disponibilidad del SIRE </v>
      </c>
      <c r="G21" s="127">
        <v>0.33</v>
      </c>
      <c r="H21" s="131" t="s">
        <v>535</v>
      </c>
      <c r="I21" s="131" t="s">
        <v>536</v>
      </c>
      <c r="J21" s="131" t="s">
        <v>537</v>
      </c>
      <c r="K21" s="90" t="s">
        <v>476</v>
      </c>
      <c r="L21" s="130" t="s">
        <v>510</v>
      </c>
      <c r="M21" s="127">
        <v>0.33</v>
      </c>
      <c r="N21" s="130" t="s">
        <v>496</v>
      </c>
      <c r="O21" s="130" t="s">
        <v>479</v>
      </c>
      <c r="P21" s="127">
        <v>0.66</v>
      </c>
      <c r="Q21" s="130" t="s">
        <v>538</v>
      </c>
      <c r="R21" s="131" t="s">
        <v>539</v>
      </c>
      <c r="S21" s="131" t="s">
        <v>540</v>
      </c>
      <c r="T21" s="90" t="s">
        <v>476</v>
      </c>
      <c r="U21" s="130" t="s">
        <v>541</v>
      </c>
      <c r="V21" s="127">
        <v>0.33</v>
      </c>
      <c r="W21" s="130" t="s">
        <v>542</v>
      </c>
      <c r="X21" s="130" t="s">
        <v>485</v>
      </c>
      <c r="Y21" s="127">
        <v>1</v>
      </c>
      <c r="Z21" s="134" t="s">
        <v>486</v>
      </c>
      <c r="AA21" s="131" t="s">
        <v>543</v>
      </c>
      <c r="AB21" s="133" t="s">
        <v>544</v>
      </c>
      <c r="AC21" s="90">
        <v>1</v>
      </c>
      <c r="AD21" s="130" t="s">
        <v>545</v>
      </c>
      <c r="AE21" s="127">
        <v>0.33</v>
      </c>
      <c r="AF21" s="130" t="s">
        <v>546</v>
      </c>
      <c r="AG21" s="130" t="s">
        <v>547</v>
      </c>
      <c r="AH21" s="3"/>
      <c r="AI21" s="3"/>
      <c r="AJ21" s="3"/>
      <c r="AK21" s="3"/>
      <c r="AL21" s="3"/>
      <c r="AM21" s="3"/>
      <c r="AN21" s="3"/>
      <c r="AO21" s="3"/>
      <c r="AP21" s="3"/>
      <c r="AQ21" s="3"/>
      <c r="AR21" s="3"/>
      <c r="AS21" s="3"/>
      <c r="AT21" s="3"/>
      <c r="AU21" s="3"/>
      <c r="AV21" s="3"/>
    </row>
    <row r="22" spans="1:48" ht="96" customHeight="1" x14ac:dyDescent="0.3">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3"/>
      <c r="AI22" s="3"/>
      <c r="AJ22" s="3"/>
      <c r="AK22" s="3"/>
      <c r="AL22" s="3"/>
      <c r="AM22" s="3"/>
      <c r="AN22" s="3"/>
      <c r="AO22" s="3"/>
      <c r="AP22" s="3"/>
      <c r="AQ22" s="3"/>
      <c r="AR22" s="3"/>
      <c r="AS22" s="3"/>
      <c r="AT22" s="3"/>
      <c r="AU22" s="3"/>
      <c r="AV22" s="3"/>
    </row>
    <row r="23" spans="1:48" ht="96" customHeight="1" x14ac:dyDescent="0.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3"/>
      <c r="AI23" s="3"/>
      <c r="AJ23" s="3"/>
      <c r="AK23" s="3"/>
      <c r="AL23" s="3"/>
      <c r="AM23" s="3"/>
      <c r="AN23" s="3"/>
      <c r="AO23" s="3"/>
      <c r="AP23" s="3"/>
      <c r="AQ23" s="3"/>
      <c r="AR23" s="3"/>
      <c r="AS23" s="3"/>
      <c r="AT23" s="3"/>
      <c r="AU23" s="3"/>
      <c r="AV23" s="3"/>
    </row>
    <row r="24" spans="1:48" ht="96" customHeight="1" x14ac:dyDescent="0.3">
      <c r="A24" s="92">
        <v>6</v>
      </c>
      <c r="B24" s="88" t="str">
        <f>IF('2. Identificación del Riesgo'!B24:B26="","",'2. Identificación del Riesgo'!B24:B26)</f>
        <v>Tecnologías de la Información y las Comunicaciones</v>
      </c>
      <c r="C24" s="88"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88" t="str">
        <f>IF('2. Identificación del Riesgo'!H24:H26="","",'2. Identificación del Riesgo'!H24:H26)</f>
        <v>Gestión - Seguridad de la Información (Pérdida de Confidencialidad)</v>
      </c>
      <c r="E24" s="88" t="str">
        <f>IF('7. Mapa de Riesgos General'!AO24:AO26="",IF(B24="","","N/A"),'7. Mapa de Riesgos General'!AO24:AO26)</f>
        <v>1) Actualizar y divulgar el manual de políticas complementarias de seguridad de la información del IDIGER, en relación con los permisos y acceso a las carpetas compartidas. (50%)
2) Documentar el control existente dentro del procedimiento pertinente asociado al proceso TIC, incluyendo la entrega periodica por parte de la oficina TIC del reporte de permisos de las carpetas compartidas. (50%)</v>
      </c>
      <c r="F24" s="88" t="str">
        <f>IF('7. Mapa de Riesgos General'!Q24:Q26="","",'7. Mapa de Riesgos General'!W24:W26)</f>
        <v>Evidencia:
*Reporte de acceso</v>
      </c>
      <c r="G24" s="127">
        <v>0.33</v>
      </c>
      <c r="H24" s="131" t="s">
        <v>548</v>
      </c>
      <c r="I24" s="131" t="s">
        <v>549</v>
      </c>
      <c r="J24" s="131" t="s">
        <v>550</v>
      </c>
      <c r="K24" s="90" t="s">
        <v>476</v>
      </c>
      <c r="L24" s="130" t="s">
        <v>551</v>
      </c>
      <c r="M24" s="127">
        <v>0.33</v>
      </c>
      <c r="N24" s="130" t="s">
        <v>552</v>
      </c>
      <c r="O24" s="130" t="s">
        <v>479</v>
      </c>
      <c r="P24" s="127">
        <v>0.66</v>
      </c>
      <c r="Q24" s="130" t="s">
        <v>553</v>
      </c>
      <c r="R24" s="131" t="s">
        <v>554</v>
      </c>
      <c r="S24" s="131" t="s">
        <v>555</v>
      </c>
      <c r="T24" s="90" t="s">
        <v>476</v>
      </c>
      <c r="U24" s="130" t="s">
        <v>556</v>
      </c>
      <c r="V24" s="127">
        <v>0.33</v>
      </c>
      <c r="W24" s="130" t="s">
        <v>557</v>
      </c>
      <c r="X24" s="130" t="s">
        <v>485</v>
      </c>
      <c r="Y24" s="127">
        <v>1</v>
      </c>
      <c r="Z24" s="132" t="s">
        <v>558</v>
      </c>
      <c r="AA24" s="130" t="s">
        <v>559</v>
      </c>
      <c r="AB24" s="133" t="s">
        <v>560</v>
      </c>
      <c r="AC24" s="90">
        <v>1</v>
      </c>
      <c r="AD24" s="130" t="s">
        <v>561</v>
      </c>
      <c r="AE24" s="127">
        <v>0.33</v>
      </c>
      <c r="AF24" s="130" t="s">
        <v>562</v>
      </c>
      <c r="AG24" s="130" t="s">
        <v>563</v>
      </c>
      <c r="AH24" s="3"/>
      <c r="AI24" s="3"/>
      <c r="AJ24" s="3"/>
      <c r="AK24" s="3"/>
      <c r="AL24" s="3"/>
      <c r="AM24" s="3"/>
      <c r="AN24" s="3"/>
      <c r="AO24" s="3"/>
      <c r="AP24" s="3"/>
      <c r="AQ24" s="3"/>
      <c r="AR24" s="3"/>
      <c r="AS24" s="3"/>
      <c r="AT24" s="3"/>
      <c r="AU24" s="3"/>
      <c r="AV24" s="3"/>
    </row>
    <row r="25" spans="1:48" ht="96" customHeight="1" x14ac:dyDescent="0.3">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3"/>
      <c r="AI25" s="3"/>
      <c r="AJ25" s="3"/>
      <c r="AK25" s="3"/>
      <c r="AL25" s="3"/>
      <c r="AM25" s="3"/>
      <c r="AN25" s="3"/>
      <c r="AO25" s="3"/>
      <c r="AP25" s="3"/>
      <c r="AQ25" s="3"/>
      <c r="AR25" s="3"/>
      <c r="AS25" s="3"/>
      <c r="AT25" s="3"/>
      <c r="AU25" s="3"/>
      <c r="AV25" s="3"/>
    </row>
    <row r="26" spans="1:48" ht="96" customHeight="1" x14ac:dyDescent="0.3">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3"/>
      <c r="AI26" s="3"/>
      <c r="AJ26" s="3"/>
      <c r="AK26" s="3"/>
      <c r="AL26" s="3"/>
      <c r="AM26" s="3"/>
      <c r="AN26" s="3"/>
      <c r="AO26" s="3"/>
      <c r="AP26" s="3"/>
      <c r="AQ26" s="3"/>
      <c r="AR26" s="3"/>
      <c r="AS26" s="3"/>
      <c r="AT26" s="3"/>
      <c r="AU26" s="3"/>
      <c r="AV26" s="3"/>
    </row>
    <row r="27" spans="1:48" ht="147" customHeight="1" x14ac:dyDescent="0.3">
      <c r="A27" s="92">
        <v>7</v>
      </c>
      <c r="B27" s="88" t="str">
        <f>IF('2. Identificación del Riesgo'!B27:B29="","",'2. Identificación del Riesgo'!B27:B29)</f>
        <v>Tecnologías de la Información y las Comunicaciones</v>
      </c>
      <c r="C27" s="88"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88" t="str">
        <f>IF('2. Identificación del Riesgo'!H27:H29="","",'2. Identificación del Riesgo'!H27:H29)</f>
        <v>Gestión - Seguridad de la Información (Pérdida de la Integridad)</v>
      </c>
      <c r="E27" s="88" t="str">
        <f>IF('7. Mapa de Riesgos General'!AO27:AO29="",IF(B27="","","N/A"),'7. Mapa de Riesgos General'!AO27:AO29)</f>
        <v xml:space="preserve">1) Actualizar y divulgar el manual de políticas complementarias de seguridad de la información del IDIGER, en relación con las actividades que se realizan desde trabajo en casa y teletrabajo. (50%)
2) Documentar el control existente dentro del procedimiento pertinente asociado al proceso TIC, incluyendo la entrega de las VPN para el personal que lo solicita. (20%)
3) Gestionar la ejecución del curso virtual de ciberseguridad para los funcionarios y contratistas de cada proceso. (30%)
</v>
      </c>
      <c r="F27" s="88" t="str">
        <f>IF('7. Mapa de Riesgos General'!Q27:Q29="","",'7. Mapa de Riesgos General'!W27:W29)</f>
        <v>Evidencia:
*Registros de pruebas de conocimiento</v>
      </c>
      <c r="G27" s="127">
        <v>0.33</v>
      </c>
      <c r="H27" s="131" t="s">
        <v>564</v>
      </c>
      <c r="I27" s="131" t="s">
        <v>565</v>
      </c>
      <c r="J27" s="131" t="s">
        <v>566</v>
      </c>
      <c r="K27" s="90" t="s">
        <v>476</v>
      </c>
      <c r="L27" s="130" t="s">
        <v>567</v>
      </c>
      <c r="M27" s="127">
        <v>0.33</v>
      </c>
      <c r="N27" s="130" t="s">
        <v>552</v>
      </c>
      <c r="O27" s="130" t="s">
        <v>479</v>
      </c>
      <c r="P27" s="127">
        <v>0.33</v>
      </c>
      <c r="Q27" s="130" t="s">
        <v>568</v>
      </c>
      <c r="R27" s="131" t="s">
        <v>569</v>
      </c>
      <c r="S27" s="131" t="s">
        <v>570</v>
      </c>
      <c r="T27" s="90" t="s">
        <v>476</v>
      </c>
      <c r="U27" s="130" t="s">
        <v>571</v>
      </c>
      <c r="V27" s="127">
        <v>0.15</v>
      </c>
      <c r="W27" s="130" t="s">
        <v>572</v>
      </c>
      <c r="X27" s="130" t="s">
        <v>502</v>
      </c>
      <c r="Y27" s="127">
        <v>1</v>
      </c>
      <c r="Z27" s="132" t="s">
        <v>573</v>
      </c>
      <c r="AA27" s="130" t="s">
        <v>574</v>
      </c>
      <c r="AB27" s="133" t="s">
        <v>575</v>
      </c>
      <c r="AC27" s="90">
        <v>0.5</v>
      </c>
      <c r="AD27" s="130" t="s">
        <v>576</v>
      </c>
      <c r="AE27" s="134">
        <v>33</v>
      </c>
      <c r="AF27" s="130" t="s">
        <v>577</v>
      </c>
      <c r="AG27" s="130" t="s">
        <v>578</v>
      </c>
      <c r="AH27" s="3"/>
      <c r="AI27" s="3"/>
      <c r="AJ27" s="3"/>
      <c r="AK27" s="3"/>
      <c r="AL27" s="3"/>
      <c r="AM27" s="3"/>
      <c r="AN27" s="3"/>
      <c r="AO27" s="3"/>
      <c r="AP27" s="3"/>
      <c r="AQ27" s="3"/>
      <c r="AR27" s="3"/>
      <c r="AS27" s="3"/>
      <c r="AT27" s="3"/>
      <c r="AU27" s="3"/>
      <c r="AV27" s="3"/>
    </row>
    <row r="28" spans="1:48" ht="123.75" customHeight="1" x14ac:dyDescent="0.3">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3"/>
      <c r="AI28" s="3"/>
      <c r="AJ28" s="3"/>
      <c r="AK28" s="3"/>
      <c r="AL28" s="3"/>
      <c r="AM28" s="3"/>
      <c r="AN28" s="3"/>
      <c r="AO28" s="3"/>
      <c r="AP28" s="3"/>
      <c r="AQ28" s="3"/>
      <c r="AR28" s="3"/>
      <c r="AS28" s="3"/>
      <c r="AT28" s="3"/>
      <c r="AU28" s="3"/>
      <c r="AV28" s="3"/>
    </row>
    <row r="29" spans="1:48" ht="123" customHeight="1"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3"/>
      <c r="AI29" s="3"/>
      <c r="AJ29" s="3"/>
      <c r="AK29" s="3"/>
      <c r="AL29" s="3"/>
      <c r="AM29" s="3"/>
      <c r="AN29" s="3"/>
      <c r="AO29" s="3"/>
      <c r="AP29" s="3"/>
      <c r="AQ29" s="3"/>
      <c r="AR29" s="3"/>
      <c r="AS29" s="3"/>
      <c r="AT29" s="3"/>
      <c r="AU29" s="3"/>
      <c r="AV29" s="3"/>
    </row>
    <row r="30" spans="1:48" ht="96" customHeight="1" x14ac:dyDescent="0.3">
      <c r="A30" s="92">
        <v>8</v>
      </c>
      <c r="B30" s="88" t="str">
        <f>IF('2. Identificación del Riesgo'!B30:B32="","",'2. Identificación del Riesgo'!B30:B32)</f>
        <v>Tecnologías de la Información y las Comunicaciones</v>
      </c>
      <c r="C30" s="88" t="str">
        <f>IF('2. Identificación del Riesgo'!G30:G32="","",'2. Identificación del Riesgo'!G30:G32)</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0" s="88" t="str">
        <f>IF('2. Identificación del Riesgo'!H30:H32="","",'2. Identificación del Riesgo'!H30:H32)</f>
        <v>Gestión - Seguridad de la Información (Pérdida de la Disponibilidad)</v>
      </c>
      <c r="E30" s="88" t="str">
        <f>IF('7. Mapa de Riesgos General'!AO30:AO32="",IF(B30="","","N/A"),'7. Mapa de Riesgos General'!AO30:AO32)</f>
        <v>1) Actualizar y divulgar el manual de políticas complementarias de seguridad de la información del IDIGER, en relación con las actividades que se realizan para el adecuado manejo de usuarios de altos privilegios. (30%)
2) Realizar un inventario de usuarios de altos privilegios y sus contraseñas en una herramienta de gestión de claves (ej: KeePass) (40%)
3) Entregar usuarios nombrados a los colaboradores que acceden a a administrar los servicios y la infraestructura de TI. En la medida que las Apps lo permitan. (40%)</v>
      </c>
      <c r="F30" s="88" t="str">
        <f>IF('7. Mapa de Riesgos General'!Q30:Q32="","",'7. Mapa de Riesgos General'!W30:W32)</f>
        <v>Evidencia:
*Registros de pruebas de conocimiento</v>
      </c>
      <c r="G30" s="127">
        <v>0.3</v>
      </c>
      <c r="H30" s="131" t="s">
        <v>579</v>
      </c>
      <c r="I30" s="131" t="s">
        <v>580</v>
      </c>
      <c r="J30" s="131" t="s">
        <v>581</v>
      </c>
      <c r="K30" s="90" t="s">
        <v>476</v>
      </c>
      <c r="L30" s="130" t="s">
        <v>582</v>
      </c>
      <c r="M30" s="127">
        <v>0.33</v>
      </c>
      <c r="N30" s="130" t="s">
        <v>552</v>
      </c>
      <c r="O30" s="130" t="s">
        <v>479</v>
      </c>
      <c r="P30" s="127">
        <v>0.66</v>
      </c>
      <c r="Q30" s="131" t="s">
        <v>583</v>
      </c>
      <c r="R30" s="131" t="s">
        <v>584</v>
      </c>
      <c r="S30" s="131" t="s">
        <v>585</v>
      </c>
      <c r="T30" s="90" t="s">
        <v>476</v>
      </c>
      <c r="U30" s="130" t="s">
        <v>586</v>
      </c>
      <c r="V30" s="127">
        <v>0.15</v>
      </c>
      <c r="W30" s="130" t="s">
        <v>587</v>
      </c>
      <c r="X30" s="130" t="s">
        <v>588</v>
      </c>
      <c r="Y30" s="127">
        <v>1</v>
      </c>
      <c r="Z30" s="132" t="s">
        <v>589</v>
      </c>
      <c r="AA30" s="130" t="s">
        <v>590</v>
      </c>
      <c r="AB30" s="133" t="s">
        <v>591</v>
      </c>
      <c r="AC30" s="90">
        <v>0.5</v>
      </c>
      <c r="AD30" s="130" t="s">
        <v>592</v>
      </c>
      <c r="AE30" s="127">
        <v>0.17</v>
      </c>
      <c r="AF30" s="130" t="s">
        <v>593</v>
      </c>
      <c r="AG30" s="130" t="s">
        <v>594</v>
      </c>
      <c r="AH30" s="3"/>
      <c r="AI30" s="3"/>
      <c r="AJ30" s="3"/>
      <c r="AK30" s="3"/>
      <c r="AL30" s="3"/>
      <c r="AM30" s="3"/>
      <c r="AN30" s="3"/>
      <c r="AO30" s="3"/>
      <c r="AP30" s="3"/>
      <c r="AQ30" s="3"/>
      <c r="AR30" s="3"/>
      <c r="AS30" s="3"/>
      <c r="AT30" s="3"/>
      <c r="AU30" s="3"/>
      <c r="AV30" s="3"/>
    </row>
    <row r="31" spans="1:48" ht="96" customHeight="1" x14ac:dyDescent="0.3">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3"/>
      <c r="AI31" s="3"/>
      <c r="AJ31" s="3"/>
      <c r="AK31" s="3"/>
      <c r="AL31" s="3"/>
      <c r="AM31" s="3"/>
      <c r="AN31" s="3"/>
      <c r="AO31" s="3"/>
      <c r="AP31" s="3"/>
      <c r="AQ31" s="3"/>
      <c r="AR31" s="3"/>
      <c r="AS31" s="3"/>
      <c r="AT31" s="3"/>
      <c r="AU31" s="3"/>
      <c r="AV31" s="3"/>
    </row>
    <row r="32" spans="1:48" ht="96" customHeight="1"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3"/>
      <c r="AI32" s="3"/>
      <c r="AJ32" s="3"/>
      <c r="AK32" s="3"/>
      <c r="AL32" s="3"/>
      <c r="AM32" s="3"/>
      <c r="AN32" s="3"/>
      <c r="AO32" s="3"/>
      <c r="AP32" s="3"/>
      <c r="AQ32" s="3"/>
      <c r="AR32" s="3"/>
      <c r="AS32" s="3"/>
      <c r="AT32" s="3"/>
      <c r="AU32" s="3"/>
      <c r="AV32" s="3"/>
    </row>
    <row r="33" spans="1:48" ht="96" customHeight="1" x14ac:dyDescent="0.3">
      <c r="A33" s="92">
        <v>9</v>
      </c>
      <c r="B33" s="88" t="str">
        <f>IF('2. Identificación del Riesgo'!B33:B35="","",'2. Identificación del Riesgo'!B33:B35)</f>
        <v>Tecnologías de la Información y las Comunicaciones</v>
      </c>
      <c r="C33" s="88" t="str">
        <f>IF('2. Identificación del Riesgo'!G33:G35="","",'2. Identificación del Riesgo'!G33:G35)</f>
        <v>Posibilidad de afectación economica y/o reputacional y perdida de disponiblidad por fallas en la prestación de los servicios de TI debido a la inadecuada gestión de cambios en los ambientes productivos de la entidad.</v>
      </c>
      <c r="D33" s="88" t="str">
        <f>IF('2. Identificación del Riesgo'!H33:H35="","",'2. Identificación del Riesgo'!H33:H35)</f>
        <v>Gestión - Seguridad de la Información (Pérdida de la Disponibilidad)</v>
      </c>
      <c r="E33" s="88" t="str">
        <f>IF('7. Mapa de Riesgos General'!AO33:AO35="",IF(B33="","","N/A"),'7. Mapa de Riesgos General'!AO33:AO35)</f>
        <v>1) Actualizar y divulgar el manual de políticas complementarias de seguridad de la información del IDIGER, en relación con las actividades que se realizan para la adecuada gestión de los cambios de TI en la entidad. (30%)
2) Capacitar a los lideres de la Oficina TIC en conceptos de gestión de cambios. (30%)
3) Documentar el control dentro del procedimiento pertinente asociado al proceso TIC. (40%)</v>
      </c>
      <c r="F33" s="88" t="str">
        <f>IF('7. Mapa de Riesgos General'!Q33:Q35="","",'7. Mapa de Riesgos General'!W33:W35)</f>
        <v>Evidencia:
*Informes de gestión</v>
      </c>
      <c r="G33" s="127">
        <v>0.33</v>
      </c>
      <c r="H33" s="131" t="s">
        <v>595</v>
      </c>
      <c r="I33" s="131" t="s">
        <v>596</v>
      </c>
      <c r="J33" s="131" t="s">
        <v>597</v>
      </c>
      <c r="K33" s="90" t="s">
        <v>476</v>
      </c>
      <c r="L33" s="130" t="s">
        <v>598</v>
      </c>
      <c r="M33" s="127">
        <v>0.33</v>
      </c>
      <c r="N33" s="130" t="s">
        <v>552</v>
      </c>
      <c r="O33" s="130" t="s">
        <v>479</v>
      </c>
      <c r="P33" s="127">
        <v>0.33</v>
      </c>
      <c r="Q33" s="131" t="s">
        <v>599</v>
      </c>
      <c r="R33" s="130" t="s">
        <v>600</v>
      </c>
      <c r="S33" s="131" t="s">
        <v>601</v>
      </c>
      <c r="T33" s="90" t="s">
        <v>476</v>
      </c>
      <c r="U33" s="130" t="s">
        <v>602</v>
      </c>
      <c r="V33" s="127">
        <v>0.15</v>
      </c>
      <c r="W33" s="130" t="s">
        <v>603</v>
      </c>
      <c r="X33" s="130" t="s">
        <v>604</v>
      </c>
      <c r="Y33" s="127">
        <v>1</v>
      </c>
      <c r="Z33" s="130" t="s">
        <v>605</v>
      </c>
      <c r="AA33" s="130" t="s">
        <v>606</v>
      </c>
      <c r="AB33" s="133" t="s">
        <v>607</v>
      </c>
      <c r="AC33" s="90">
        <v>0.8</v>
      </c>
      <c r="AD33" s="130" t="s">
        <v>608</v>
      </c>
      <c r="AE33" s="127">
        <v>0.17</v>
      </c>
      <c r="AF33" s="130" t="s">
        <v>609</v>
      </c>
      <c r="AG33" s="130" t="s">
        <v>594</v>
      </c>
      <c r="AH33" s="3"/>
      <c r="AI33" s="3"/>
      <c r="AJ33" s="3"/>
      <c r="AK33" s="3"/>
      <c r="AL33" s="3"/>
      <c r="AM33" s="3"/>
      <c r="AN33" s="3"/>
      <c r="AO33" s="3"/>
      <c r="AP33" s="3"/>
      <c r="AQ33" s="3"/>
      <c r="AR33" s="3"/>
      <c r="AS33" s="3"/>
      <c r="AT33" s="3"/>
      <c r="AU33" s="3"/>
      <c r="AV33" s="3"/>
    </row>
    <row r="34" spans="1:48" ht="96" customHeight="1" x14ac:dyDescent="0.3">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3"/>
      <c r="AI34" s="3"/>
      <c r="AJ34" s="3"/>
      <c r="AK34" s="3"/>
      <c r="AL34" s="3"/>
      <c r="AM34" s="3"/>
      <c r="AN34" s="3"/>
      <c r="AO34" s="3"/>
      <c r="AP34" s="3"/>
      <c r="AQ34" s="3"/>
      <c r="AR34" s="3"/>
      <c r="AS34" s="3"/>
      <c r="AT34" s="3"/>
      <c r="AU34" s="3"/>
      <c r="AV34" s="3"/>
    </row>
    <row r="35" spans="1:48" ht="96" customHeight="1" x14ac:dyDescent="0.3">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3"/>
      <c r="AI35" s="3"/>
      <c r="AJ35" s="3"/>
      <c r="AK35" s="3"/>
      <c r="AL35" s="3"/>
      <c r="AM35" s="3"/>
      <c r="AN35" s="3"/>
      <c r="AO35" s="3"/>
      <c r="AP35" s="3"/>
      <c r="AQ35" s="3"/>
      <c r="AR35" s="3"/>
      <c r="AS35" s="3"/>
      <c r="AT35" s="3"/>
      <c r="AU35" s="3"/>
      <c r="AV35" s="3"/>
    </row>
    <row r="36" spans="1:48" ht="96" customHeight="1" x14ac:dyDescent="0.3">
      <c r="A36" s="92">
        <v>10</v>
      </c>
      <c r="B36" s="88" t="str">
        <f>IF('2. Identificación del Riesgo'!B36:B38="","",'2. Identificación del Riesgo'!B36:B38)</f>
        <v>Tecnologías de la Información y las Comunicaciones</v>
      </c>
      <c r="C36" s="88" t="str">
        <f>IF('2. Identificación del Riesgo'!G36:G38="","",'2. Identificación del Riesgo'!G36:G38)</f>
        <v>Posibilidad de afectación economica y/o reputacional por  daños o adulteración en la configuración o sistemas que soportan los servicios TIC de IDIGER en beneficio propio o de terceros.</v>
      </c>
      <c r="D36" s="88" t="str">
        <f>IF('2. Identificación del Riesgo'!H36:H38="","",'2. Identificación del Riesgo'!H36:H38)</f>
        <v>Corrupción</v>
      </c>
      <c r="E36" s="88" t="str">
        <f>IF('7. Mapa de Riesgos General'!AO36:AO38="",IF(B36="","","N/A"),'7. Mapa de Riesgos General'!AO36:AO38)</f>
        <v>1) Implementar y fortalecer acciones de prevención de fuga de información (USB, CD, Correo, e-mail, one drive).</v>
      </c>
      <c r="F36" s="88" t="str">
        <f>IF('7. Mapa de Riesgos General'!Q36:Q38="","",'7. Mapa de Riesgos General'!W36:W38)</f>
        <v>Evidencia:
*Certificaciones, asistencias, divulgaciones, piezas utilizando los diferentes canales de comunicación interna.</v>
      </c>
      <c r="G36" s="127">
        <v>0.33</v>
      </c>
      <c r="H36" s="131" t="s">
        <v>610</v>
      </c>
      <c r="I36" s="131" t="s">
        <v>611</v>
      </c>
      <c r="J36" s="131" t="s">
        <v>612</v>
      </c>
      <c r="K36" s="90" t="s">
        <v>476</v>
      </c>
      <c r="L36" s="130" t="s">
        <v>613</v>
      </c>
      <c r="M36" s="127">
        <v>0</v>
      </c>
      <c r="N36" s="130" t="s">
        <v>614</v>
      </c>
      <c r="O36" s="130" t="s">
        <v>615</v>
      </c>
      <c r="P36" s="127">
        <v>0.33</v>
      </c>
      <c r="Q36" s="131" t="s">
        <v>616</v>
      </c>
      <c r="R36" s="131" t="s">
        <v>617</v>
      </c>
      <c r="S36" s="131" t="s">
        <v>618</v>
      </c>
      <c r="T36" s="90" t="s">
        <v>476</v>
      </c>
      <c r="U36" s="130" t="s">
        <v>619</v>
      </c>
      <c r="V36" s="127"/>
      <c r="W36" s="130" t="s">
        <v>620</v>
      </c>
      <c r="X36" s="130" t="s">
        <v>621</v>
      </c>
      <c r="Y36" s="127">
        <v>1</v>
      </c>
      <c r="Z36" s="132" t="s">
        <v>622</v>
      </c>
      <c r="AA36" s="130" t="s">
        <v>623</v>
      </c>
      <c r="AB36" s="133" t="s">
        <v>624</v>
      </c>
      <c r="AC36" s="90">
        <v>0.8</v>
      </c>
      <c r="AD36" s="130" t="s">
        <v>625</v>
      </c>
      <c r="AE36" s="127">
        <v>0.33</v>
      </c>
      <c r="AF36" s="130" t="s">
        <v>626</v>
      </c>
      <c r="AG36" s="130" t="s">
        <v>627</v>
      </c>
      <c r="AH36" s="3"/>
      <c r="AI36" s="3"/>
      <c r="AJ36" s="3"/>
      <c r="AK36" s="3"/>
      <c r="AL36" s="3"/>
      <c r="AM36" s="3"/>
      <c r="AN36" s="3"/>
      <c r="AO36" s="3"/>
      <c r="AP36" s="3"/>
      <c r="AQ36" s="3"/>
      <c r="AR36" s="3"/>
      <c r="AS36" s="3"/>
      <c r="AT36" s="3"/>
      <c r="AU36" s="3"/>
      <c r="AV36" s="3"/>
    </row>
    <row r="37" spans="1:48" ht="96" customHeight="1" x14ac:dyDescent="0.3">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3"/>
      <c r="AI37" s="3"/>
      <c r="AJ37" s="3"/>
      <c r="AK37" s="3"/>
      <c r="AL37" s="3"/>
      <c r="AM37" s="3"/>
      <c r="AN37" s="3"/>
      <c r="AO37" s="3"/>
      <c r="AP37" s="3"/>
      <c r="AQ37" s="3"/>
      <c r="AR37" s="3"/>
      <c r="AS37" s="3"/>
      <c r="AT37" s="3"/>
      <c r="AU37" s="3"/>
      <c r="AV37" s="3"/>
    </row>
    <row r="38" spans="1:48" ht="96" customHeight="1" x14ac:dyDescent="0.3">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3"/>
      <c r="AI38" s="3"/>
      <c r="AJ38" s="3"/>
      <c r="AK38" s="3"/>
      <c r="AL38" s="3"/>
      <c r="AM38" s="3"/>
      <c r="AN38" s="3"/>
      <c r="AO38" s="3"/>
      <c r="AP38" s="3"/>
      <c r="AQ38" s="3"/>
      <c r="AR38" s="3"/>
      <c r="AS38" s="3"/>
      <c r="AT38" s="3"/>
      <c r="AU38" s="3"/>
      <c r="AV38" s="3"/>
    </row>
    <row r="39" spans="1:48" ht="71.25" customHeight="1" x14ac:dyDescent="0.3">
      <c r="A39" s="92">
        <v>11</v>
      </c>
      <c r="B39" s="88" t="str">
        <f>IF('2. Identificación del Riesgo'!B39:B41="","",'2. Identificación del Riesgo'!B39:B41)</f>
        <v>Tecnologías de la Información y las Comunicaciones</v>
      </c>
      <c r="C39" s="88" t="str">
        <f>IF('2. Identificación del Riesgo'!G39:G41="","",'2. Identificación del Riesgo'!G39:G41)</f>
        <v>Perdida de integridad o confidencialidad de información de los servicios prestados por la oficina TIC por daño, adulteración  o exposicion de la misma debido a malas practicas en la gestión de usuarios y permisos.</v>
      </c>
      <c r="D39" s="88" t="str">
        <f>IF('2. Identificación del Riesgo'!H39:H41="","",'2. Identificación del Riesgo'!H39:H41)</f>
        <v>Gestión - Seguridad de la Información (Pérdida de la Disponibilidad)</v>
      </c>
      <c r="E39" s="88" t="str">
        <f>IF('7. Mapa de Riesgos General'!AO39:AO41="",IF(B39="","","N/A"),'7. Mapa de Riesgos General'!AO39:AO41)</f>
        <v>1. Matriz de gestion de usuarios, Directorio Activo, Usuarios de Correo Electrónico.
2. Gestion de la solicitud de ajustes a los permisos de las carpetas</v>
      </c>
      <c r="F39" s="88" t="str">
        <f>IF('7. Mapa de Riesgos General'!Q39:Q41="","",'7. Mapa de Riesgos General'!W39:W41)</f>
        <v>Evidencia:
*Solicitudes de creación, reactivación y desactivación de usuarios.
*Registro en matriz de gestión de usuarios.</v>
      </c>
      <c r="G39" s="127"/>
      <c r="H39" s="131"/>
      <c r="I39" s="131"/>
      <c r="J39" s="131"/>
      <c r="K39" s="90" t="s">
        <v>476</v>
      </c>
      <c r="L39" s="130"/>
      <c r="M39" s="127"/>
      <c r="N39" s="130"/>
      <c r="O39" s="130"/>
      <c r="P39" s="127">
        <v>0.33</v>
      </c>
      <c r="Q39" s="131" t="s">
        <v>628</v>
      </c>
      <c r="R39" s="131" t="s">
        <v>629</v>
      </c>
      <c r="S39" s="131" t="s">
        <v>630</v>
      </c>
      <c r="T39" s="90" t="s">
        <v>476</v>
      </c>
      <c r="U39" s="130" t="s">
        <v>631</v>
      </c>
      <c r="V39" s="127">
        <v>0.15</v>
      </c>
      <c r="W39" s="130" t="s">
        <v>632</v>
      </c>
      <c r="X39" s="130" t="s">
        <v>633</v>
      </c>
      <c r="Y39" s="127">
        <v>1</v>
      </c>
      <c r="Z39" s="130" t="s">
        <v>634</v>
      </c>
      <c r="AA39" s="130" t="s">
        <v>635</v>
      </c>
      <c r="AB39" s="133" t="s">
        <v>636</v>
      </c>
      <c r="AC39" s="90">
        <v>1</v>
      </c>
      <c r="AD39" s="130" t="s">
        <v>637</v>
      </c>
      <c r="AE39" s="127">
        <v>0.33</v>
      </c>
      <c r="AF39" s="130" t="s">
        <v>638</v>
      </c>
      <c r="AG39" s="130" t="s">
        <v>594</v>
      </c>
      <c r="AH39" s="3"/>
      <c r="AI39" s="3"/>
      <c r="AJ39" s="3"/>
      <c r="AK39" s="3"/>
      <c r="AL39" s="3"/>
      <c r="AM39" s="3"/>
      <c r="AN39" s="3"/>
      <c r="AO39" s="3"/>
      <c r="AP39" s="3"/>
      <c r="AQ39" s="3"/>
      <c r="AR39" s="3"/>
      <c r="AS39" s="3"/>
      <c r="AT39" s="3"/>
      <c r="AU39" s="3"/>
      <c r="AV39" s="3"/>
    </row>
    <row r="40" spans="1:48" ht="71.25"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3"/>
      <c r="AI40" s="3"/>
      <c r="AJ40" s="3"/>
      <c r="AK40" s="3"/>
      <c r="AL40" s="3"/>
      <c r="AM40" s="3"/>
      <c r="AN40" s="3"/>
      <c r="AO40" s="3"/>
      <c r="AP40" s="3"/>
      <c r="AQ40" s="3"/>
      <c r="AR40" s="3"/>
      <c r="AS40" s="3"/>
      <c r="AT40" s="3"/>
      <c r="AU40" s="3"/>
      <c r="AV40" s="3"/>
    </row>
    <row r="41" spans="1:48" ht="79.5" customHeight="1" x14ac:dyDescent="0.3">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3"/>
      <c r="AI41" s="3"/>
      <c r="AJ41" s="3"/>
      <c r="AK41" s="3"/>
      <c r="AL41" s="3"/>
      <c r="AM41" s="3"/>
      <c r="AN41" s="3"/>
      <c r="AO41" s="3"/>
      <c r="AP41" s="3"/>
      <c r="AQ41" s="3"/>
      <c r="AR41" s="3"/>
      <c r="AS41" s="3"/>
      <c r="AT41" s="3"/>
      <c r="AU41" s="3"/>
      <c r="AV41" s="3"/>
    </row>
    <row r="42" spans="1:48" ht="16.5" customHeight="1" x14ac:dyDescent="0.3">
      <c r="A42" s="92">
        <v>12</v>
      </c>
      <c r="B42" s="88" t="str">
        <f>IF('2. Identificación del Riesgo'!B42:B44="","",'2. Identificación del Riesgo'!B42:B44)</f>
        <v/>
      </c>
      <c r="C42" s="88" t="str">
        <f>IF('2. Identificación del Riesgo'!G42:G44="","",'2. Identificación del Riesgo'!G42:G44)</f>
        <v/>
      </c>
      <c r="D42" s="88" t="str">
        <f>IF('2. Identificación del Riesgo'!H42:H44="","",'2. Identificación del Riesgo'!H42:H44)</f>
        <v/>
      </c>
      <c r="E42" s="121" t="str">
        <f>IF('7. Mapa de Riesgos General'!AO42:AO44="",IF(B42="","","N/A"),'7. Mapa de Riesgos General'!AO42:AO44)</f>
        <v/>
      </c>
      <c r="F42" s="121" t="str">
        <f>IF('7. Mapa de Riesgos General'!Q42:Q44="","",'7. Mapa de Riesgos General'!W42:W44)</f>
        <v/>
      </c>
      <c r="G42" s="127"/>
      <c r="H42" s="129"/>
      <c r="I42" s="129"/>
      <c r="J42" s="129"/>
      <c r="K42" s="90"/>
      <c r="L42" s="128"/>
      <c r="M42" s="127"/>
      <c r="N42" s="128"/>
      <c r="O42" s="128"/>
      <c r="P42" s="127"/>
      <c r="Q42" s="129"/>
      <c r="R42" s="129"/>
      <c r="S42" s="129"/>
      <c r="T42" s="90"/>
      <c r="U42" s="128"/>
      <c r="V42" s="127"/>
      <c r="W42" s="128"/>
      <c r="X42" s="128"/>
      <c r="Y42" s="127"/>
      <c r="Z42" s="129"/>
      <c r="AA42" s="129"/>
      <c r="AB42" s="129"/>
      <c r="AC42" s="90"/>
      <c r="AD42" s="128"/>
      <c r="AE42" s="127"/>
      <c r="AF42" s="128"/>
      <c r="AG42" s="128"/>
      <c r="AH42" s="3"/>
      <c r="AI42" s="3"/>
      <c r="AJ42" s="3"/>
      <c r="AK42" s="3"/>
      <c r="AL42" s="3"/>
      <c r="AM42" s="3"/>
      <c r="AN42" s="3"/>
      <c r="AO42" s="3"/>
      <c r="AP42" s="3"/>
      <c r="AQ42" s="3"/>
      <c r="AR42" s="3"/>
      <c r="AS42" s="3"/>
      <c r="AT42" s="3"/>
      <c r="AU42" s="3"/>
      <c r="AV42" s="3"/>
    </row>
    <row r="43" spans="1:48" ht="13.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3"/>
      <c r="AI43" s="3"/>
      <c r="AJ43" s="3"/>
      <c r="AK43" s="3"/>
      <c r="AL43" s="3"/>
      <c r="AM43" s="3"/>
      <c r="AN43" s="3"/>
      <c r="AO43" s="3"/>
      <c r="AP43" s="3"/>
      <c r="AQ43" s="3"/>
      <c r="AR43" s="3"/>
      <c r="AS43" s="3"/>
      <c r="AT43" s="3"/>
      <c r="AU43" s="3"/>
      <c r="AV43" s="3"/>
    </row>
    <row r="44" spans="1:48" ht="13.5" customHeight="1" x14ac:dyDescent="0.3">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3"/>
      <c r="AI44" s="3"/>
      <c r="AJ44" s="3"/>
      <c r="AK44" s="3"/>
      <c r="AL44" s="3"/>
      <c r="AM44" s="3"/>
      <c r="AN44" s="3"/>
      <c r="AO44" s="3"/>
      <c r="AP44" s="3"/>
      <c r="AQ44" s="3"/>
      <c r="AR44" s="3"/>
      <c r="AS44" s="3"/>
      <c r="AT44" s="3"/>
      <c r="AU44" s="3"/>
      <c r="AV44" s="3"/>
    </row>
    <row r="45" spans="1:48" ht="16.5" customHeight="1" x14ac:dyDescent="0.3">
      <c r="A45" s="92">
        <v>13</v>
      </c>
      <c r="B45" s="88" t="str">
        <f>IF('2. Identificación del Riesgo'!B45:B47="","",'2. Identificación del Riesgo'!B45:B47)</f>
        <v/>
      </c>
      <c r="C45" s="88" t="str">
        <f>IF('2. Identificación del Riesgo'!G45:G47="","",'2. Identificación del Riesgo'!G45:G47)</f>
        <v/>
      </c>
      <c r="D45" s="88" t="str">
        <f>IF('2. Identificación del Riesgo'!H45:H47="","",'2. Identificación del Riesgo'!H45:H47)</f>
        <v/>
      </c>
      <c r="E45" s="121" t="str">
        <f>IF('7. Mapa de Riesgos General'!AO45:AO47="",IF(B45="","","N/A"),'7. Mapa de Riesgos General'!AO45:AO47)</f>
        <v/>
      </c>
      <c r="F45" s="121" t="str">
        <f>IF('7. Mapa de Riesgos General'!Q45:Q47="","",'7. Mapa de Riesgos General'!W45:W47)</f>
        <v/>
      </c>
      <c r="G45" s="127"/>
      <c r="H45" s="129"/>
      <c r="I45" s="129"/>
      <c r="J45" s="129"/>
      <c r="K45" s="90"/>
      <c r="L45" s="128"/>
      <c r="M45" s="127"/>
      <c r="N45" s="128"/>
      <c r="O45" s="128"/>
      <c r="P45" s="127"/>
      <c r="Q45" s="129"/>
      <c r="R45" s="129"/>
      <c r="S45" s="129"/>
      <c r="T45" s="90"/>
      <c r="U45" s="128"/>
      <c r="V45" s="127"/>
      <c r="W45" s="128"/>
      <c r="X45" s="128"/>
      <c r="Y45" s="127"/>
      <c r="Z45" s="129"/>
      <c r="AA45" s="129"/>
      <c r="AB45" s="129"/>
      <c r="AC45" s="90"/>
      <c r="AD45" s="128"/>
      <c r="AE45" s="127"/>
      <c r="AF45" s="128"/>
      <c r="AG45" s="128"/>
      <c r="AH45" s="3"/>
      <c r="AI45" s="3"/>
      <c r="AJ45" s="3"/>
      <c r="AK45" s="3"/>
      <c r="AL45" s="3"/>
      <c r="AM45" s="3"/>
      <c r="AN45" s="3"/>
      <c r="AO45" s="3"/>
      <c r="AP45" s="3"/>
      <c r="AQ45" s="3"/>
      <c r="AR45" s="3"/>
      <c r="AS45" s="3"/>
      <c r="AT45" s="3"/>
      <c r="AU45" s="3"/>
      <c r="AV45" s="3"/>
    </row>
    <row r="46" spans="1:48" ht="13.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3"/>
      <c r="AI46" s="3"/>
      <c r="AJ46" s="3"/>
      <c r="AK46" s="3"/>
      <c r="AL46" s="3"/>
      <c r="AM46" s="3"/>
      <c r="AN46" s="3"/>
      <c r="AO46" s="3"/>
      <c r="AP46" s="3"/>
      <c r="AQ46" s="3"/>
      <c r="AR46" s="3"/>
      <c r="AS46" s="3"/>
      <c r="AT46" s="3"/>
      <c r="AU46" s="3"/>
      <c r="AV46" s="3"/>
    </row>
    <row r="47" spans="1:48" ht="13.5" customHeight="1" x14ac:dyDescent="0.3">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3"/>
      <c r="AI47" s="3"/>
      <c r="AJ47" s="3"/>
      <c r="AK47" s="3"/>
      <c r="AL47" s="3"/>
      <c r="AM47" s="3"/>
      <c r="AN47" s="3"/>
      <c r="AO47" s="3"/>
      <c r="AP47" s="3"/>
      <c r="AQ47" s="3"/>
      <c r="AR47" s="3"/>
      <c r="AS47" s="3"/>
      <c r="AT47" s="3"/>
      <c r="AU47" s="3"/>
      <c r="AV47" s="3"/>
    </row>
    <row r="48" spans="1:48" ht="16.5" customHeight="1" x14ac:dyDescent="0.3">
      <c r="A48" s="92">
        <v>14</v>
      </c>
      <c r="B48" s="88" t="str">
        <f>IF('2. Identificación del Riesgo'!B48:B50="","",'2. Identificación del Riesgo'!B48:B50)</f>
        <v/>
      </c>
      <c r="C48" s="88" t="str">
        <f>IF('2. Identificación del Riesgo'!G48:G50="","",'2. Identificación del Riesgo'!G48:G50)</f>
        <v/>
      </c>
      <c r="D48" s="88" t="str">
        <f>IF('2. Identificación del Riesgo'!H48:H50="","",'2. Identificación del Riesgo'!H48:H50)</f>
        <v/>
      </c>
      <c r="E48" s="121" t="str">
        <f>IF('7. Mapa de Riesgos General'!AO48:AO50="",IF(B48="","","N/A"),'7. Mapa de Riesgos General'!AO48:AO50)</f>
        <v/>
      </c>
      <c r="F48" s="121" t="str">
        <f>IF('7. Mapa de Riesgos General'!Q48:Q50="","",'7. Mapa de Riesgos General'!W48:W50)</f>
        <v/>
      </c>
      <c r="G48" s="127"/>
      <c r="H48" s="129"/>
      <c r="I48" s="129"/>
      <c r="J48" s="129"/>
      <c r="K48" s="90"/>
      <c r="L48" s="128"/>
      <c r="M48" s="127"/>
      <c r="N48" s="128"/>
      <c r="O48" s="128"/>
      <c r="P48" s="127"/>
      <c r="Q48" s="129"/>
      <c r="R48" s="129"/>
      <c r="S48" s="129"/>
      <c r="T48" s="90"/>
      <c r="U48" s="128"/>
      <c r="V48" s="127"/>
      <c r="W48" s="128"/>
      <c r="X48" s="128"/>
      <c r="Y48" s="127"/>
      <c r="Z48" s="129"/>
      <c r="AA48" s="129"/>
      <c r="AB48" s="129"/>
      <c r="AC48" s="90"/>
      <c r="AD48" s="128"/>
      <c r="AE48" s="127"/>
      <c r="AF48" s="128"/>
      <c r="AG48" s="128"/>
      <c r="AH48" s="3"/>
      <c r="AI48" s="3"/>
      <c r="AJ48" s="3"/>
      <c r="AK48" s="3"/>
      <c r="AL48" s="3"/>
      <c r="AM48" s="3"/>
      <c r="AN48" s="3"/>
      <c r="AO48" s="3"/>
      <c r="AP48" s="3"/>
      <c r="AQ48" s="3"/>
      <c r="AR48" s="3"/>
      <c r="AS48" s="3"/>
      <c r="AT48" s="3"/>
      <c r="AU48" s="3"/>
      <c r="AV48" s="3"/>
    </row>
    <row r="49" spans="1:48" ht="13.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3"/>
      <c r="AI49" s="3"/>
      <c r="AJ49" s="3"/>
      <c r="AK49" s="3"/>
      <c r="AL49" s="3"/>
      <c r="AM49" s="3"/>
      <c r="AN49" s="3"/>
      <c r="AO49" s="3"/>
      <c r="AP49" s="3"/>
      <c r="AQ49" s="3"/>
      <c r="AR49" s="3"/>
      <c r="AS49" s="3"/>
      <c r="AT49" s="3"/>
      <c r="AU49" s="3"/>
      <c r="AV49" s="3"/>
    </row>
    <row r="50" spans="1:48" ht="13.5" customHeight="1" x14ac:dyDescent="0.3">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3"/>
      <c r="AI50" s="3"/>
      <c r="AJ50" s="3"/>
      <c r="AK50" s="3"/>
      <c r="AL50" s="3"/>
      <c r="AM50" s="3"/>
      <c r="AN50" s="3"/>
      <c r="AO50" s="3"/>
      <c r="AP50" s="3"/>
      <c r="AQ50" s="3"/>
      <c r="AR50" s="3"/>
      <c r="AS50" s="3"/>
      <c r="AT50" s="3"/>
      <c r="AU50" s="3"/>
      <c r="AV50" s="3"/>
    </row>
    <row r="51" spans="1:48" ht="16.5" customHeight="1" x14ac:dyDescent="0.3">
      <c r="A51" s="92">
        <v>15</v>
      </c>
      <c r="B51" s="88" t="str">
        <f>IF('2. Identificación del Riesgo'!B51:B53="","",'2. Identificación del Riesgo'!B51:B53)</f>
        <v/>
      </c>
      <c r="C51" s="88" t="str">
        <f>IF('2. Identificación del Riesgo'!G51:G53="","",'2. Identificación del Riesgo'!G51:G53)</f>
        <v/>
      </c>
      <c r="D51" s="88" t="str">
        <f>IF('2. Identificación del Riesgo'!H51:H53="","",'2. Identificación del Riesgo'!H51:H53)</f>
        <v/>
      </c>
      <c r="E51" s="121" t="str">
        <f>IF('7. Mapa de Riesgos General'!AO51:AO53="",IF(B51="","","N/A"),'7. Mapa de Riesgos General'!AO51:AO53)</f>
        <v/>
      </c>
      <c r="F51" s="121" t="str">
        <f>IF('7. Mapa de Riesgos General'!Q51:Q53="","",'7. Mapa de Riesgos General'!W51:W53)</f>
        <v/>
      </c>
      <c r="G51" s="127"/>
      <c r="H51" s="129"/>
      <c r="I51" s="129"/>
      <c r="J51" s="129"/>
      <c r="K51" s="90"/>
      <c r="L51" s="128"/>
      <c r="M51" s="127"/>
      <c r="N51" s="128"/>
      <c r="O51" s="128"/>
      <c r="P51" s="127"/>
      <c r="Q51" s="129"/>
      <c r="R51" s="129"/>
      <c r="S51" s="129"/>
      <c r="T51" s="90"/>
      <c r="U51" s="128"/>
      <c r="V51" s="127"/>
      <c r="W51" s="128"/>
      <c r="X51" s="128"/>
      <c r="Y51" s="127"/>
      <c r="Z51" s="129"/>
      <c r="AA51" s="129"/>
      <c r="AB51" s="129"/>
      <c r="AC51" s="90"/>
      <c r="AD51" s="128"/>
      <c r="AE51" s="127"/>
      <c r="AF51" s="128"/>
      <c r="AG51" s="128"/>
      <c r="AH51" s="3"/>
      <c r="AI51" s="3"/>
      <c r="AJ51" s="3"/>
      <c r="AK51" s="3"/>
      <c r="AL51" s="3"/>
      <c r="AM51" s="3"/>
      <c r="AN51" s="3"/>
      <c r="AO51" s="3"/>
      <c r="AP51" s="3"/>
      <c r="AQ51" s="3"/>
      <c r="AR51" s="3"/>
      <c r="AS51" s="3"/>
      <c r="AT51" s="3"/>
      <c r="AU51" s="3"/>
      <c r="AV51" s="3"/>
    </row>
    <row r="52" spans="1:48" ht="13.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3"/>
      <c r="AI52" s="3"/>
      <c r="AJ52" s="3"/>
      <c r="AK52" s="3"/>
      <c r="AL52" s="3"/>
      <c r="AM52" s="3"/>
      <c r="AN52" s="3"/>
      <c r="AO52" s="3"/>
      <c r="AP52" s="3"/>
      <c r="AQ52" s="3"/>
      <c r="AR52" s="3"/>
      <c r="AS52" s="3"/>
      <c r="AT52" s="3"/>
      <c r="AU52" s="3"/>
      <c r="AV52" s="3"/>
    </row>
    <row r="53" spans="1:48" ht="13.5" customHeight="1" x14ac:dyDescent="0.3">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3"/>
      <c r="AI53" s="3"/>
      <c r="AJ53" s="3"/>
      <c r="AK53" s="3"/>
      <c r="AL53" s="3"/>
      <c r="AM53" s="3"/>
      <c r="AN53" s="3"/>
      <c r="AO53" s="3"/>
      <c r="AP53" s="3"/>
      <c r="AQ53" s="3"/>
      <c r="AR53" s="3"/>
      <c r="AS53" s="3"/>
      <c r="AT53" s="3"/>
      <c r="AU53" s="3"/>
      <c r="AV53" s="3"/>
    </row>
    <row r="54" spans="1:48" ht="16.5" customHeight="1" x14ac:dyDescent="0.3">
      <c r="A54" s="92">
        <v>16</v>
      </c>
      <c r="B54" s="88" t="str">
        <f>IF('2. Identificación del Riesgo'!B54:B56="","",'2. Identificación del Riesgo'!B54:B56)</f>
        <v/>
      </c>
      <c r="C54" s="88" t="str">
        <f>IF('2. Identificación del Riesgo'!G54:G56="","",'2. Identificación del Riesgo'!G54:G56)</f>
        <v/>
      </c>
      <c r="D54" s="88" t="str">
        <f>IF('2. Identificación del Riesgo'!H54:H56="","",'2. Identificación del Riesgo'!H54:H56)</f>
        <v/>
      </c>
      <c r="E54" s="121" t="str">
        <f>IF('7. Mapa de Riesgos General'!AO54:AO56="",IF(B54="","","N/A"),'7. Mapa de Riesgos General'!AO54:AO56)</f>
        <v/>
      </c>
      <c r="F54" s="121">
        <f>IF('7. Mapa de Riesgos General'!Q54:Q56="","",'7. Mapa de Riesgos General'!W54:W56)</f>
        <v>0</v>
      </c>
      <c r="G54" s="127"/>
      <c r="H54" s="129"/>
      <c r="I54" s="129"/>
      <c r="J54" s="129"/>
      <c r="K54" s="90"/>
      <c r="L54" s="128"/>
      <c r="M54" s="127"/>
      <c r="N54" s="128"/>
      <c r="O54" s="128"/>
      <c r="P54" s="127"/>
      <c r="Q54" s="129"/>
      <c r="R54" s="129"/>
      <c r="S54" s="129"/>
      <c r="T54" s="90"/>
      <c r="U54" s="128"/>
      <c r="V54" s="127"/>
      <c r="W54" s="128"/>
      <c r="X54" s="128"/>
      <c r="Y54" s="127"/>
      <c r="Z54" s="129"/>
      <c r="AA54" s="129"/>
      <c r="AB54" s="129"/>
      <c r="AC54" s="90"/>
      <c r="AD54" s="128"/>
      <c r="AE54" s="127"/>
      <c r="AF54" s="128"/>
      <c r="AG54" s="128"/>
      <c r="AH54" s="3"/>
      <c r="AI54" s="3"/>
      <c r="AJ54" s="3"/>
      <c r="AK54" s="3"/>
      <c r="AL54" s="3"/>
      <c r="AM54" s="3"/>
      <c r="AN54" s="3"/>
      <c r="AO54" s="3"/>
      <c r="AP54" s="3"/>
      <c r="AQ54" s="3"/>
      <c r="AR54" s="3"/>
      <c r="AS54" s="3"/>
      <c r="AT54" s="3"/>
      <c r="AU54" s="3"/>
      <c r="AV54" s="3"/>
    </row>
    <row r="55" spans="1:48" ht="13.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3"/>
      <c r="AI55" s="3"/>
      <c r="AJ55" s="3"/>
      <c r="AK55" s="3"/>
      <c r="AL55" s="3"/>
      <c r="AM55" s="3"/>
      <c r="AN55" s="3"/>
      <c r="AO55" s="3"/>
      <c r="AP55" s="3"/>
      <c r="AQ55" s="3"/>
      <c r="AR55" s="3"/>
      <c r="AS55" s="3"/>
      <c r="AT55" s="3"/>
      <c r="AU55" s="3"/>
      <c r="AV55" s="3"/>
    </row>
    <row r="56" spans="1:48" ht="13.5" customHeight="1"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3"/>
      <c r="AI56" s="3"/>
      <c r="AJ56" s="3"/>
      <c r="AK56" s="3"/>
      <c r="AL56" s="3"/>
      <c r="AM56" s="3"/>
      <c r="AN56" s="3"/>
      <c r="AO56" s="3"/>
      <c r="AP56" s="3"/>
      <c r="AQ56" s="3"/>
      <c r="AR56" s="3"/>
      <c r="AS56" s="3"/>
      <c r="AT56" s="3"/>
      <c r="AU56" s="3"/>
      <c r="AV56" s="3"/>
    </row>
    <row r="57" spans="1:48" ht="16.5" customHeight="1" x14ac:dyDescent="0.3">
      <c r="A57" s="92">
        <v>17</v>
      </c>
      <c r="B57" s="88" t="str">
        <f>IF('2. Identificación del Riesgo'!B57:B59="","",'2. Identificación del Riesgo'!B57:B59)</f>
        <v/>
      </c>
      <c r="C57" s="88" t="str">
        <f>IF('2. Identificación del Riesgo'!G57:G59="","",'2. Identificación del Riesgo'!G57:G59)</f>
        <v/>
      </c>
      <c r="D57" s="88" t="str">
        <f>IF('2. Identificación del Riesgo'!H57:H59="","",'2. Identificación del Riesgo'!H57:H59)</f>
        <v/>
      </c>
      <c r="E57" s="121" t="str">
        <f>IF('7. Mapa de Riesgos General'!AO57:AO59="",IF(B57="","","N/A"),'7. Mapa de Riesgos General'!AO57:AO59)</f>
        <v/>
      </c>
      <c r="F57" s="121">
        <f>IF('7. Mapa de Riesgos General'!Q57:Q59="","",'7. Mapa de Riesgos General'!W57:W59)</f>
        <v>0</v>
      </c>
      <c r="G57" s="127"/>
      <c r="H57" s="129"/>
      <c r="I57" s="129"/>
      <c r="J57" s="129"/>
      <c r="K57" s="90"/>
      <c r="L57" s="128"/>
      <c r="M57" s="127"/>
      <c r="N57" s="128"/>
      <c r="O57" s="128"/>
      <c r="P57" s="127"/>
      <c r="Q57" s="129"/>
      <c r="R57" s="129"/>
      <c r="S57" s="129"/>
      <c r="T57" s="90"/>
      <c r="U57" s="128"/>
      <c r="V57" s="127"/>
      <c r="W57" s="128"/>
      <c r="X57" s="128"/>
      <c r="Y57" s="127"/>
      <c r="Z57" s="129"/>
      <c r="AA57" s="129"/>
      <c r="AB57" s="129"/>
      <c r="AC57" s="90"/>
      <c r="AD57" s="128"/>
      <c r="AE57" s="127"/>
      <c r="AF57" s="128"/>
      <c r="AG57" s="128"/>
      <c r="AH57" s="3"/>
      <c r="AI57" s="3"/>
      <c r="AJ57" s="3"/>
      <c r="AK57" s="3"/>
      <c r="AL57" s="3"/>
      <c r="AM57" s="3"/>
      <c r="AN57" s="3"/>
      <c r="AO57" s="3"/>
      <c r="AP57" s="3"/>
      <c r="AQ57" s="3"/>
      <c r="AR57" s="3"/>
      <c r="AS57" s="3"/>
      <c r="AT57" s="3"/>
      <c r="AU57" s="3"/>
      <c r="AV57" s="3"/>
    </row>
    <row r="58" spans="1:48" ht="13.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3"/>
      <c r="AI58" s="3"/>
      <c r="AJ58" s="3"/>
      <c r="AK58" s="3"/>
      <c r="AL58" s="3"/>
      <c r="AM58" s="3"/>
      <c r="AN58" s="3"/>
      <c r="AO58" s="3"/>
      <c r="AP58" s="3"/>
      <c r="AQ58" s="3"/>
      <c r="AR58" s="3"/>
      <c r="AS58" s="3"/>
      <c r="AT58" s="3"/>
      <c r="AU58" s="3"/>
      <c r="AV58" s="3"/>
    </row>
    <row r="59" spans="1:48" ht="13.5" customHeight="1"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3"/>
      <c r="AI59" s="3"/>
      <c r="AJ59" s="3"/>
      <c r="AK59" s="3"/>
      <c r="AL59" s="3"/>
      <c r="AM59" s="3"/>
      <c r="AN59" s="3"/>
      <c r="AO59" s="3"/>
      <c r="AP59" s="3"/>
      <c r="AQ59" s="3"/>
      <c r="AR59" s="3"/>
      <c r="AS59" s="3"/>
      <c r="AT59" s="3"/>
      <c r="AU59" s="3"/>
      <c r="AV59" s="3"/>
    </row>
    <row r="60" spans="1:48" ht="16.5" customHeight="1" x14ac:dyDescent="0.3">
      <c r="A60" s="92">
        <v>18</v>
      </c>
      <c r="B60" s="88" t="str">
        <f>IF('2. Identificación del Riesgo'!B60:B62="","",'2. Identificación del Riesgo'!B60:B62)</f>
        <v/>
      </c>
      <c r="C60" s="88" t="str">
        <f>IF('2. Identificación del Riesgo'!G60:G62="","",'2. Identificación del Riesgo'!G60:G62)</f>
        <v/>
      </c>
      <c r="D60" s="88" t="str">
        <f>IF('2. Identificación del Riesgo'!H60:H62="","",'2. Identificación del Riesgo'!H60:H62)</f>
        <v/>
      </c>
      <c r="E60" s="121" t="str">
        <f>IF('7. Mapa de Riesgos General'!AO60:AO62="",IF(B60="","","N/A"),'7. Mapa de Riesgos General'!AO60:AO62)</f>
        <v/>
      </c>
      <c r="F60" s="121">
        <f>IF('7. Mapa de Riesgos General'!Q60:Q62="","",'7. Mapa de Riesgos General'!W60:W62)</f>
        <v>0</v>
      </c>
      <c r="G60" s="127"/>
      <c r="H60" s="129"/>
      <c r="I60" s="129"/>
      <c r="J60" s="129"/>
      <c r="K60" s="90"/>
      <c r="L60" s="128"/>
      <c r="M60" s="127"/>
      <c r="N60" s="128"/>
      <c r="O60" s="128"/>
      <c r="P60" s="127"/>
      <c r="Q60" s="129"/>
      <c r="R60" s="129"/>
      <c r="S60" s="129"/>
      <c r="T60" s="90"/>
      <c r="U60" s="128"/>
      <c r="V60" s="127"/>
      <c r="W60" s="128"/>
      <c r="X60" s="128"/>
      <c r="Y60" s="127"/>
      <c r="Z60" s="129"/>
      <c r="AA60" s="129"/>
      <c r="AB60" s="129"/>
      <c r="AC60" s="90"/>
      <c r="AD60" s="128"/>
      <c r="AE60" s="127"/>
      <c r="AF60" s="128"/>
      <c r="AG60" s="128"/>
      <c r="AH60" s="3"/>
      <c r="AI60" s="3"/>
      <c r="AJ60" s="3"/>
      <c r="AK60" s="3"/>
      <c r="AL60" s="3"/>
      <c r="AM60" s="3"/>
      <c r="AN60" s="3"/>
      <c r="AO60" s="3"/>
      <c r="AP60" s="3"/>
      <c r="AQ60" s="3"/>
      <c r="AR60" s="3"/>
      <c r="AS60" s="3"/>
      <c r="AT60" s="3"/>
      <c r="AU60" s="3"/>
      <c r="AV60" s="3"/>
    </row>
    <row r="61" spans="1:48" ht="13.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3"/>
      <c r="AI61" s="3"/>
      <c r="AJ61" s="3"/>
      <c r="AK61" s="3"/>
      <c r="AL61" s="3"/>
      <c r="AM61" s="3"/>
      <c r="AN61" s="3"/>
      <c r="AO61" s="3"/>
      <c r="AP61" s="3"/>
      <c r="AQ61" s="3"/>
      <c r="AR61" s="3"/>
      <c r="AS61" s="3"/>
      <c r="AT61" s="3"/>
      <c r="AU61" s="3"/>
      <c r="AV61" s="3"/>
    </row>
    <row r="62" spans="1:48" ht="13.5" customHeight="1"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3"/>
      <c r="AI62" s="3"/>
      <c r="AJ62" s="3"/>
      <c r="AK62" s="3"/>
      <c r="AL62" s="3"/>
      <c r="AM62" s="3"/>
      <c r="AN62" s="3"/>
      <c r="AO62" s="3"/>
      <c r="AP62" s="3"/>
      <c r="AQ62" s="3"/>
      <c r="AR62" s="3"/>
      <c r="AS62" s="3"/>
      <c r="AT62" s="3"/>
      <c r="AU62" s="3"/>
      <c r="AV62" s="3"/>
    </row>
    <row r="63" spans="1:48" ht="16.5" customHeight="1" x14ac:dyDescent="0.3">
      <c r="A63" s="92">
        <v>19</v>
      </c>
      <c r="B63" s="88" t="str">
        <f>IF('2. Identificación del Riesgo'!B63:B65="","",'2. Identificación del Riesgo'!B63:B65)</f>
        <v/>
      </c>
      <c r="C63" s="88" t="str">
        <f>IF('2. Identificación del Riesgo'!G63:G65="","",'2. Identificación del Riesgo'!G63:G65)</f>
        <v/>
      </c>
      <c r="D63" s="88" t="str">
        <f>IF('2. Identificación del Riesgo'!H63:H65="","",'2. Identificación del Riesgo'!H63:H65)</f>
        <v/>
      </c>
      <c r="E63" s="121" t="str">
        <f>IF('7. Mapa de Riesgos General'!AO63:AO65="",IF(B63="","","N/A"),'7. Mapa de Riesgos General'!AO63:AO65)</f>
        <v/>
      </c>
      <c r="F63" s="121">
        <f>IF('7. Mapa de Riesgos General'!Q63:Q65="","",'7. Mapa de Riesgos General'!W63:W65)</f>
        <v>0</v>
      </c>
      <c r="G63" s="127"/>
      <c r="H63" s="129"/>
      <c r="I63" s="129"/>
      <c r="J63" s="129"/>
      <c r="K63" s="90"/>
      <c r="L63" s="128"/>
      <c r="M63" s="127"/>
      <c r="N63" s="128"/>
      <c r="O63" s="128"/>
      <c r="P63" s="127"/>
      <c r="Q63" s="129"/>
      <c r="R63" s="129"/>
      <c r="S63" s="129"/>
      <c r="T63" s="90"/>
      <c r="U63" s="128"/>
      <c r="V63" s="127"/>
      <c r="W63" s="128"/>
      <c r="X63" s="128"/>
      <c r="Y63" s="127"/>
      <c r="Z63" s="129"/>
      <c r="AA63" s="129"/>
      <c r="AB63" s="129"/>
      <c r="AC63" s="90"/>
      <c r="AD63" s="128"/>
      <c r="AE63" s="127"/>
      <c r="AF63" s="128"/>
      <c r="AG63" s="128"/>
      <c r="AH63" s="3"/>
      <c r="AI63" s="3"/>
      <c r="AJ63" s="3"/>
      <c r="AK63" s="3"/>
      <c r="AL63" s="3"/>
      <c r="AM63" s="3"/>
      <c r="AN63" s="3"/>
      <c r="AO63" s="3"/>
      <c r="AP63" s="3"/>
      <c r="AQ63" s="3"/>
      <c r="AR63" s="3"/>
      <c r="AS63" s="3"/>
      <c r="AT63" s="3"/>
      <c r="AU63" s="3"/>
      <c r="AV63" s="3"/>
    </row>
    <row r="64" spans="1:48" ht="13.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3"/>
      <c r="AI64" s="3"/>
      <c r="AJ64" s="3"/>
      <c r="AK64" s="3"/>
      <c r="AL64" s="3"/>
      <c r="AM64" s="3"/>
      <c r="AN64" s="3"/>
      <c r="AO64" s="3"/>
      <c r="AP64" s="3"/>
      <c r="AQ64" s="3"/>
      <c r="AR64" s="3"/>
      <c r="AS64" s="3"/>
      <c r="AT64" s="3"/>
      <c r="AU64" s="3"/>
      <c r="AV64" s="3"/>
    </row>
    <row r="65" spans="1:48" ht="13.5" customHeight="1"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3"/>
      <c r="AI65" s="3"/>
      <c r="AJ65" s="3"/>
      <c r="AK65" s="3"/>
      <c r="AL65" s="3"/>
      <c r="AM65" s="3"/>
      <c r="AN65" s="3"/>
      <c r="AO65" s="3"/>
      <c r="AP65" s="3"/>
      <c r="AQ65" s="3"/>
      <c r="AR65" s="3"/>
      <c r="AS65" s="3"/>
      <c r="AT65" s="3"/>
      <c r="AU65" s="3"/>
      <c r="AV65" s="3"/>
    </row>
    <row r="66" spans="1:48" ht="16.5" customHeight="1" x14ac:dyDescent="0.3">
      <c r="A66" s="92">
        <v>20</v>
      </c>
      <c r="B66" s="88" t="str">
        <f>IF('2. Identificación del Riesgo'!B66:B68="","",'2. Identificación del Riesgo'!B66:B68)</f>
        <v/>
      </c>
      <c r="C66" s="88" t="str">
        <f>IF('2. Identificación del Riesgo'!G66:G68="","",'2. Identificación del Riesgo'!G66:G68)</f>
        <v/>
      </c>
      <c r="D66" s="88" t="str">
        <f>IF('2. Identificación del Riesgo'!H66:H68="","",'2. Identificación del Riesgo'!H66:H68)</f>
        <v/>
      </c>
      <c r="E66" s="121" t="str">
        <f>IF('7. Mapa de Riesgos General'!AO66:AO68="",IF(B66="","","N/A"),'7. Mapa de Riesgos General'!AO66:AO68)</f>
        <v/>
      </c>
      <c r="F66" s="121">
        <f>IF('7. Mapa de Riesgos General'!Q66:Q68="","",'7. Mapa de Riesgos General'!W66:W68)</f>
        <v>0</v>
      </c>
      <c r="G66" s="127"/>
      <c r="H66" s="129"/>
      <c r="I66" s="129"/>
      <c r="J66" s="129"/>
      <c r="K66" s="90"/>
      <c r="L66" s="128"/>
      <c r="M66" s="127"/>
      <c r="N66" s="128"/>
      <c r="O66" s="128"/>
      <c r="P66" s="127"/>
      <c r="Q66" s="129"/>
      <c r="R66" s="129"/>
      <c r="S66" s="129"/>
      <c r="T66" s="90"/>
      <c r="U66" s="128"/>
      <c r="V66" s="127"/>
      <c r="W66" s="128"/>
      <c r="X66" s="128"/>
      <c r="Y66" s="127"/>
      <c r="Z66" s="129"/>
      <c r="AA66" s="129"/>
      <c r="AB66" s="129"/>
      <c r="AC66" s="90"/>
      <c r="AD66" s="128"/>
      <c r="AE66" s="127"/>
      <c r="AF66" s="128"/>
      <c r="AG66" s="128"/>
      <c r="AH66" s="3"/>
      <c r="AI66" s="3"/>
      <c r="AJ66" s="3"/>
      <c r="AK66" s="3"/>
      <c r="AL66" s="3"/>
      <c r="AM66" s="3"/>
      <c r="AN66" s="3"/>
      <c r="AO66" s="3"/>
      <c r="AP66" s="3"/>
      <c r="AQ66" s="3"/>
      <c r="AR66" s="3"/>
      <c r="AS66" s="3"/>
      <c r="AT66" s="3"/>
      <c r="AU66" s="3"/>
      <c r="AV66" s="3"/>
    </row>
    <row r="67" spans="1:48" ht="13.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2"/>
      <c r="AI67" s="2"/>
      <c r="AJ67" s="2"/>
      <c r="AK67" s="2"/>
      <c r="AL67" s="2"/>
      <c r="AM67" s="2"/>
      <c r="AN67" s="2"/>
      <c r="AO67" s="2"/>
      <c r="AP67" s="2"/>
      <c r="AQ67" s="2"/>
      <c r="AR67" s="2"/>
      <c r="AS67" s="2"/>
      <c r="AT67" s="2"/>
      <c r="AU67" s="2"/>
      <c r="AV67" s="2"/>
    </row>
    <row r="68" spans="1:48" ht="13.5" customHeight="1" x14ac:dyDescent="0.3">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2"/>
      <c r="AI68" s="2"/>
      <c r="AJ68" s="2"/>
      <c r="AK68" s="2"/>
      <c r="AL68" s="2"/>
      <c r="AM68" s="2"/>
      <c r="AN68" s="2"/>
      <c r="AO68" s="2"/>
      <c r="AP68" s="2"/>
      <c r="AQ68" s="2"/>
      <c r="AR68" s="2"/>
      <c r="AS68" s="2"/>
      <c r="AT68" s="2"/>
      <c r="AU68" s="2"/>
      <c r="AV68" s="2"/>
    </row>
    <row r="69" spans="1:48" ht="25.5" customHeight="1" x14ac:dyDescent="0.3">
      <c r="A69" s="2"/>
      <c r="B69" s="40"/>
      <c r="C69" s="2"/>
      <c r="D69" s="2"/>
      <c r="E69" s="7"/>
      <c r="F69" s="2"/>
      <c r="G69" s="41">
        <f>IFERROR(AVERAGE(G9:G68),"")</f>
        <v>0.32700000000000001</v>
      </c>
      <c r="H69" s="2"/>
      <c r="I69" s="2"/>
      <c r="J69" s="2"/>
      <c r="K69" s="41" t="str">
        <f>IFERROR(AVERAGE(K9:K68),"")</f>
        <v/>
      </c>
      <c r="L69" s="2"/>
      <c r="M69" s="41">
        <f>IFERROR(AVERAGE(M9:M68),"")</f>
        <v>0.29700000000000004</v>
      </c>
      <c r="N69" s="2"/>
      <c r="O69" s="2"/>
      <c r="P69" s="41">
        <f>IFERROR(AVERAGE(P9:P68),"")</f>
        <v>0.54</v>
      </c>
      <c r="Q69" s="2"/>
      <c r="R69" s="2"/>
      <c r="S69" s="2"/>
      <c r="T69" s="41" t="str">
        <f>IFERROR(AVERAGE(T9:T68),"")</f>
        <v/>
      </c>
      <c r="U69" s="2"/>
      <c r="V69" s="41">
        <f>IFERROR(AVERAGE(V9:V68),"")</f>
        <v>0.22700000000000001</v>
      </c>
      <c r="W69" s="2"/>
      <c r="X69" s="2"/>
      <c r="Y69" s="41">
        <f>IFERROR(AVERAGE(Y9:Y68),"")</f>
        <v>1</v>
      </c>
      <c r="Z69" s="2"/>
      <c r="AA69" s="2"/>
      <c r="AB69" s="2"/>
      <c r="AC69" s="41">
        <f>IFERROR(AVERAGE(AC9:AC68),"")</f>
        <v>0.85090909090909084</v>
      </c>
      <c r="AD69" s="2"/>
      <c r="AE69" s="41">
        <f>IFERROR(AVERAGE(AE9:AE68),"")</f>
        <v>3.2418181818181817</v>
      </c>
      <c r="AF69" s="2"/>
      <c r="AG69" s="2"/>
      <c r="AH69" s="2"/>
      <c r="AI69" s="2"/>
      <c r="AJ69" s="2"/>
      <c r="AK69" s="2"/>
      <c r="AL69" s="2"/>
      <c r="AM69" s="2"/>
      <c r="AN69" s="2"/>
      <c r="AO69" s="2"/>
      <c r="AP69" s="2"/>
      <c r="AQ69" s="2"/>
      <c r="AR69" s="2"/>
      <c r="AS69" s="2"/>
      <c r="AT69" s="2"/>
      <c r="AU69" s="2"/>
      <c r="AV69" s="2"/>
    </row>
    <row r="70" spans="1:48" ht="13.5" customHeight="1" x14ac:dyDescent="0.3">
      <c r="A70" s="6"/>
      <c r="B70" s="6"/>
      <c r="C70" s="6"/>
      <c r="D70" s="2"/>
      <c r="E70" s="7"/>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3">
      <c r="A71" s="6"/>
      <c r="B71" s="6"/>
      <c r="C71" s="6"/>
      <c r="D71" s="2"/>
      <c r="E71" s="7"/>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3">
      <c r="A72" s="6"/>
      <c r="B72" s="6"/>
      <c r="C72" s="6"/>
      <c r="D72" s="2"/>
      <c r="E72" s="7"/>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3">
      <c r="A73" s="6"/>
      <c r="B73" s="6"/>
      <c r="C73" s="6"/>
      <c r="D73" s="2"/>
      <c r="E73" s="7"/>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3">
      <c r="A74" s="6"/>
      <c r="B74" s="6"/>
      <c r="C74" s="6"/>
      <c r="D74" s="2"/>
      <c r="E74" s="7"/>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3">
      <c r="A75" s="6"/>
      <c r="B75" s="6"/>
      <c r="C75" s="6"/>
      <c r="D75" s="2"/>
      <c r="E75" s="7"/>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3">
      <c r="A76" s="6"/>
      <c r="B76" s="6"/>
      <c r="C76" s="6"/>
      <c r="D76" s="2"/>
      <c r="E76" s="7"/>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3">
      <c r="A77" s="6"/>
      <c r="B77" s="6"/>
      <c r="C77" s="6"/>
      <c r="D77" s="2"/>
      <c r="E77" s="7"/>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3">
      <c r="A78" s="6"/>
      <c r="B78" s="6"/>
      <c r="C78" s="6"/>
      <c r="D78" s="2"/>
      <c r="E78" s="7"/>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3">
      <c r="A79" s="6"/>
      <c r="B79" s="6"/>
      <c r="C79" s="6"/>
      <c r="D79" s="2"/>
      <c r="E79" s="7"/>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3">
      <c r="A80" s="6"/>
      <c r="B80" s="6"/>
      <c r="C80" s="6"/>
      <c r="D80" s="2"/>
      <c r="E80" s="7"/>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3">
      <c r="A81" s="6"/>
      <c r="B81" s="6"/>
      <c r="C81" s="6"/>
      <c r="D81" s="2"/>
      <c r="E81" s="7"/>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3">
      <c r="A82" s="6"/>
      <c r="B82" s="6"/>
      <c r="C82" s="6"/>
      <c r="D82" s="2"/>
      <c r="E82" s="7"/>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3">
      <c r="A83" s="6"/>
      <c r="B83" s="6"/>
      <c r="C83" s="6"/>
      <c r="D83" s="2"/>
      <c r="E83" s="7"/>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3">
      <c r="A84" s="6"/>
      <c r="B84" s="6"/>
      <c r="C84" s="6"/>
      <c r="D84" s="2"/>
      <c r="E84" s="7"/>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3">
      <c r="A85" s="6"/>
      <c r="B85" s="6"/>
      <c r="C85" s="6"/>
      <c r="D85" s="2"/>
      <c r="E85" s="7"/>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3">
      <c r="A86" s="6"/>
      <c r="B86" s="6"/>
      <c r="C86" s="6"/>
      <c r="D86" s="2"/>
      <c r="E86" s="7"/>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3">
      <c r="A87" s="6"/>
      <c r="B87" s="6"/>
      <c r="C87" s="6"/>
      <c r="D87" s="2"/>
      <c r="E87" s="7"/>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3">
      <c r="A88" s="6"/>
      <c r="B88" s="6"/>
      <c r="C88" s="6"/>
      <c r="D88" s="2"/>
      <c r="E88" s="7"/>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3">
      <c r="A89" s="6"/>
      <c r="B89" s="6"/>
      <c r="C89" s="6"/>
      <c r="D89" s="2"/>
      <c r="E89" s="7"/>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3">
      <c r="A90" s="6"/>
      <c r="B90" s="6"/>
      <c r="C90" s="6"/>
      <c r="D90" s="2"/>
      <c r="E90" s="7"/>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3">
      <c r="A91" s="6"/>
      <c r="B91" s="6"/>
      <c r="C91" s="6"/>
      <c r="D91" s="2"/>
      <c r="E91" s="7"/>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3">
      <c r="A92" s="6"/>
      <c r="B92" s="6"/>
      <c r="C92" s="6"/>
      <c r="D92" s="2"/>
      <c r="E92" s="7"/>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3">
      <c r="A93" s="6"/>
      <c r="B93" s="6"/>
      <c r="C93" s="6"/>
      <c r="D93" s="2"/>
      <c r="E93" s="7"/>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3">
      <c r="A94" s="6"/>
      <c r="B94" s="6"/>
      <c r="C94" s="6"/>
      <c r="D94" s="2"/>
      <c r="E94" s="7"/>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3">
      <c r="A95" s="6"/>
      <c r="B95" s="6"/>
      <c r="C95" s="6"/>
      <c r="D95" s="2"/>
      <c r="E95" s="7"/>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3">
      <c r="A96" s="6"/>
      <c r="B96" s="6"/>
      <c r="C96" s="6"/>
      <c r="D96" s="2"/>
      <c r="E96" s="7"/>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3">
      <c r="A97" s="6"/>
      <c r="B97" s="6"/>
      <c r="C97" s="6"/>
      <c r="D97" s="2"/>
      <c r="E97" s="7"/>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3">
      <c r="A98" s="6"/>
      <c r="B98" s="6"/>
      <c r="C98" s="6"/>
      <c r="D98" s="2"/>
      <c r="E98" s="7"/>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3">
      <c r="A99" s="6"/>
      <c r="B99" s="6"/>
      <c r="C99" s="6"/>
      <c r="D99" s="2"/>
      <c r="E99" s="7"/>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3">
      <c r="A100" s="6"/>
      <c r="B100" s="6"/>
      <c r="C100" s="6"/>
      <c r="D100" s="2"/>
      <c r="E100" s="7"/>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3">
      <c r="A101" s="6"/>
      <c r="B101" s="6"/>
      <c r="C101" s="6"/>
      <c r="D101" s="2"/>
      <c r="E101" s="7"/>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3">
      <c r="A102" s="6"/>
      <c r="B102" s="6"/>
      <c r="C102" s="6"/>
      <c r="D102" s="2"/>
      <c r="E102" s="7"/>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3">
      <c r="A103" s="6"/>
      <c r="B103" s="6"/>
      <c r="C103" s="6"/>
      <c r="D103" s="2"/>
      <c r="E103" s="7"/>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3">
      <c r="A104" s="6"/>
      <c r="B104" s="6"/>
      <c r="C104" s="6"/>
      <c r="D104" s="2"/>
      <c r="E104" s="7"/>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3">
      <c r="A105" s="6"/>
      <c r="B105" s="6"/>
      <c r="C105" s="6"/>
      <c r="D105" s="2"/>
      <c r="E105" s="7"/>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3">
      <c r="A106" s="6"/>
      <c r="B106" s="6"/>
      <c r="C106" s="6"/>
      <c r="D106" s="2"/>
      <c r="E106" s="7"/>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3">
      <c r="A107" s="6"/>
      <c r="B107" s="6"/>
      <c r="C107" s="6"/>
      <c r="D107" s="2"/>
      <c r="E107" s="7"/>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3">
      <c r="A108" s="6"/>
      <c r="B108" s="6"/>
      <c r="C108" s="6"/>
      <c r="D108" s="2"/>
      <c r="E108" s="7"/>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3">
      <c r="A109" s="6"/>
      <c r="B109" s="6"/>
      <c r="C109" s="6"/>
      <c r="D109" s="2"/>
      <c r="E109" s="7"/>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3">
      <c r="A110" s="6"/>
      <c r="B110" s="6"/>
      <c r="C110" s="6"/>
      <c r="D110" s="2"/>
      <c r="E110" s="7"/>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3">
      <c r="A111" s="6"/>
      <c r="B111" s="6"/>
      <c r="C111" s="6"/>
      <c r="D111" s="2"/>
      <c r="E111" s="7"/>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3">
      <c r="A112" s="6"/>
      <c r="B112" s="6"/>
      <c r="C112" s="6"/>
      <c r="D112" s="2"/>
      <c r="E112" s="7"/>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3">
      <c r="A113" s="6"/>
      <c r="B113" s="6"/>
      <c r="C113" s="6"/>
      <c r="D113" s="2"/>
      <c r="E113" s="7"/>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3">
      <c r="A114" s="6"/>
      <c r="B114" s="6"/>
      <c r="C114" s="6"/>
      <c r="D114" s="2"/>
      <c r="E114" s="7"/>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3">
      <c r="A115" s="6"/>
      <c r="B115" s="6"/>
      <c r="C115" s="6"/>
      <c r="D115" s="2"/>
      <c r="E115" s="7"/>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3">
      <c r="A116" s="6"/>
      <c r="B116" s="6"/>
      <c r="C116" s="6"/>
      <c r="D116" s="2"/>
      <c r="E116" s="7"/>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3">
      <c r="A117" s="6"/>
      <c r="B117" s="6"/>
      <c r="C117" s="6"/>
      <c r="D117" s="2"/>
      <c r="E117" s="7"/>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3">
      <c r="A118" s="6"/>
      <c r="B118" s="6"/>
      <c r="C118" s="6"/>
      <c r="D118" s="2"/>
      <c r="E118" s="7"/>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3">
      <c r="A119" s="6"/>
      <c r="B119" s="6"/>
      <c r="C119" s="6"/>
      <c r="D119" s="2"/>
      <c r="E119" s="7"/>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3">
      <c r="A120" s="6"/>
      <c r="B120" s="6"/>
      <c r="C120" s="6"/>
      <c r="D120" s="2"/>
      <c r="E120" s="7"/>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3">
      <c r="A121" s="6"/>
      <c r="B121" s="6"/>
      <c r="C121" s="6"/>
      <c r="D121" s="2"/>
      <c r="E121" s="7"/>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3">
      <c r="A122" s="6"/>
      <c r="B122" s="6"/>
      <c r="C122" s="6"/>
      <c r="D122" s="2"/>
      <c r="E122" s="7"/>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3">
      <c r="A123" s="6"/>
      <c r="B123" s="6"/>
      <c r="C123" s="6"/>
      <c r="D123" s="2"/>
      <c r="E123" s="7"/>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3">
      <c r="A124" s="6"/>
      <c r="B124" s="6"/>
      <c r="C124" s="6"/>
      <c r="D124" s="2"/>
      <c r="E124" s="7"/>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3">
      <c r="A125" s="6"/>
      <c r="B125" s="6"/>
      <c r="C125" s="6"/>
      <c r="D125" s="2"/>
      <c r="E125" s="7"/>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3">
      <c r="A126" s="6"/>
      <c r="B126" s="6"/>
      <c r="C126" s="6"/>
      <c r="D126" s="2"/>
      <c r="E126" s="7"/>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3">
      <c r="A127" s="6"/>
      <c r="B127" s="6"/>
      <c r="C127" s="6"/>
      <c r="D127" s="2"/>
      <c r="E127" s="7"/>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3">
      <c r="A128" s="6"/>
      <c r="B128" s="6"/>
      <c r="C128" s="6"/>
      <c r="D128" s="2"/>
      <c r="E128" s="7"/>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3">
      <c r="A129" s="6"/>
      <c r="B129" s="6"/>
      <c r="C129" s="6"/>
      <c r="D129" s="2"/>
      <c r="E129" s="7"/>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3">
      <c r="A130" s="6"/>
      <c r="B130" s="6"/>
      <c r="C130" s="6"/>
      <c r="D130" s="2"/>
      <c r="E130" s="7"/>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3">
      <c r="A131" s="6"/>
      <c r="B131" s="6"/>
      <c r="C131" s="6"/>
      <c r="D131" s="2"/>
      <c r="E131" s="7"/>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3">
      <c r="A132" s="6"/>
      <c r="B132" s="6"/>
      <c r="C132" s="6"/>
      <c r="D132" s="2"/>
      <c r="E132" s="7"/>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3">
      <c r="A133" s="6"/>
      <c r="B133" s="6"/>
      <c r="C133" s="6"/>
      <c r="D133" s="2"/>
      <c r="E133" s="7"/>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3">
      <c r="A134" s="6"/>
      <c r="B134" s="6"/>
      <c r="C134" s="6"/>
      <c r="D134" s="2"/>
      <c r="E134" s="7"/>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3">
      <c r="A135" s="6"/>
      <c r="B135" s="6"/>
      <c r="C135" s="6"/>
      <c r="D135" s="2"/>
      <c r="E135" s="7"/>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3">
      <c r="A136" s="6"/>
      <c r="B136" s="6"/>
      <c r="C136" s="6"/>
      <c r="D136" s="2"/>
      <c r="E136" s="7"/>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3">
      <c r="A137" s="6"/>
      <c r="B137" s="6"/>
      <c r="C137" s="6"/>
      <c r="D137" s="2"/>
      <c r="E137" s="7"/>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3">
      <c r="A138" s="6"/>
      <c r="B138" s="6"/>
      <c r="C138" s="6"/>
      <c r="D138" s="2"/>
      <c r="E138" s="7"/>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3">
      <c r="A139" s="6"/>
      <c r="B139" s="6"/>
      <c r="C139" s="6"/>
      <c r="D139" s="2"/>
      <c r="E139" s="7"/>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3">
      <c r="A140" s="6"/>
      <c r="B140" s="6"/>
      <c r="C140" s="6"/>
      <c r="D140" s="2"/>
      <c r="E140" s="7"/>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3">
      <c r="A141" s="6"/>
      <c r="B141" s="6"/>
      <c r="C141" s="6"/>
      <c r="D141" s="2"/>
      <c r="E141" s="7"/>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3">
      <c r="A142" s="6"/>
      <c r="B142" s="6"/>
      <c r="C142" s="6"/>
      <c r="D142" s="2"/>
      <c r="E142" s="7"/>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3">
      <c r="A143" s="6"/>
      <c r="B143" s="6"/>
      <c r="C143" s="6"/>
      <c r="D143" s="2"/>
      <c r="E143" s="7"/>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3">
      <c r="A144" s="6"/>
      <c r="B144" s="6"/>
      <c r="C144" s="6"/>
      <c r="D144" s="2"/>
      <c r="E144" s="7"/>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3">
      <c r="A145" s="6"/>
      <c r="B145" s="6"/>
      <c r="C145" s="6"/>
      <c r="D145" s="2"/>
      <c r="E145" s="7"/>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3">
      <c r="A146" s="6"/>
      <c r="B146" s="6"/>
      <c r="C146" s="6"/>
      <c r="D146" s="2"/>
      <c r="E146" s="7"/>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3">
      <c r="A147" s="6"/>
      <c r="B147" s="6"/>
      <c r="C147" s="6"/>
      <c r="D147" s="2"/>
      <c r="E147" s="7"/>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3">
      <c r="A148" s="6"/>
      <c r="B148" s="6"/>
      <c r="C148" s="6"/>
      <c r="D148" s="2"/>
      <c r="E148" s="7"/>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3">
      <c r="A149" s="6"/>
      <c r="B149" s="6"/>
      <c r="C149" s="6"/>
      <c r="D149" s="2"/>
      <c r="E149" s="7"/>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3">
      <c r="A150" s="6"/>
      <c r="B150" s="6"/>
      <c r="C150" s="6"/>
      <c r="D150" s="2"/>
      <c r="E150" s="7"/>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3">
      <c r="A151" s="6"/>
      <c r="B151" s="6"/>
      <c r="C151" s="6"/>
      <c r="D151" s="2"/>
      <c r="E151" s="7"/>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3">
      <c r="A152" s="6"/>
      <c r="B152" s="6"/>
      <c r="C152" s="6"/>
      <c r="D152" s="2"/>
      <c r="E152" s="7"/>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3">
      <c r="A153" s="6"/>
      <c r="B153" s="6"/>
      <c r="C153" s="6"/>
      <c r="D153" s="2"/>
      <c r="E153" s="7"/>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3">
      <c r="A154" s="6"/>
      <c r="B154" s="6"/>
      <c r="C154" s="6"/>
      <c r="D154" s="2"/>
      <c r="E154" s="7"/>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3">
      <c r="A155" s="6"/>
      <c r="B155" s="6"/>
      <c r="C155" s="6"/>
      <c r="D155" s="2"/>
      <c r="E155" s="7"/>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3">
      <c r="A156" s="6"/>
      <c r="B156" s="6"/>
      <c r="C156" s="6"/>
      <c r="D156" s="2"/>
      <c r="E156" s="7"/>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3">
      <c r="A157" s="6"/>
      <c r="B157" s="6"/>
      <c r="C157" s="6"/>
      <c r="D157" s="2"/>
      <c r="E157" s="7"/>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3">
      <c r="A158" s="6"/>
      <c r="B158" s="6"/>
      <c r="C158" s="6"/>
      <c r="D158" s="2"/>
      <c r="E158" s="7"/>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3">
      <c r="A159" s="6"/>
      <c r="B159" s="6"/>
      <c r="C159" s="6"/>
      <c r="D159" s="2"/>
      <c r="E159" s="7"/>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3">
      <c r="A160" s="6"/>
      <c r="B160" s="6"/>
      <c r="C160" s="6"/>
      <c r="D160" s="2"/>
      <c r="E160" s="7"/>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3">
      <c r="A161" s="6"/>
      <c r="B161" s="6"/>
      <c r="C161" s="6"/>
      <c r="D161" s="2"/>
      <c r="E161" s="7"/>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3">
      <c r="A162" s="6"/>
      <c r="B162" s="6"/>
      <c r="C162" s="6"/>
      <c r="D162" s="2"/>
      <c r="E162" s="7"/>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3">
      <c r="A163" s="6"/>
      <c r="B163" s="6"/>
      <c r="C163" s="6"/>
      <c r="D163" s="2"/>
      <c r="E163" s="7"/>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3">
      <c r="A164" s="6"/>
      <c r="B164" s="6"/>
      <c r="C164" s="6"/>
      <c r="D164" s="2"/>
      <c r="E164" s="7"/>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3">
      <c r="A165" s="6"/>
      <c r="B165" s="6"/>
      <c r="C165" s="6"/>
      <c r="D165" s="2"/>
      <c r="E165" s="7"/>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3">
      <c r="A166" s="6"/>
      <c r="B166" s="6"/>
      <c r="C166" s="6"/>
      <c r="D166" s="2"/>
      <c r="E166" s="7"/>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3">
      <c r="A167" s="6"/>
      <c r="B167" s="6"/>
      <c r="C167" s="6"/>
      <c r="D167" s="2"/>
      <c r="E167" s="7"/>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3">
      <c r="A168" s="6"/>
      <c r="B168" s="6"/>
      <c r="C168" s="6"/>
      <c r="D168" s="2"/>
      <c r="E168" s="7"/>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3">
      <c r="A169" s="6"/>
      <c r="B169" s="6"/>
      <c r="C169" s="6"/>
      <c r="D169" s="2"/>
      <c r="E169" s="7"/>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3">
      <c r="A170" s="6"/>
      <c r="B170" s="6"/>
      <c r="C170" s="6"/>
      <c r="D170" s="2"/>
      <c r="E170" s="7"/>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3">
      <c r="A171" s="6"/>
      <c r="B171" s="6"/>
      <c r="C171" s="6"/>
      <c r="D171" s="2"/>
      <c r="E171" s="7"/>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3">
      <c r="A172" s="6"/>
      <c r="B172" s="6"/>
      <c r="C172" s="6"/>
      <c r="D172" s="2"/>
      <c r="E172" s="7"/>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3">
      <c r="A173" s="6"/>
      <c r="B173" s="6"/>
      <c r="C173" s="6"/>
      <c r="D173" s="2"/>
      <c r="E173" s="7"/>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3">
      <c r="A174" s="6"/>
      <c r="B174" s="6"/>
      <c r="C174" s="6"/>
      <c r="D174" s="2"/>
      <c r="E174" s="7"/>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3">
      <c r="A175" s="6"/>
      <c r="B175" s="6"/>
      <c r="C175" s="6"/>
      <c r="D175" s="2"/>
      <c r="E175" s="7"/>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3">
      <c r="A176" s="6"/>
      <c r="B176" s="6"/>
      <c r="C176" s="6"/>
      <c r="D176" s="2"/>
      <c r="E176" s="7"/>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3">
      <c r="A177" s="6"/>
      <c r="B177" s="6"/>
      <c r="C177" s="6"/>
      <c r="D177" s="2"/>
      <c r="E177" s="7"/>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3">
      <c r="A178" s="6"/>
      <c r="B178" s="6"/>
      <c r="C178" s="6"/>
      <c r="D178" s="2"/>
      <c r="E178" s="7"/>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3">
      <c r="A179" s="6"/>
      <c r="B179" s="6"/>
      <c r="C179" s="6"/>
      <c r="D179" s="2"/>
      <c r="E179" s="7"/>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3">
      <c r="A180" s="6"/>
      <c r="B180" s="6"/>
      <c r="C180" s="6"/>
      <c r="D180" s="2"/>
      <c r="E180" s="7"/>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3">
      <c r="A181" s="6"/>
      <c r="B181" s="6"/>
      <c r="C181" s="6"/>
      <c r="D181" s="2"/>
      <c r="E181" s="7"/>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3">
      <c r="A182" s="6"/>
      <c r="B182" s="6"/>
      <c r="C182" s="6"/>
      <c r="D182" s="2"/>
      <c r="E182" s="7"/>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3">
      <c r="A183" s="6"/>
      <c r="B183" s="6"/>
      <c r="C183" s="6"/>
      <c r="D183" s="2"/>
      <c r="E183" s="7"/>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3">
      <c r="A184" s="6"/>
      <c r="B184" s="6"/>
      <c r="C184" s="6"/>
      <c r="D184" s="2"/>
      <c r="E184" s="7"/>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3">
      <c r="A185" s="6"/>
      <c r="B185" s="6"/>
      <c r="C185" s="6"/>
      <c r="D185" s="2"/>
      <c r="E185" s="7"/>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3">
      <c r="A186" s="6"/>
      <c r="B186" s="6"/>
      <c r="C186" s="6"/>
      <c r="D186" s="2"/>
      <c r="E186" s="7"/>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3">
      <c r="A187" s="6"/>
      <c r="B187" s="6"/>
      <c r="C187" s="6"/>
      <c r="D187" s="2"/>
      <c r="E187" s="7"/>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3">
      <c r="A188" s="6"/>
      <c r="B188" s="6"/>
      <c r="C188" s="6"/>
      <c r="D188" s="2"/>
      <c r="E188" s="7"/>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3">
      <c r="A189" s="6"/>
      <c r="B189" s="6"/>
      <c r="C189" s="6"/>
      <c r="D189" s="2"/>
      <c r="E189" s="7"/>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3">
      <c r="A190" s="6"/>
      <c r="B190" s="6"/>
      <c r="C190" s="6"/>
      <c r="D190" s="2"/>
      <c r="E190" s="7"/>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3">
      <c r="A191" s="6"/>
      <c r="B191" s="6"/>
      <c r="C191" s="6"/>
      <c r="D191" s="2"/>
      <c r="E191" s="7"/>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3">
      <c r="A192" s="6"/>
      <c r="B192" s="6"/>
      <c r="C192" s="6"/>
      <c r="D192" s="2"/>
      <c r="E192" s="7"/>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3">
      <c r="A193" s="6"/>
      <c r="B193" s="6"/>
      <c r="C193" s="6"/>
      <c r="D193" s="2"/>
      <c r="E193" s="7"/>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3">
      <c r="A194" s="6"/>
      <c r="B194" s="6"/>
      <c r="C194" s="6"/>
      <c r="D194" s="2"/>
      <c r="E194" s="7"/>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3">
      <c r="A195" s="6"/>
      <c r="B195" s="6"/>
      <c r="C195" s="6"/>
      <c r="D195" s="2"/>
      <c r="E195" s="7"/>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3">
      <c r="A196" s="6"/>
      <c r="B196" s="6"/>
      <c r="C196" s="6"/>
      <c r="D196" s="2"/>
      <c r="E196" s="7"/>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3">
      <c r="A197" s="6"/>
      <c r="B197" s="6"/>
      <c r="C197" s="6"/>
      <c r="D197" s="2"/>
      <c r="E197" s="7"/>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3">
      <c r="A198" s="6"/>
      <c r="B198" s="6"/>
      <c r="C198" s="6"/>
      <c r="D198" s="2"/>
      <c r="E198" s="7"/>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3">
      <c r="A199" s="6"/>
      <c r="B199" s="6"/>
      <c r="C199" s="6"/>
      <c r="D199" s="2"/>
      <c r="E199" s="7"/>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3">
      <c r="A200" s="6"/>
      <c r="B200" s="6"/>
      <c r="C200" s="6"/>
      <c r="D200" s="2"/>
      <c r="E200" s="7"/>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3">
      <c r="A201" s="6"/>
      <c r="B201" s="6"/>
      <c r="C201" s="6"/>
      <c r="D201" s="2"/>
      <c r="E201" s="7"/>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3">
      <c r="A202" s="6"/>
      <c r="B202" s="6"/>
      <c r="C202" s="6"/>
      <c r="D202" s="2"/>
      <c r="E202" s="7"/>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3">
      <c r="A203" s="6"/>
      <c r="B203" s="6"/>
      <c r="C203" s="6"/>
      <c r="D203" s="2"/>
      <c r="E203" s="7"/>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3">
      <c r="A204" s="6"/>
      <c r="B204" s="6"/>
      <c r="C204" s="6"/>
      <c r="D204" s="2"/>
      <c r="E204" s="7"/>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3">
      <c r="A205" s="6"/>
      <c r="B205" s="6"/>
      <c r="C205" s="6"/>
      <c r="D205" s="2"/>
      <c r="E205" s="7"/>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3">
      <c r="A206" s="6"/>
      <c r="B206" s="6"/>
      <c r="C206" s="6"/>
      <c r="D206" s="2"/>
      <c r="E206" s="7"/>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3">
      <c r="A207" s="6"/>
      <c r="B207" s="6"/>
      <c r="C207" s="6"/>
      <c r="D207" s="2"/>
      <c r="E207" s="7"/>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3">
      <c r="A208" s="6"/>
      <c r="B208" s="6"/>
      <c r="C208" s="6"/>
      <c r="D208" s="2"/>
      <c r="E208" s="7"/>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3">
      <c r="A209" s="6"/>
      <c r="B209" s="6"/>
      <c r="C209" s="6"/>
      <c r="D209" s="2"/>
      <c r="E209" s="7"/>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3">
      <c r="A210" s="6"/>
      <c r="B210" s="6"/>
      <c r="C210" s="6"/>
      <c r="D210" s="2"/>
      <c r="E210" s="7"/>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3">
      <c r="A211" s="6"/>
      <c r="B211" s="6"/>
      <c r="C211" s="6"/>
      <c r="D211" s="2"/>
      <c r="E211" s="7"/>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3">
      <c r="A212" s="6"/>
      <c r="B212" s="6"/>
      <c r="C212" s="6"/>
      <c r="D212" s="2"/>
      <c r="E212" s="7"/>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3">
      <c r="A213" s="6"/>
      <c r="B213" s="6"/>
      <c r="C213" s="6"/>
      <c r="D213" s="2"/>
      <c r="E213" s="7"/>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3">
      <c r="A214" s="6"/>
      <c r="B214" s="6"/>
      <c r="C214" s="6"/>
      <c r="D214" s="2"/>
      <c r="E214" s="7"/>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3">
      <c r="A215" s="6"/>
      <c r="B215" s="6"/>
      <c r="C215" s="6"/>
      <c r="D215" s="2"/>
      <c r="E215" s="7"/>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3">
      <c r="A216" s="6"/>
      <c r="B216" s="6"/>
      <c r="C216" s="6"/>
      <c r="D216" s="2"/>
      <c r="E216" s="7"/>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3">
      <c r="A217" s="6"/>
      <c r="B217" s="6"/>
      <c r="C217" s="6"/>
      <c r="D217" s="2"/>
      <c r="E217" s="7"/>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3">
      <c r="A218" s="6"/>
      <c r="B218" s="6"/>
      <c r="C218" s="6"/>
      <c r="D218" s="2"/>
      <c r="E218" s="7"/>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3">
      <c r="A219" s="6"/>
      <c r="B219" s="6"/>
      <c r="C219" s="6"/>
      <c r="D219" s="2"/>
      <c r="E219" s="7"/>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3">
      <c r="A220" s="6"/>
      <c r="B220" s="6"/>
      <c r="C220" s="6"/>
      <c r="D220" s="2"/>
      <c r="E220" s="7"/>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3">
      <c r="A221" s="6"/>
      <c r="B221" s="6"/>
      <c r="C221" s="6"/>
      <c r="D221" s="2"/>
      <c r="E221" s="7"/>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3">
      <c r="A222" s="6"/>
      <c r="B222" s="6"/>
      <c r="C222" s="6"/>
      <c r="D222" s="2"/>
      <c r="E222" s="7"/>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3">
      <c r="A223" s="6"/>
      <c r="B223" s="6"/>
      <c r="C223" s="6"/>
      <c r="D223" s="2"/>
      <c r="E223" s="7"/>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3">
      <c r="A224" s="6"/>
      <c r="B224" s="6"/>
      <c r="C224" s="6"/>
      <c r="D224" s="2"/>
      <c r="E224" s="7"/>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3">
      <c r="A225" s="6"/>
      <c r="B225" s="6"/>
      <c r="C225" s="6"/>
      <c r="D225" s="2"/>
      <c r="E225" s="7"/>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3">
      <c r="A226" s="6"/>
      <c r="B226" s="6"/>
      <c r="C226" s="6"/>
      <c r="D226" s="2"/>
      <c r="E226" s="7"/>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3">
      <c r="A227" s="6"/>
      <c r="B227" s="6"/>
      <c r="C227" s="6"/>
      <c r="D227" s="2"/>
      <c r="E227" s="7"/>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3">
      <c r="A228" s="6"/>
      <c r="B228" s="6"/>
      <c r="C228" s="6"/>
      <c r="D228" s="2"/>
      <c r="E228" s="7"/>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3">
      <c r="A229" s="6"/>
      <c r="B229" s="6"/>
      <c r="C229" s="6"/>
      <c r="D229" s="2"/>
      <c r="E229" s="7"/>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3">
      <c r="A230" s="6"/>
      <c r="B230" s="6"/>
      <c r="C230" s="6"/>
      <c r="D230" s="2"/>
      <c r="E230" s="7"/>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3">
      <c r="A231" s="6"/>
      <c r="B231" s="6"/>
      <c r="C231" s="6"/>
      <c r="D231" s="2"/>
      <c r="E231" s="7"/>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3">
      <c r="A232" s="6"/>
      <c r="B232" s="6"/>
      <c r="C232" s="6"/>
      <c r="D232" s="2"/>
      <c r="E232" s="7"/>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3">
      <c r="A233" s="6"/>
      <c r="B233" s="6"/>
      <c r="C233" s="6"/>
      <c r="D233" s="2"/>
      <c r="E233" s="7"/>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3">
      <c r="A234" s="6"/>
      <c r="B234" s="6"/>
      <c r="C234" s="6"/>
      <c r="D234" s="2"/>
      <c r="E234" s="7"/>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3">
      <c r="A235" s="6"/>
      <c r="B235" s="6"/>
      <c r="C235" s="6"/>
      <c r="D235" s="2"/>
      <c r="E235" s="7"/>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3">
      <c r="A236" s="6"/>
      <c r="B236" s="6"/>
      <c r="C236" s="6"/>
      <c r="D236" s="2"/>
      <c r="E236" s="7"/>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3">
      <c r="A237" s="6"/>
      <c r="B237" s="6"/>
      <c r="C237" s="6"/>
      <c r="D237" s="2"/>
      <c r="E237" s="7"/>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3">
      <c r="A238" s="6"/>
      <c r="B238" s="6"/>
      <c r="C238" s="6"/>
      <c r="D238" s="2"/>
      <c r="E238" s="7"/>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3">
      <c r="A239" s="6"/>
      <c r="B239" s="6"/>
      <c r="C239" s="6"/>
      <c r="D239" s="2"/>
      <c r="E239" s="7"/>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3">
      <c r="A240" s="6"/>
      <c r="B240" s="6"/>
      <c r="C240" s="6"/>
      <c r="D240" s="2"/>
      <c r="E240" s="7"/>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3">
      <c r="A241" s="6"/>
      <c r="B241" s="6"/>
      <c r="C241" s="6"/>
      <c r="D241" s="2"/>
      <c r="E241" s="7"/>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3">
      <c r="A242" s="6"/>
      <c r="B242" s="6"/>
      <c r="C242" s="6"/>
      <c r="D242" s="2"/>
      <c r="E242" s="7"/>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3">
      <c r="A243" s="6"/>
      <c r="B243" s="6"/>
      <c r="C243" s="6"/>
      <c r="D243" s="2"/>
      <c r="E243" s="7"/>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3">
      <c r="A244" s="6"/>
      <c r="B244" s="6"/>
      <c r="C244" s="6"/>
      <c r="D244" s="2"/>
      <c r="E244" s="7"/>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3">
      <c r="A245" s="6"/>
      <c r="B245" s="6"/>
      <c r="C245" s="6"/>
      <c r="D245" s="2"/>
      <c r="E245" s="7"/>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3">
      <c r="A246" s="6"/>
      <c r="B246" s="6"/>
      <c r="C246" s="6"/>
      <c r="D246" s="2"/>
      <c r="E246" s="7"/>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3">
      <c r="A247" s="6"/>
      <c r="B247" s="6"/>
      <c r="C247" s="6"/>
      <c r="D247" s="2"/>
      <c r="E247" s="7"/>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3">
      <c r="A248" s="6"/>
      <c r="B248" s="6"/>
      <c r="C248" s="6"/>
      <c r="D248" s="2"/>
      <c r="E248" s="7"/>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3">
      <c r="A249" s="6"/>
      <c r="B249" s="6"/>
      <c r="C249" s="6"/>
      <c r="D249" s="2"/>
      <c r="E249" s="7"/>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3">
      <c r="A250" s="6"/>
      <c r="B250" s="6"/>
      <c r="C250" s="6"/>
      <c r="D250" s="2"/>
      <c r="E250" s="7"/>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3">
      <c r="A251" s="6"/>
      <c r="B251" s="6"/>
      <c r="C251" s="6"/>
      <c r="D251" s="2"/>
      <c r="E251" s="7"/>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3">
      <c r="A252" s="6"/>
      <c r="B252" s="6"/>
      <c r="C252" s="6"/>
      <c r="D252" s="2"/>
      <c r="E252" s="7"/>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3">
      <c r="A253" s="6"/>
      <c r="B253" s="6"/>
      <c r="C253" s="6"/>
      <c r="D253" s="2"/>
      <c r="E253" s="7"/>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3">
      <c r="A254" s="6"/>
      <c r="B254" s="6"/>
      <c r="C254" s="6"/>
      <c r="D254" s="2"/>
      <c r="E254" s="7"/>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3">
      <c r="A255" s="6"/>
      <c r="B255" s="6"/>
      <c r="C255" s="6"/>
      <c r="D255" s="2"/>
      <c r="E255" s="7"/>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3">
      <c r="A256" s="6"/>
      <c r="B256" s="6"/>
      <c r="C256" s="6"/>
      <c r="D256" s="2"/>
      <c r="E256" s="7"/>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3">
      <c r="A257" s="6"/>
      <c r="B257" s="6"/>
      <c r="C257" s="6"/>
      <c r="D257" s="2"/>
      <c r="E257" s="7"/>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3">
      <c r="A258" s="6"/>
      <c r="B258" s="6"/>
      <c r="C258" s="6"/>
      <c r="D258" s="2"/>
      <c r="E258" s="7"/>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3">
      <c r="A259" s="6"/>
      <c r="B259" s="6"/>
      <c r="C259" s="6"/>
      <c r="D259" s="2"/>
      <c r="E259" s="7"/>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3">
      <c r="A260" s="6"/>
      <c r="B260" s="6"/>
      <c r="C260" s="6"/>
      <c r="D260" s="2"/>
      <c r="E260" s="7"/>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3">
      <c r="A261" s="6"/>
      <c r="B261" s="6"/>
      <c r="C261" s="6"/>
      <c r="D261" s="2"/>
      <c r="E261" s="7"/>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3">
      <c r="A262" s="6"/>
      <c r="B262" s="6"/>
      <c r="C262" s="6"/>
      <c r="D262" s="2"/>
      <c r="E262" s="7"/>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3">
      <c r="A263" s="6"/>
      <c r="B263" s="6"/>
      <c r="C263" s="6"/>
      <c r="D263" s="2"/>
      <c r="E263" s="7"/>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3">
      <c r="A264" s="6"/>
      <c r="B264" s="6"/>
      <c r="C264" s="6"/>
      <c r="D264" s="2"/>
      <c r="E264" s="7"/>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3">
      <c r="A265" s="6"/>
      <c r="B265" s="6"/>
      <c r="C265" s="6"/>
      <c r="D265" s="2"/>
      <c r="E265" s="7"/>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3">
      <c r="A266" s="6"/>
      <c r="B266" s="6"/>
      <c r="C266" s="6"/>
      <c r="D266" s="2"/>
      <c r="E266" s="7"/>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3">
      <c r="A267" s="6"/>
      <c r="B267" s="6"/>
      <c r="C267" s="6"/>
      <c r="D267" s="2"/>
      <c r="E267" s="7"/>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3">
      <c r="A268" s="6"/>
      <c r="B268" s="6"/>
      <c r="C268" s="6"/>
      <c r="D268" s="2"/>
      <c r="E268" s="7"/>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3">
      <c r="A269" s="6"/>
      <c r="B269" s="6"/>
      <c r="C269" s="6"/>
      <c r="D269" s="2"/>
      <c r="E269" s="7"/>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3">
      <c r="A270" s="6"/>
      <c r="B270" s="6"/>
      <c r="C270" s="6"/>
      <c r="D270" s="2"/>
      <c r="E270" s="7"/>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3">
      <c r="A271" s="6"/>
      <c r="B271" s="6"/>
      <c r="C271" s="6"/>
      <c r="D271" s="2"/>
      <c r="E271" s="7"/>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3">
      <c r="A272" s="6"/>
      <c r="B272" s="6"/>
      <c r="C272" s="6"/>
      <c r="D272" s="2"/>
      <c r="E272" s="7"/>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3">
      <c r="A273" s="6"/>
      <c r="B273" s="6"/>
      <c r="C273" s="6"/>
      <c r="D273" s="2"/>
      <c r="E273" s="7"/>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3">
      <c r="A274" s="6"/>
      <c r="B274" s="6"/>
      <c r="C274" s="6"/>
      <c r="D274" s="2"/>
      <c r="E274" s="7"/>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3">
      <c r="A275" s="6"/>
      <c r="B275" s="6"/>
      <c r="C275" s="6"/>
      <c r="D275" s="2"/>
      <c r="E275" s="7"/>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3">
      <c r="A276" s="6"/>
      <c r="B276" s="6"/>
      <c r="C276" s="6"/>
      <c r="D276" s="2"/>
      <c r="E276" s="7"/>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3">
      <c r="A277" s="6"/>
      <c r="B277" s="6"/>
      <c r="C277" s="6"/>
      <c r="D277" s="2"/>
      <c r="E277" s="7"/>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3">
      <c r="A278" s="6"/>
      <c r="B278" s="6"/>
      <c r="C278" s="6"/>
      <c r="D278" s="2"/>
      <c r="E278" s="7"/>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3">
      <c r="A279" s="6"/>
      <c r="B279" s="6"/>
      <c r="C279" s="6"/>
      <c r="D279" s="2"/>
      <c r="E279" s="7"/>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3">
      <c r="A280" s="6"/>
      <c r="B280" s="6"/>
      <c r="C280" s="6"/>
      <c r="D280" s="2"/>
      <c r="E280" s="7"/>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3">
      <c r="A281" s="6"/>
      <c r="B281" s="6"/>
      <c r="C281" s="6"/>
      <c r="D281" s="2"/>
      <c r="E281" s="7"/>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3">
      <c r="A282" s="6"/>
      <c r="B282" s="6"/>
      <c r="C282" s="6"/>
      <c r="D282" s="2"/>
      <c r="E282" s="7"/>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3">
      <c r="A283" s="6"/>
      <c r="B283" s="6"/>
      <c r="C283" s="6"/>
      <c r="D283" s="2"/>
      <c r="E283" s="7"/>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3">
      <c r="A284" s="6"/>
      <c r="B284" s="6"/>
      <c r="C284" s="6"/>
      <c r="D284" s="2"/>
      <c r="E284" s="7"/>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3">
      <c r="A285" s="6"/>
      <c r="B285" s="6"/>
      <c r="C285" s="6"/>
      <c r="D285" s="2"/>
      <c r="E285" s="7"/>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3">
      <c r="A286" s="6"/>
      <c r="B286" s="6"/>
      <c r="C286" s="6"/>
      <c r="D286" s="2"/>
      <c r="E286" s="7"/>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3">
      <c r="A287" s="6"/>
      <c r="B287" s="6"/>
      <c r="C287" s="6"/>
      <c r="D287" s="2"/>
      <c r="E287" s="7"/>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3">
      <c r="A288" s="6"/>
      <c r="B288" s="6"/>
      <c r="C288" s="6"/>
      <c r="D288" s="2"/>
      <c r="E288" s="7"/>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3">
      <c r="A289" s="6"/>
      <c r="B289" s="6"/>
      <c r="C289" s="6"/>
      <c r="D289" s="2"/>
      <c r="E289" s="7"/>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3">
      <c r="A290" s="6"/>
      <c r="B290" s="6"/>
      <c r="C290" s="6"/>
      <c r="D290" s="2"/>
      <c r="E290" s="7"/>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3">
      <c r="A291" s="6"/>
      <c r="B291" s="6"/>
      <c r="C291" s="6"/>
      <c r="D291" s="2"/>
      <c r="E291" s="7"/>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3">
      <c r="A292" s="6"/>
      <c r="B292" s="6"/>
      <c r="C292" s="6"/>
      <c r="D292" s="2"/>
      <c r="E292" s="7"/>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3">
      <c r="A293" s="6"/>
      <c r="B293" s="6"/>
      <c r="C293" s="6"/>
      <c r="D293" s="2"/>
      <c r="E293" s="7"/>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3">
      <c r="A294" s="6"/>
      <c r="B294" s="6"/>
      <c r="C294" s="6"/>
      <c r="D294" s="2"/>
      <c r="E294" s="7"/>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3">
      <c r="A295" s="6"/>
      <c r="B295" s="6"/>
      <c r="C295" s="6"/>
      <c r="D295" s="2"/>
      <c r="E295" s="7"/>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3">
      <c r="A296" s="6"/>
      <c r="B296" s="6"/>
      <c r="C296" s="6"/>
      <c r="D296" s="2"/>
      <c r="E296" s="7"/>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3">
      <c r="A297" s="6"/>
      <c r="B297" s="6"/>
      <c r="C297" s="6"/>
      <c r="D297" s="2"/>
      <c r="E297" s="7"/>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3">
      <c r="A298" s="6"/>
      <c r="B298" s="6"/>
      <c r="C298" s="6"/>
      <c r="D298" s="2"/>
      <c r="E298" s="7"/>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3">
      <c r="A299" s="6"/>
      <c r="B299" s="6"/>
      <c r="C299" s="6"/>
      <c r="D299" s="2"/>
      <c r="E299" s="7"/>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3">
      <c r="A300" s="6"/>
      <c r="B300" s="6"/>
      <c r="C300" s="6"/>
      <c r="D300" s="2"/>
      <c r="E300" s="7"/>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3">
      <c r="A301" s="6"/>
      <c r="B301" s="6"/>
      <c r="C301" s="6"/>
      <c r="D301" s="2"/>
      <c r="E301" s="7"/>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3">
      <c r="A302" s="6"/>
      <c r="B302" s="6"/>
      <c r="C302" s="6"/>
      <c r="D302" s="2"/>
      <c r="E302" s="7"/>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3">
      <c r="A303" s="6"/>
      <c r="B303" s="6"/>
      <c r="C303" s="6"/>
      <c r="D303" s="2"/>
      <c r="E303" s="7"/>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3">
      <c r="A304" s="6"/>
      <c r="B304" s="6"/>
      <c r="C304" s="6"/>
      <c r="D304" s="2"/>
      <c r="E304" s="7"/>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3">
      <c r="A305" s="6"/>
      <c r="B305" s="6"/>
      <c r="C305" s="6"/>
      <c r="D305" s="2"/>
      <c r="E305" s="7"/>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3">
      <c r="A306" s="6"/>
      <c r="B306" s="6"/>
      <c r="C306" s="6"/>
      <c r="D306" s="2"/>
      <c r="E306" s="7"/>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3">
      <c r="A307" s="6"/>
      <c r="B307" s="6"/>
      <c r="C307" s="6"/>
      <c r="D307" s="2"/>
      <c r="E307" s="7"/>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3">
      <c r="A308" s="6"/>
      <c r="B308" s="6"/>
      <c r="C308" s="6"/>
      <c r="D308" s="2"/>
      <c r="E308" s="7"/>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3">
      <c r="A309" s="6"/>
      <c r="B309" s="6"/>
      <c r="C309" s="6"/>
      <c r="D309" s="2"/>
      <c r="E309" s="7"/>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3">
      <c r="A310" s="6"/>
      <c r="B310" s="6"/>
      <c r="C310" s="6"/>
      <c r="D310" s="2"/>
      <c r="E310" s="7"/>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3">
      <c r="A311" s="6"/>
      <c r="B311" s="6"/>
      <c r="C311" s="6"/>
      <c r="D311" s="2"/>
      <c r="E311" s="7"/>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3">
      <c r="A312" s="6"/>
      <c r="B312" s="6"/>
      <c r="C312" s="6"/>
      <c r="D312" s="2"/>
      <c r="E312" s="7"/>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3">
      <c r="A313" s="6"/>
      <c r="B313" s="6"/>
      <c r="C313" s="6"/>
      <c r="D313" s="2"/>
      <c r="E313" s="7"/>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3">
      <c r="A314" s="6"/>
      <c r="B314" s="6"/>
      <c r="C314" s="6"/>
      <c r="D314" s="2"/>
      <c r="E314" s="7"/>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3">
      <c r="A315" s="6"/>
      <c r="B315" s="6"/>
      <c r="C315" s="6"/>
      <c r="D315" s="2"/>
      <c r="E315" s="7"/>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3">
      <c r="A316" s="6"/>
      <c r="B316" s="6"/>
      <c r="C316" s="6"/>
      <c r="D316" s="2"/>
      <c r="E316" s="7"/>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3">
      <c r="A317" s="6"/>
      <c r="B317" s="6"/>
      <c r="C317" s="6"/>
      <c r="D317" s="2"/>
      <c r="E317" s="7"/>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3">
      <c r="A318" s="6"/>
      <c r="B318" s="6"/>
      <c r="C318" s="6"/>
      <c r="D318" s="2"/>
      <c r="E318" s="7"/>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3">
      <c r="A319" s="6"/>
      <c r="B319" s="6"/>
      <c r="C319" s="6"/>
      <c r="D319" s="2"/>
      <c r="E319" s="7"/>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3">
      <c r="A320" s="6"/>
      <c r="B320" s="6"/>
      <c r="C320" s="6"/>
      <c r="D320" s="2"/>
      <c r="E320" s="7"/>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3">
      <c r="A321" s="6"/>
      <c r="B321" s="6"/>
      <c r="C321" s="6"/>
      <c r="D321" s="2"/>
      <c r="E321" s="7"/>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3">
      <c r="A322" s="6"/>
      <c r="B322" s="6"/>
      <c r="C322" s="6"/>
      <c r="D322" s="2"/>
      <c r="E322" s="7"/>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3">
      <c r="A323" s="6"/>
      <c r="B323" s="6"/>
      <c r="C323" s="6"/>
      <c r="D323" s="2"/>
      <c r="E323" s="7"/>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3">
      <c r="A324" s="6"/>
      <c r="B324" s="6"/>
      <c r="C324" s="6"/>
      <c r="D324" s="2"/>
      <c r="E324" s="7"/>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3">
      <c r="A325" s="6"/>
      <c r="B325" s="6"/>
      <c r="C325" s="6"/>
      <c r="D325" s="2"/>
      <c r="E325" s="7"/>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3">
      <c r="A326" s="6"/>
      <c r="B326" s="6"/>
      <c r="C326" s="6"/>
      <c r="D326" s="2"/>
      <c r="E326" s="7"/>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3">
      <c r="A327" s="6"/>
      <c r="B327" s="6"/>
      <c r="C327" s="6"/>
      <c r="D327" s="2"/>
      <c r="E327" s="7"/>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3">
      <c r="A328" s="6"/>
      <c r="B328" s="6"/>
      <c r="C328" s="6"/>
      <c r="D328" s="2"/>
      <c r="E328" s="7"/>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3">
      <c r="A329" s="6"/>
      <c r="B329" s="6"/>
      <c r="C329" s="6"/>
      <c r="D329" s="2"/>
      <c r="E329" s="7"/>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3">
      <c r="A330" s="6"/>
      <c r="B330" s="6"/>
      <c r="C330" s="6"/>
      <c r="D330" s="2"/>
      <c r="E330" s="7"/>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3">
      <c r="A331" s="6"/>
      <c r="B331" s="6"/>
      <c r="C331" s="6"/>
      <c r="D331" s="2"/>
      <c r="E331" s="7"/>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3">
      <c r="A332" s="6"/>
      <c r="B332" s="6"/>
      <c r="C332" s="6"/>
      <c r="D332" s="2"/>
      <c r="E332" s="7"/>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3">
      <c r="A333" s="6"/>
      <c r="B333" s="6"/>
      <c r="C333" s="6"/>
      <c r="D333" s="2"/>
      <c r="E333" s="7"/>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3">
      <c r="A334" s="6"/>
      <c r="B334" s="6"/>
      <c r="C334" s="6"/>
      <c r="D334" s="2"/>
      <c r="E334" s="7"/>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3">
      <c r="A335" s="6"/>
      <c r="B335" s="6"/>
      <c r="C335" s="6"/>
      <c r="D335" s="2"/>
      <c r="E335" s="7"/>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3">
      <c r="A336" s="6"/>
      <c r="B336" s="6"/>
      <c r="C336" s="6"/>
      <c r="D336" s="2"/>
      <c r="E336" s="7"/>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3">
      <c r="A337" s="6"/>
      <c r="B337" s="6"/>
      <c r="C337" s="6"/>
      <c r="D337" s="2"/>
      <c r="E337" s="7"/>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3">
      <c r="A338" s="6"/>
      <c r="B338" s="6"/>
      <c r="C338" s="6"/>
      <c r="D338" s="2"/>
      <c r="E338" s="7"/>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3">
      <c r="A339" s="6"/>
      <c r="B339" s="6"/>
      <c r="C339" s="6"/>
      <c r="D339" s="2"/>
      <c r="E339" s="7"/>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3">
      <c r="A340" s="6"/>
      <c r="B340" s="6"/>
      <c r="C340" s="6"/>
      <c r="D340" s="2"/>
      <c r="E340" s="7"/>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3">
      <c r="A341" s="6"/>
      <c r="B341" s="6"/>
      <c r="C341" s="6"/>
      <c r="D341" s="2"/>
      <c r="E341" s="7"/>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3">
      <c r="A342" s="6"/>
      <c r="B342" s="6"/>
      <c r="C342" s="6"/>
      <c r="D342" s="2"/>
      <c r="E342" s="7"/>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3">
      <c r="A343" s="6"/>
      <c r="B343" s="6"/>
      <c r="C343" s="6"/>
      <c r="D343" s="2"/>
      <c r="E343" s="7"/>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3">
      <c r="A344" s="6"/>
      <c r="B344" s="6"/>
      <c r="C344" s="6"/>
      <c r="D344" s="2"/>
      <c r="E344" s="7"/>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3">
      <c r="A345" s="6"/>
      <c r="B345" s="6"/>
      <c r="C345" s="6"/>
      <c r="D345" s="2"/>
      <c r="E345" s="7"/>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3">
      <c r="A346" s="6"/>
      <c r="B346" s="6"/>
      <c r="C346" s="6"/>
      <c r="D346" s="2"/>
      <c r="E346" s="7"/>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3">
      <c r="A347" s="6"/>
      <c r="B347" s="6"/>
      <c r="C347" s="6"/>
      <c r="D347" s="2"/>
      <c r="E347" s="7"/>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3">
      <c r="A348" s="6"/>
      <c r="B348" s="6"/>
      <c r="C348" s="6"/>
      <c r="D348" s="2"/>
      <c r="E348" s="7"/>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3">
      <c r="A349" s="6"/>
      <c r="B349" s="6"/>
      <c r="C349" s="6"/>
      <c r="D349" s="2"/>
      <c r="E349" s="7"/>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3">
      <c r="A350" s="6"/>
      <c r="B350" s="6"/>
      <c r="C350" s="6"/>
      <c r="D350" s="2"/>
      <c r="E350" s="7"/>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3">
      <c r="A351" s="6"/>
      <c r="B351" s="6"/>
      <c r="C351" s="6"/>
      <c r="D351" s="2"/>
      <c r="E351" s="7"/>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3">
      <c r="A352" s="6"/>
      <c r="B352" s="6"/>
      <c r="C352" s="6"/>
      <c r="D352" s="2"/>
      <c r="E352" s="7"/>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3">
      <c r="A353" s="6"/>
      <c r="B353" s="6"/>
      <c r="C353" s="6"/>
      <c r="D353" s="2"/>
      <c r="E353" s="7"/>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3">
      <c r="A354" s="6"/>
      <c r="B354" s="6"/>
      <c r="C354" s="6"/>
      <c r="D354" s="2"/>
      <c r="E354" s="7"/>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3">
      <c r="A355" s="6"/>
      <c r="B355" s="6"/>
      <c r="C355" s="6"/>
      <c r="D355" s="2"/>
      <c r="E355" s="7"/>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3">
      <c r="A356" s="6"/>
      <c r="B356" s="6"/>
      <c r="C356" s="6"/>
      <c r="D356" s="2"/>
      <c r="E356" s="7"/>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3">
      <c r="A357" s="6"/>
      <c r="B357" s="6"/>
      <c r="C357" s="6"/>
      <c r="D357" s="2"/>
      <c r="E357" s="7"/>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3">
      <c r="A358" s="6"/>
      <c r="B358" s="6"/>
      <c r="C358" s="6"/>
      <c r="D358" s="2"/>
      <c r="E358" s="7"/>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3">
      <c r="A359" s="6"/>
      <c r="B359" s="6"/>
      <c r="C359" s="6"/>
      <c r="D359" s="2"/>
      <c r="E359" s="7"/>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3">
      <c r="A360" s="6"/>
      <c r="B360" s="6"/>
      <c r="C360" s="6"/>
      <c r="D360" s="2"/>
      <c r="E360" s="7"/>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3">
      <c r="A361" s="6"/>
      <c r="B361" s="6"/>
      <c r="C361" s="6"/>
      <c r="D361" s="2"/>
      <c r="E361" s="7"/>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3">
      <c r="A362" s="6"/>
      <c r="B362" s="6"/>
      <c r="C362" s="6"/>
      <c r="D362" s="2"/>
      <c r="E362" s="7"/>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3">
      <c r="A363" s="6"/>
      <c r="B363" s="6"/>
      <c r="C363" s="6"/>
      <c r="D363" s="2"/>
      <c r="E363" s="7"/>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3">
      <c r="A364" s="6"/>
      <c r="B364" s="6"/>
      <c r="C364" s="6"/>
      <c r="D364" s="2"/>
      <c r="E364" s="7"/>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3">
      <c r="A365" s="6"/>
      <c r="B365" s="6"/>
      <c r="C365" s="6"/>
      <c r="D365" s="2"/>
      <c r="E365" s="7"/>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3">
      <c r="A366" s="6"/>
      <c r="B366" s="6"/>
      <c r="C366" s="6"/>
      <c r="D366" s="2"/>
      <c r="E366" s="7"/>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3">
      <c r="A367" s="6"/>
      <c r="B367" s="6"/>
      <c r="C367" s="6"/>
      <c r="D367" s="2"/>
      <c r="E367" s="7"/>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3">
      <c r="A368" s="6"/>
      <c r="B368" s="6"/>
      <c r="C368" s="6"/>
      <c r="D368" s="2"/>
      <c r="E368" s="7"/>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3">
      <c r="A369" s="6"/>
      <c r="B369" s="6"/>
      <c r="C369" s="6"/>
      <c r="D369" s="2"/>
      <c r="E369" s="7"/>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3">
      <c r="A370" s="6"/>
      <c r="B370" s="6"/>
      <c r="C370" s="6"/>
      <c r="D370" s="2"/>
      <c r="E370" s="7"/>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3">
      <c r="A371" s="6"/>
      <c r="B371" s="6"/>
      <c r="C371" s="6"/>
      <c r="D371" s="2"/>
      <c r="E371" s="7"/>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3">
      <c r="A372" s="6"/>
      <c r="B372" s="6"/>
      <c r="C372" s="6"/>
      <c r="D372" s="2"/>
      <c r="E372" s="7"/>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3">
      <c r="A373" s="6"/>
      <c r="B373" s="6"/>
      <c r="C373" s="6"/>
      <c r="D373" s="2"/>
      <c r="E373" s="7"/>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3">
      <c r="A374" s="6"/>
      <c r="B374" s="6"/>
      <c r="C374" s="6"/>
      <c r="D374" s="2"/>
      <c r="E374" s="7"/>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3">
      <c r="A375" s="6"/>
      <c r="B375" s="6"/>
      <c r="C375" s="6"/>
      <c r="D375" s="2"/>
      <c r="E375" s="7"/>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3">
      <c r="A376" s="6"/>
      <c r="B376" s="6"/>
      <c r="C376" s="6"/>
      <c r="D376" s="2"/>
      <c r="E376" s="7"/>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3">
      <c r="A377" s="6"/>
      <c r="B377" s="6"/>
      <c r="C377" s="6"/>
      <c r="D377" s="2"/>
      <c r="E377" s="7"/>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3">
      <c r="A378" s="6"/>
      <c r="B378" s="6"/>
      <c r="C378" s="6"/>
      <c r="D378" s="2"/>
      <c r="E378" s="7"/>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3">
      <c r="A379" s="6"/>
      <c r="B379" s="6"/>
      <c r="C379" s="6"/>
      <c r="D379" s="2"/>
      <c r="E379" s="7"/>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3">
      <c r="A380" s="6"/>
      <c r="B380" s="6"/>
      <c r="C380" s="6"/>
      <c r="D380" s="2"/>
      <c r="E380" s="7"/>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3">
      <c r="A381" s="6"/>
      <c r="B381" s="6"/>
      <c r="C381" s="6"/>
      <c r="D381" s="2"/>
      <c r="E381" s="7"/>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3">
      <c r="A382" s="6"/>
      <c r="B382" s="6"/>
      <c r="C382" s="6"/>
      <c r="D382" s="2"/>
      <c r="E382" s="7"/>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3">
      <c r="A383" s="6"/>
      <c r="B383" s="6"/>
      <c r="C383" s="6"/>
      <c r="D383" s="2"/>
      <c r="E383" s="7"/>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3">
      <c r="A384" s="6"/>
      <c r="B384" s="6"/>
      <c r="C384" s="6"/>
      <c r="D384" s="2"/>
      <c r="E384" s="7"/>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3">
      <c r="A385" s="6"/>
      <c r="B385" s="6"/>
      <c r="C385" s="6"/>
      <c r="D385" s="2"/>
      <c r="E385" s="7"/>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3">
      <c r="A386" s="6"/>
      <c r="B386" s="6"/>
      <c r="C386" s="6"/>
      <c r="D386" s="2"/>
      <c r="E386" s="7"/>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3">
      <c r="A387" s="6"/>
      <c r="B387" s="6"/>
      <c r="C387" s="6"/>
      <c r="D387" s="2"/>
      <c r="E387" s="7"/>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3">
      <c r="A388" s="6"/>
      <c r="B388" s="6"/>
      <c r="C388" s="6"/>
      <c r="D388" s="2"/>
      <c r="E388" s="7"/>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3">
      <c r="A389" s="6"/>
      <c r="B389" s="6"/>
      <c r="C389" s="6"/>
      <c r="D389" s="2"/>
      <c r="E389" s="7"/>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3">
      <c r="A390" s="6"/>
      <c r="B390" s="6"/>
      <c r="C390" s="6"/>
      <c r="D390" s="2"/>
      <c r="E390" s="7"/>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3">
      <c r="A391" s="6"/>
      <c r="B391" s="6"/>
      <c r="C391" s="6"/>
      <c r="D391" s="2"/>
      <c r="E391" s="7"/>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3">
      <c r="A392" s="6"/>
      <c r="B392" s="6"/>
      <c r="C392" s="6"/>
      <c r="D392" s="2"/>
      <c r="E392" s="7"/>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3">
      <c r="A393" s="6"/>
      <c r="B393" s="6"/>
      <c r="C393" s="6"/>
      <c r="D393" s="2"/>
      <c r="E393" s="7"/>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3">
      <c r="A394" s="6"/>
      <c r="B394" s="6"/>
      <c r="C394" s="6"/>
      <c r="D394" s="2"/>
      <c r="E394" s="7"/>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3">
      <c r="A395" s="6"/>
      <c r="B395" s="6"/>
      <c r="C395" s="6"/>
      <c r="D395" s="2"/>
      <c r="E395" s="7"/>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3">
      <c r="A396" s="6"/>
      <c r="B396" s="6"/>
      <c r="C396" s="6"/>
      <c r="D396" s="2"/>
      <c r="E396" s="7"/>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3">
      <c r="A397" s="6"/>
      <c r="B397" s="6"/>
      <c r="C397" s="6"/>
      <c r="D397" s="2"/>
      <c r="E397" s="7"/>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3">
      <c r="A398" s="6"/>
      <c r="B398" s="6"/>
      <c r="C398" s="6"/>
      <c r="D398" s="2"/>
      <c r="E398" s="7"/>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3">
      <c r="A399" s="6"/>
      <c r="B399" s="6"/>
      <c r="C399" s="6"/>
      <c r="D399" s="2"/>
      <c r="E399" s="7"/>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3">
      <c r="A400" s="6"/>
      <c r="B400" s="6"/>
      <c r="C400" s="6"/>
      <c r="D400" s="2"/>
      <c r="E400" s="7"/>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3">
      <c r="A401" s="6"/>
      <c r="B401" s="6"/>
      <c r="C401" s="6"/>
      <c r="D401" s="2"/>
      <c r="E401" s="7"/>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3">
      <c r="A402" s="6"/>
      <c r="B402" s="6"/>
      <c r="C402" s="6"/>
      <c r="D402" s="2"/>
      <c r="E402" s="7"/>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3">
      <c r="A403" s="6"/>
      <c r="B403" s="6"/>
      <c r="C403" s="6"/>
      <c r="D403" s="2"/>
      <c r="E403" s="7"/>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3">
      <c r="A404" s="6"/>
      <c r="B404" s="6"/>
      <c r="C404" s="6"/>
      <c r="D404" s="2"/>
      <c r="E404" s="7"/>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3">
      <c r="A405" s="6"/>
      <c r="B405" s="6"/>
      <c r="C405" s="6"/>
      <c r="D405" s="2"/>
      <c r="E405" s="7"/>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3">
      <c r="A406" s="6"/>
      <c r="B406" s="6"/>
      <c r="C406" s="6"/>
      <c r="D406" s="2"/>
      <c r="E406" s="7"/>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3">
      <c r="A407" s="6"/>
      <c r="B407" s="6"/>
      <c r="C407" s="6"/>
      <c r="D407" s="2"/>
      <c r="E407" s="7"/>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3">
      <c r="A408" s="6"/>
      <c r="B408" s="6"/>
      <c r="C408" s="6"/>
      <c r="D408" s="2"/>
      <c r="E408" s="7"/>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3">
      <c r="A409" s="6"/>
      <c r="B409" s="6"/>
      <c r="C409" s="6"/>
      <c r="D409" s="2"/>
      <c r="E409" s="7"/>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3">
      <c r="A410" s="6"/>
      <c r="B410" s="6"/>
      <c r="C410" s="6"/>
      <c r="D410" s="2"/>
      <c r="E410" s="7"/>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3">
      <c r="A411" s="6"/>
      <c r="B411" s="6"/>
      <c r="C411" s="6"/>
      <c r="D411" s="2"/>
      <c r="E411" s="7"/>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3">
      <c r="A412" s="6"/>
      <c r="B412" s="6"/>
      <c r="C412" s="6"/>
      <c r="D412" s="2"/>
      <c r="E412" s="7"/>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3">
      <c r="A413" s="6"/>
      <c r="B413" s="6"/>
      <c r="C413" s="6"/>
      <c r="D413" s="2"/>
      <c r="E413" s="7"/>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3">
      <c r="A414" s="6"/>
      <c r="B414" s="6"/>
      <c r="C414" s="6"/>
      <c r="D414" s="2"/>
      <c r="E414" s="7"/>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3">
      <c r="A415" s="6"/>
      <c r="B415" s="6"/>
      <c r="C415" s="6"/>
      <c r="D415" s="2"/>
      <c r="E415" s="7"/>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3">
      <c r="A416" s="6"/>
      <c r="B416" s="6"/>
      <c r="C416" s="6"/>
      <c r="D416" s="2"/>
      <c r="E416" s="7"/>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3">
      <c r="A417" s="6"/>
      <c r="B417" s="6"/>
      <c r="C417" s="6"/>
      <c r="D417" s="2"/>
      <c r="E417" s="7"/>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3">
      <c r="A418" s="6"/>
      <c r="B418" s="6"/>
      <c r="C418" s="6"/>
      <c r="D418" s="2"/>
      <c r="E418" s="7"/>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3">
      <c r="A419" s="6"/>
      <c r="B419" s="6"/>
      <c r="C419" s="6"/>
      <c r="D419" s="2"/>
      <c r="E419" s="7"/>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3">
      <c r="A420" s="6"/>
      <c r="B420" s="6"/>
      <c r="C420" s="6"/>
      <c r="D420" s="2"/>
      <c r="E420" s="7"/>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3">
      <c r="A421" s="6"/>
      <c r="B421" s="6"/>
      <c r="C421" s="6"/>
      <c r="D421" s="2"/>
      <c r="E421" s="7"/>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3">
      <c r="A422" s="6"/>
      <c r="B422" s="6"/>
      <c r="C422" s="6"/>
      <c r="D422" s="2"/>
      <c r="E422" s="7"/>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3">
      <c r="A423" s="6"/>
      <c r="B423" s="6"/>
      <c r="C423" s="6"/>
      <c r="D423" s="2"/>
      <c r="E423" s="7"/>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3">
      <c r="A424" s="6"/>
      <c r="B424" s="6"/>
      <c r="C424" s="6"/>
      <c r="D424" s="2"/>
      <c r="E424" s="7"/>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3">
      <c r="A425" s="6"/>
      <c r="B425" s="6"/>
      <c r="C425" s="6"/>
      <c r="D425" s="2"/>
      <c r="E425" s="7"/>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3">
      <c r="A426" s="6"/>
      <c r="B426" s="6"/>
      <c r="C426" s="6"/>
      <c r="D426" s="2"/>
      <c r="E426" s="7"/>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3">
      <c r="A427" s="6"/>
      <c r="B427" s="6"/>
      <c r="C427" s="6"/>
      <c r="D427" s="2"/>
      <c r="E427" s="7"/>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3">
      <c r="A428" s="6"/>
      <c r="B428" s="6"/>
      <c r="C428" s="6"/>
      <c r="D428" s="2"/>
      <c r="E428" s="7"/>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3">
      <c r="A429" s="6"/>
      <c r="B429" s="6"/>
      <c r="C429" s="6"/>
      <c r="D429" s="2"/>
      <c r="E429" s="7"/>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3">
      <c r="A430" s="6"/>
      <c r="B430" s="6"/>
      <c r="C430" s="6"/>
      <c r="D430" s="2"/>
      <c r="E430" s="7"/>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3">
      <c r="A431" s="6"/>
      <c r="B431" s="6"/>
      <c r="C431" s="6"/>
      <c r="D431" s="2"/>
      <c r="E431" s="7"/>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3">
      <c r="A432" s="6"/>
      <c r="B432" s="6"/>
      <c r="C432" s="6"/>
      <c r="D432" s="2"/>
      <c r="E432" s="7"/>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3">
      <c r="A433" s="6"/>
      <c r="B433" s="6"/>
      <c r="C433" s="6"/>
      <c r="D433" s="2"/>
      <c r="E433" s="7"/>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3">
      <c r="A434" s="6"/>
      <c r="B434" s="6"/>
      <c r="C434" s="6"/>
      <c r="D434" s="2"/>
      <c r="E434" s="7"/>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3">
      <c r="A435" s="6"/>
      <c r="B435" s="6"/>
      <c r="C435" s="6"/>
      <c r="D435" s="2"/>
      <c r="E435" s="7"/>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3">
      <c r="A436" s="6"/>
      <c r="B436" s="6"/>
      <c r="C436" s="6"/>
      <c r="D436" s="2"/>
      <c r="E436" s="7"/>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3">
      <c r="A437" s="6"/>
      <c r="B437" s="6"/>
      <c r="C437" s="6"/>
      <c r="D437" s="2"/>
      <c r="E437" s="7"/>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3">
      <c r="A438" s="6"/>
      <c r="B438" s="6"/>
      <c r="C438" s="6"/>
      <c r="D438" s="2"/>
      <c r="E438" s="7"/>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3">
      <c r="A439" s="6"/>
      <c r="B439" s="6"/>
      <c r="C439" s="6"/>
      <c r="D439" s="2"/>
      <c r="E439" s="7"/>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3">
      <c r="A440" s="6"/>
      <c r="B440" s="6"/>
      <c r="C440" s="6"/>
      <c r="D440" s="2"/>
      <c r="E440" s="7"/>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3">
      <c r="A441" s="6"/>
      <c r="B441" s="6"/>
      <c r="C441" s="6"/>
      <c r="D441" s="2"/>
      <c r="E441" s="7"/>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3">
      <c r="A442" s="6"/>
      <c r="B442" s="6"/>
      <c r="C442" s="6"/>
      <c r="D442" s="2"/>
      <c r="E442" s="7"/>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3">
      <c r="A443" s="6"/>
      <c r="B443" s="6"/>
      <c r="C443" s="6"/>
      <c r="D443" s="2"/>
      <c r="E443" s="7"/>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3">
      <c r="A444" s="6"/>
      <c r="B444" s="6"/>
      <c r="C444" s="6"/>
      <c r="D444" s="2"/>
      <c r="E444" s="7"/>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3">
      <c r="A445" s="6"/>
      <c r="B445" s="6"/>
      <c r="C445" s="6"/>
      <c r="D445" s="2"/>
      <c r="E445" s="7"/>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3">
      <c r="A446" s="6"/>
      <c r="B446" s="6"/>
      <c r="C446" s="6"/>
      <c r="D446" s="2"/>
      <c r="E446" s="7"/>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3">
      <c r="A447" s="6"/>
      <c r="B447" s="6"/>
      <c r="C447" s="6"/>
      <c r="D447" s="2"/>
      <c r="E447" s="7"/>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3">
      <c r="A448" s="6"/>
      <c r="B448" s="6"/>
      <c r="C448" s="6"/>
      <c r="D448" s="2"/>
      <c r="E448" s="7"/>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3">
      <c r="A449" s="6"/>
      <c r="B449" s="6"/>
      <c r="C449" s="6"/>
      <c r="D449" s="2"/>
      <c r="E449" s="7"/>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3">
      <c r="A450" s="6"/>
      <c r="B450" s="6"/>
      <c r="C450" s="6"/>
      <c r="D450" s="2"/>
      <c r="E450" s="7"/>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3">
      <c r="A451" s="6"/>
      <c r="B451" s="6"/>
      <c r="C451" s="6"/>
      <c r="D451" s="2"/>
      <c r="E451" s="7"/>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3">
      <c r="A452" s="6"/>
      <c r="B452" s="6"/>
      <c r="C452" s="6"/>
      <c r="D452" s="2"/>
      <c r="E452" s="7"/>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3">
      <c r="A453" s="6"/>
      <c r="B453" s="6"/>
      <c r="C453" s="6"/>
      <c r="D453" s="2"/>
      <c r="E453" s="7"/>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3">
      <c r="A454" s="6"/>
      <c r="B454" s="6"/>
      <c r="C454" s="6"/>
      <c r="D454" s="2"/>
      <c r="E454" s="7"/>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3">
      <c r="A455" s="6"/>
      <c r="B455" s="6"/>
      <c r="C455" s="6"/>
      <c r="D455" s="2"/>
      <c r="E455" s="7"/>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3">
      <c r="A456" s="6"/>
      <c r="B456" s="6"/>
      <c r="C456" s="6"/>
      <c r="D456" s="2"/>
      <c r="E456" s="7"/>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3">
      <c r="A457" s="6"/>
      <c r="B457" s="6"/>
      <c r="C457" s="6"/>
      <c r="D457" s="2"/>
      <c r="E457" s="7"/>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3">
      <c r="A458" s="6"/>
      <c r="B458" s="6"/>
      <c r="C458" s="6"/>
      <c r="D458" s="2"/>
      <c r="E458" s="7"/>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3">
      <c r="A459" s="6"/>
      <c r="B459" s="6"/>
      <c r="C459" s="6"/>
      <c r="D459" s="2"/>
      <c r="E459" s="7"/>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3">
      <c r="A460" s="6"/>
      <c r="B460" s="6"/>
      <c r="C460" s="6"/>
      <c r="D460" s="2"/>
      <c r="E460" s="7"/>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3">
      <c r="A461" s="6"/>
      <c r="B461" s="6"/>
      <c r="C461" s="6"/>
      <c r="D461" s="2"/>
      <c r="E461" s="7"/>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3">
      <c r="A462" s="6"/>
      <c r="B462" s="6"/>
      <c r="C462" s="6"/>
      <c r="D462" s="2"/>
      <c r="E462" s="7"/>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3">
      <c r="A463" s="6"/>
      <c r="B463" s="6"/>
      <c r="C463" s="6"/>
      <c r="D463" s="2"/>
      <c r="E463" s="7"/>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3">
      <c r="A464" s="6"/>
      <c r="B464" s="6"/>
      <c r="C464" s="6"/>
      <c r="D464" s="2"/>
      <c r="E464" s="7"/>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3">
      <c r="A465" s="6"/>
      <c r="B465" s="6"/>
      <c r="C465" s="6"/>
      <c r="D465" s="2"/>
      <c r="E465" s="7"/>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3">
      <c r="A466" s="6"/>
      <c r="B466" s="6"/>
      <c r="C466" s="6"/>
      <c r="D466" s="2"/>
      <c r="E466" s="7"/>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3">
      <c r="A467" s="6"/>
      <c r="B467" s="6"/>
      <c r="C467" s="6"/>
      <c r="D467" s="2"/>
      <c r="E467" s="7"/>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3">
      <c r="A468" s="6"/>
      <c r="B468" s="6"/>
      <c r="C468" s="6"/>
      <c r="D468" s="2"/>
      <c r="E468" s="7"/>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3">
      <c r="A469" s="6"/>
      <c r="B469" s="6"/>
      <c r="C469" s="6"/>
      <c r="D469" s="2"/>
      <c r="E469" s="7"/>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3">
      <c r="A470" s="6"/>
      <c r="B470" s="6"/>
      <c r="C470" s="6"/>
      <c r="D470" s="2"/>
      <c r="E470" s="7"/>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3">
      <c r="A471" s="6"/>
      <c r="B471" s="6"/>
      <c r="C471" s="6"/>
      <c r="D471" s="2"/>
      <c r="E471" s="7"/>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3">
      <c r="A472" s="6"/>
      <c r="B472" s="6"/>
      <c r="C472" s="6"/>
      <c r="D472" s="2"/>
      <c r="E472" s="7"/>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3">
      <c r="A473" s="6"/>
      <c r="B473" s="6"/>
      <c r="C473" s="6"/>
      <c r="D473" s="2"/>
      <c r="E473" s="7"/>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3">
      <c r="A474" s="6"/>
      <c r="B474" s="6"/>
      <c r="C474" s="6"/>
      <c r="D474" s="2"/>
      <c r="E474" s="7"/>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3">
      <c r="A475" s="6"/>
      <c r="B475" s="6"/>
      <c r="C475" s="6"/>
      <c r="D475" s="2"/>
      <c r="E475" s="7"/>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3">
      <c r="A476" s="6"/>
      <c r="B476" s="6"/>
      <c r="C476" s="6"/>
      <c r="D476" s="2"/>
      <c r="E476" s="7"/>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3">
      <c r="A477" s="6"/>
      <c r="B477" s="6"/>
      <c r="C477" s="6"/>
      <c r="D477" s="2"/>
      <c r="E477" s="7"/>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3">
      <c r="A478" s="6"/>
      <c r="B478" s="6"/>
      <c r="C478" s="6"/>
      <c r="D478" s="2"/>
      <c r="E478" s="7"/>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3">
      <c r="A479" s="6"/>
      <c r="B479" s="6"/>
      <c r="C479" s="6"/>
      <c r="D479" s="2"/>
      <c r="E479" s="7"/>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3">
      <c r="A480" s="6"/>
      <c r="B480" s="6"/>
      <c r="C480" s="6"/>
      <c r="D480" s="2"/>
      <c r="E480" s="7"/>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3">
      <c r="A481" s="6"/>
      <c r="B481" s="6"/>
      <c r="C481" s="6"/>
      <c r="D481" s="2"/>
      <c r="E481" s="7"/>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3">
      <c r="A482" s="6"/>
      <c r="B482" s="6"/>
      <c r="C482" s="6"/>
      <c r="D482" s="2"/>
      <c r="E482" s="7"/>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3">
      <c r="A483" s="6"/>
      <c r="B483" s="6"/>
      <c r="C483" s="6"/>
      <c r="D483" s="2"/>
      <c r="E483" s="7"/>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3">
      <c r="A484" s="6"/>
      <c r="B484" s="6"/>
      <c r="C484" s="6"/>
      <c r="D484" s="2"/>
      <c r="E484" s="7"/>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3">
      <c r="A485" s="6"/>
      <c r="B485" s="6"/>
      <c r="C485" s="6"/>
      <c r="D485" s="2"/>
      <c r="E485" s="7"/>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3">
      <c r="A486" s="6"/>
      <c r="B486" s="6"/>
      <c r="C486" s="6"/>
      <c r="D486" s="2"/>
      <c r="E486" s="7"/>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3">
      <c r="A487" s="6"/>
      <c r="B487" s="6"/>
      <c r="C487" s="6"/>
      <c r="D487" s="2"/>
      <c r="E487" s="7"/>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3">
      <c r="A488" s="6"/>
      <c r="B488" s="6"/>
      <c r="C488" s="6"/>
      <c r="D488" s="2"/>
      <c r="E488" s="7"/>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3">
      <c r="A489" s="6"/>
      <c r="B489" s="6"/>
      <c r="C489" s="6"/>
      <c r="D489" s="2"/>
      <c r="E489" s="7"/>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3">
      <c r="A490" s="6"/>
      <c r="B490" s="6"/>
      <c r="C490" s="6"/>
      <c r="D490" s="2"/>
      <c r="E490" s="7"/>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3">
      <c r="A491" s="6"/>
      <c r="B491" s="6"/>
      <c r="C491" s="6"/>
      <c r="D491" s="2"/>
      <c r="E491" s="7"/>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3">
      <c r="A492" s="6"/>
      <c r="B492" s="6"/>
      <c r="C492" s="6"/>
      <c r="D492" s="2"/>
      <c r="E492" s="7"/>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3">
      <c r="A493" s="6"/>
      <c r="B493" s="6"/>
      <c r="C493" s="6"/>
      <c r="D493" s="2"/>
      <c r="E493" s="7"/>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3">
      <c r="A494" s="6"/>
      <c r="B494" s="6"/>
      <c r="C494" s="6"/>
      <c r="D494" s="2"/>
      <c r="E494" s="7"/>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3">
      <c r="A495" s="6"/>
      <c r="B495" s="6"/>
      <c r="C495" s="6"/>
      <c r="D495" s="2"/>
      <c r="E495" s="7"/>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3">
      <c r="A496" s="6"/>
      <c r="B496" s="6"/>
      <c r="C496" s="6"/>
      <c r="D496" s="2"/>
      <c r="E496" s="7"/>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3">
      <c r="A497" s="6"/>
      <c r="B497" s="6"/>
      <c r="C497" s="6"/>
      <c r="D497" s="2"/>
      <c r="E497" s="7"/>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3">
      <c r="A498" s="6"/>
      <c r="B498" s="6"/>
      <c r="C498" s="6"/>
      <c r="D498" s="2"/>
      <c r="E498" s="7"/>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3">
      <c r="A499" s="6"/>
      <c r="B499" s="6"/>
      <c r="C499" s="6"/>
      <c r="D499" s="2"/>
      <c r="E499" s="7"/>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3">
      <c r="A500" s="6"/>
      <c r="B500" s="6"/>
      <c r="C500" s="6"/>
      <c r="D500" s="2"/>
      <c r="E500" s="7"/>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3">
      <c r="A501" s="6"/>
      <c r="B501" s="6"/>
      <c r="C501" s="6"/>
      <c r="D501" s="2"/>
      <c r="E501" s="7"/>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3">
      <c r="A502" s="6"/>
      <c r="B502" s="6"/>
      <c r="C502" s="6"/>
      <c r="D502" s="2"/>
      <c r="E502" s="7"/>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3">
      <c r="A503" s="6"/>
      <c r="B503" s="6"/>
      <c r="C503" s="6"/>
      <c r="D503" s="2"/>
      <c r="E503" s="7"/>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3">
      <c r="A504" s="6"/>
      <c r="B504" s="6"/>
      <c r="C504" s="6"/>
      <c r="D504" s="2"/>
      <c r="E504" s="7"/>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3">
      <c r="A505" s="6"/>
      <c r="B505" s="6"/>
      <c r="C505" s="6"/>
      <c r="D505" s="2"/>
      <c r="E505" s="7"/>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3">
      <c r="A506" s="6"/>
      <c r="B506" s="6"/>
      <c r="C506" s="6"/>
      <c r="D506" s="2"/>
      <c r="E506" s="7"/>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3">
      <c r="A507" s="6"/>
      <c r="B507" s="6"/>
      <c r="C507" s="6"/>
      <c r="D507" s="2"/>
      <c r="E507" s="7"/>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3">
      <c r="A508" s="6"/>
      <c r="B508" s="6"/>
      <c r="C508" s="6"/>
      <c r="D508" s="2"/>
      <c r="E508" s="7"/>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3">
      <c r="A509" s="6"/>
      <c r="B509" s="6"/>
      <c r="C509" s="6"/>
      <c r="D509" s="2"/>
      <c r="E509" s="7"/>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3">
      <c r="A510" s="6"/>
      <c r="B510" s="6"/>
      <c r="C510" s="6"/>
      <c r="D510" s="2"/>
      <c r="E510" s="7"/>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3">
      <c r="A511" s="6"/>
      <c r="B511" s="6"/>
      <c r="C511" s="6"/>
      <c r="D511" s="2"/>
      <c r="E511" s="7"/>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3">
      <c r="A512" s="6"/>
      <c r="B512" s="6"/>
      <c r="C512" s="6"/>
      <c r="D512" s="2"/>
      <c r="E512" s="7"/>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3">
      <c r="A513" s="6"/>
      <c r="B513" s="6"/>
      <c r="C513" s="6"/>
      <c r="D513" s="2"/>
      <c r="E513" s="7"/>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3">
      <c r="A514" s="6"/>
      <c r="B514" s="6"/>
      <c r="C514" s="6"/>
      <c r="D514" s="2"/>
      <c r="E514" s="7"/>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3">
      <c r="A515" s="6"/>
      <c r="B515" s="6"/>
      <c r="C515" s="6"/>
      <c r="D515" s="2"/>
      <c r="E515" s="7"/>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3">
      <c r="A516" s="6"/>
      <c r="B516" s="6"/>
      <c r="C516" s="6"/>
      <c r="D516" s="2"/>
      <c r="E516" s="7"/>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3">
      <c r="A517" s="6"/>
      <c r="B517" s="6"/>
      <c r="C517" s="6"/>
      <c r="D517" s="2"/>
      <c r="E517" s="7"/>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3">
      <c r="A518" s="6"/>
      <c r="B518" s="6"/>
      <c r="C518" s="6"/>
      <c r="D518" s="2"/>
      <c r="E518" s="7"/>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3">
      <c r="A519" s="6"/>
      <c r="B519" s="6"/>
      <c r="C519" s="6"/>
      <c r="D519" s="2"/>
      <c r="E519" s="7"/>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3">
      <c r="A520" s="6"/>
      <c r="B520" s="6"/>
      <c r="C520" s="6"/>
      <c r="D520" s="2"/>
      <c r="E520" s="7"/>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3">
      <c r="A521" s="6"/>
      <c r="B521" s="6"/>
      <c r="C521" s="6"/>
      <c r="D521" s="2"/>
      <c r="E521" s="7"/>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3">
      <c r="A522" s="6"/>
      <c r="B522" s="6"/>
      <c r="C522" s="6"/>
      <c r="D522" s="2"/>
      <c r="E522" s="7"/>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3">
      <c r="A523" s="6"/>
      <c r="B523" s="6"/>
      <c r="C523" s="6"/>
      <c r="D523" s="2"/>
      <c r="E523" s="7"/>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3">
      <c r="A524" s="6"/>
      <c r="B524" s="6"/>
      <c r="C524" s="6"/>
      <c r="D524" s="2"/>
      <c r="E524" s="7"/>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3">
      <c r="A525" s="6"/>
      <c r="B525" s="6"/>
      <c r="C525" s="6"/>
      <c r="D525" s="2"/>
      <c r="E525" s="7"/>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3">
      <c r="A526" s="6"/>
      <c r="B526" s="6"/>
      <c r="C526" s="6"/>
      <c r="D526" s="2"/>
      <c r="E526" s="7"/>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3">
      <c r="A527" s="6"/>
      <c r="B527" s="6"/>
      <c r="C527" s="6"/>
      <c r="D527" s="2"/>
      <c r="E527" s="7"/>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3">
      <c r="A528" s="6"/>
      <c r="B528" s="6"/>
      <c r="C528" s="6"/>
      <c r="D528" s="2"/>
      <c r="E528" s="7"/>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3">
      <c r="A529" s="6"/>
      <c r="B529" s="6"/>
      <c r="C529" s="6"/>
      <c r="D529" s="2"/>
      <c r="E529" s="7"/>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3">
      <c r="A530" s="6"/>
      <c r="B530" s="6"/>
      <c r="C530" s="6"/>
      <c r="D530" s="2"/>
      <c r="E530" s="7"/>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3">
      <c r="A531" s="6"/>
      <c r="B531" s="6"/>
      <c r="C531" s="6"/>
      <c r="D531" s="2"/>
      <c r="E531" s="7"/>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3">
      <c r="A532" s="6"/>
      <c r="B532" s="6"/>
      <c r="C532" s="6"/>
      <c r="D532" s="2"/>
      <c r="E532" s="7"/>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3">
      <c r="A533" s="6"/>
      <c r="B533" s="6"/>
      <c r="C533" s="6"/>
      <c r="D533" s="2"/>
      <c r="E533" s="7"/>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3">
      <c r="A534" s="6"/>
      <c r="B534" s="6"/>
      <c r="C534" s="6"/>
      <c r="D534" s="2"/>
      <c r="E534" s="7"/>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3">
      <c r="A535" s="6"/>
      <c r="B535" s="6"/>
      <c r="C535" s="6"/>
      <c r="D535" s="2"/>
      <c r="E535" s="7"/>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3">
      <c r="A536" s="6"/>
      <c r="B536" s="6"/>
      <c r="C536" s="6"/>
      <c r="D536" s="2"/>
      <c r="E536" s="7"/>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3">
      <c r="A537" s="6"/>
      <c r="B537" s="6"/>
      <c r="C537" s="6"/>
      <c r="D537" s="2"/>
      <c r="E537" s="7"/>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3">
      <c r="A538" s="6"/>
      <c r="B538" s="6"/>
      <c r="C538" s="6"/>
      <c r="D538" s="2"/>
      <c r="E538" s="7"/>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3">
      <c r="A539" s="6"/>
      <c r="B539" s="6"/>
      <c r="C539" s="6"/>
      <c r="D539" s="2"/>
      <c r="E539" s="7"/>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3">
      <c r="A540" s="6"/>
      <c r="B540" s="6"/>
      <c r="C540" s="6"/>
      <c r="D540" s="2"/>
      <c r="E540" s="7"/>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3">
      <c r="A541" s="6"/>
      <c r="B541" s="6"/>
      <c r="C541" s="6"/>
      <c r="D541" s="2"/>
      <c r="E541" s="7"/>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3">
      <c r="A542" s="6"/>
      <c r="B542" s="6"/>
      <c r="C542" s="6"/>
      <c r="D542" s="2"/>
      <c r="E542" s="7"/>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3">
      <c r="A543" s="6"/>
      <c r="B543" s="6"/>
      <c r="C543" s="6"/>
      <c r="D543" s="2"/>
      <c r="E543" s="7"/>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3">
      <c r="A544" s="6"/>
      <c r="B544" s="6"/>
      <c r="C544" s="6"/>
      <c r="D544" s="2"/>
      <c r="E544" s="7"/>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3">
      <c r="A545" s="6"/>
      <c r="B545" s="6"/>
      <c r="C545" s="6"/>
      <c r="D545" s="2"/>
      <c r="E545" s="7"/>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3">
      <c r="A546" s="6"/>
      <c r="B546" s="6"/>
      <c r="C546" s="6"/>
      <c r="D546" s="2"/>
      <c r="E546" s="7"/>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3">
      <c r="A547" s="6"/>
      <c r="B547" s="6"/>
      <c r="C547" s="6"/>
      <c r="D547" s="2"/>
      <c r="E547" s="7"/>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3">
      <c r="A548" s="6"/>
      <c r="B548" s="6"/>
      <c r="C548" s="6"/>
      <c r="D548" s="2"/>
      <c r="E548" s="7"/>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3">
      <c r="A549" s="6"/>
      <c r="B549" s="6"/>
      <c r="C549" s="6"/>
      <c r="D549" s="2"/>
      <c r="E549" s="7"/>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3">
      <c r="A550" s="6"/>
      <c r="B550" s="6"/>
      <c r="C550" s="6"/>
      <c r="D550" s="2"/>
      <c r="E550" s="7"/>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3">
      <c r="A551" s="6"/>
      <c r="B551" s="6"/>
      <c r="C551" s="6"/>
      <c r="D551" s="2"/>
      <c r="E551" s="7"/>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3">
      <c r="A552" s="6"/>
      <c r="B552" s="6"/>
      <c r="C552" s="6"/>
      <c r="D552" s="2"/>
      <c r="E552" s="7"/>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3">
      <c r="A553" s="6"/>
      <c r="B553" s="6"/>
      <c r="C553" s="6"/>
      <c r="D553" s="2"/>
      <c r="E553" s="7"/>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3">
      <c r="A554" s="6"/>
      <c r="B554" s="6"/>
      <c r="C554" s="6"/>
      <c r="D554" s="2"/>
      <c r="E554" s="7"/>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3">
      <c r="A555" s="6"/>
      <c r="B555" s="6"/>
      <c r="C555" s="6"/>
      <c r="D555" s="2"/>
      <c r="E555" s="7"/>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3">
      <c r="A556" s="6"/>
      <c r="B556" s="6"/>
      <c r="C556" s="6"/>
      <c r="D556" s="2"/>
      <c r="E556" s="7"/>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3">
      <c r="A557" s="6"/>
      <c r="B557" s="6"/>
      <c r="C557" s="6"/>
      <c r="D557" s="2"/>
      <c r="E557" s="7"/>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3">
      <c r="A558" s="6"/>
      <c r="B558" s="6"/>
      <c r="C558" s="6"/>
      <c r="D558" s="2"/>
      <c r="E558" s="7"/>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3">
      <c r="A559" s="6"/>
      <c r="B559" s="6"/>
      <c r="C559" s="6"/>
      <c r="D559" s="2"/>
      <c r="E559" s="7"/>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3">
      <c r="A560" s="6"/>
      <c r="B560" s="6"/>
      <c r="C560" s="6"/>
      <c r="D560" s="2"/>
      <c r="E560" s="7"/>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3">
      <c r="A561" s="6"/>
      <c r="B561" s="6"/>
      <c r="C561" s="6"/>
      <c r="D561" s="2"/>
      <c r="E561" s="7"/>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3">
      <c r="A562" s="6"/>
      <c r="B562" s="6"/>
      <c r="C562" s="6"/>
      <c r="D562" s="2"/>
      <c r="E562" s="7"/>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3">
      <c r="A563" s="6"/>
      <c r="B563" s="6"/>
      <c r="C563" s="6"/>
      <c r="D563" s="2"/>
      <c r="E563" s="7"/>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3">
      <c r="A564" s="6"/>
      <c r="B564" s="6"/>
      <c r="C564" s="6"/>
      <c r="D564" s="2"/>
      <c r="E564" s="7"/>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3">
      <c r="A565" s="6"/>
      <c r="B565" s="6"/>
      <c r="C565" s="6"/>
      <c r="D565" s="2"/>
      <c r="E565" s="7"/>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3">
      <c r="A566" s="6"/>
      <c r="B566" s="6"/>
      <c r="C566" s="6"/>
      <c r="D566" s="2"/>
      <c r="E566" s="7"/>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3">
      <c r="A567" s="6"/>
      <c r="B567" s="6"/>
      <c r="C567" s="6"/>
      <c r="D567" s="2"/>
      <c r="E567" s="7"/>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3">
      <c r="A568" s="6"/>
      <c r="B568" s="6"/>
      <c r="C568" s="6"/>
      <c r="D568" s="2"/>
      <c r="E568" s="7"/>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3">
      <c r="A569" s="6"/>
      <c r="B569" s="6"/>
      <c r="C569" s="6"/>
      <c r="D569" s="2"/>
      <c r="E569" s="7"/>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3">
      <c r="A570" s="6"/>
      <c r="B570" s="6"/>
      <c r="C570" s="6"/>
      <c r="D570" s="2"/>
      <c r="E570" s="7"/>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3">
      <c r="A571" s="6"/>
      <c r="B571" s="6"/>
      <c r="C571" s="6"/>
      <c r="D571" s="2"/>
      <c r="E571" s="7"/>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3">
      <c r="A572" s="6"/>
      <c r="B572" s="6"/>
      <c r="C572" s="6"/>
      <c r="D572" s="2"/>
      <c r="E572" s="7"/>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3">
      <c r="A573" s="6"/>
      <c r="B573" s="6"/>
      <c r="C573" s="6"/>
      <c r="D573" s="2"/>
      <c r="E573" s="7"/>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3">
      <c r="A574" s="6"/>
      <c r="B574" s="6"/>
      <c r="C574" s="6"/>
      <c r="D574" s="2"/>
      <c r="E574" s="7"/>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3">
      <c r="A575" s="6"/>
      <c r="B575" s="6"/>
      <c r="C575" s="6"/>
      <c r="D575" s="2"/>
      <c r="E575" s="7"/>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3">
      <c r="A576" s="6"/>
      <c r="B576" s="6"/>
      <c r="C576" s="6"/>
      <c r="D576" s="2"/>
      <c r="E576" s="7"/>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3">
      <c r="A577" s="6"/>
      <c r="B577" s="6"/>
      <c r="C577" s="6"/>
      <c r="D577" s="2"/>
      <c r="E577" s="7"/>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3">
      <c r="A578" s="6"/>
      <c r="B578" s="6"/>
      <c r="C578" s="6"/>
      <c r="D578" s="2"/>
      <c r="E578" s="7"/>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3">
      <c r="A579" s="6"/>
      <c r="B579" s="6"/>
      <c r="C579" s="6"/>
      <c r="D579" s="2"/>
      <c r="E579" s="7"/>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3">
      <c r="A580" s="6"/>
      <c r="B580" s="6"/>
      <c r="C580" s="6"/>
      <c r="D580" s="2"/>
      <c r="E580" s="7"/>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3">
      <c r="A581" s="6"/>
      <c r="B581" s="6"/>
      <c r="C581" s="6"/>
      <c r="D581" s="2"/>
      <c r="E581" s="7"/>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3">
      <c r="A582" s="6"/>
      <c r="B582" s="6"/>
      <c r="C582" s="6"/>
      <c r="D582" s="2"/>
      <c r="E582" s="7"/>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3">
      <c r="A583" s="6"/>
      <c r="B583" s="6"/>
      <c r="C583" s="6"/>
      <c r="D583" s="2"/>
      <c r="E583" s="7"/>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3">
      <c r="A584" s="6"/>
      <c r="B584" s="6"/>
      <c r="C584" s="6"/>
      <c r="D584" s="2"/>
      <c r="E584" s="7"/>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3">
      <c r="A585" s="6"/>
      <c r="B585" s="6"/>
      <c r="C585" s="6"/>
      <c r="D585" s="2"/>
      <c r="E585" s="7"/>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3">
      <c r="A586" s="6"/>
      <c r="B586" s="6"/>
      <c r="C586" s="6"/>
      <c r="D586" s="2"/>
      <c r="E586" s="7"/>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3">
      <c r="A587" s="6"/>
      <c r="B587" s="6"/>
      <c r="C587" s="6"/>
      <c r="D587" s="2"/>
      <c r="E587" s="7"/>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3">
      <c r="A588" s="6"/>
      <c r="B588" s="6"/>
      <c r="C588" s="6"/>
      <c r="D588" s="2"/>
      <c r="E588" s="7"/>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3">
      <c r="A589" s="6"/>
      <c r="B589" s="6"/>
      <c r="C589" s="6"/>
      <c r="D589" s="2"/>
      <c r="E589" s="7"/>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3">
      <c r="A590" s="6"/>
      <c r="B590" s="6"/>
      <c r="C590" s="6"/>
      <c r="D590" s="2"/>
      <c r="E590" s="7"/>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3">
      <c r="A591" s="6"/>
      <c r="B591" s="6"/>
      <c r="C591" s="6"/>
      <c r="D591" s="2"/>
      <c r="E591" s="7"/>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3">
      <c r="A592" s="6"/>
      <c r="B592" s="6"/>
      <c r="C592" s="6"/>
      <c r="D592" s="2"/>
      <c r="E592" s="7"/>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3">
      <c r="A593" s="6"/>
      <c r="B593" s="6"/>
      <c r="C593" s="6"/>
      <c r="D593" s="2"/>
      <c r="E593" s="7"/>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3">
      <c r="A594" s="6"/>
      <c r="B594" s="6"/>
      <c r="C594" s="6"/>
      <c r="D594" s="2"/>
      <c r="E594" s="7"/>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3">
      <c r="A595" s="6"/>
      <c r="B595" s="6"/>
      <c r="C595" s="6"/>
      <c r="D595" s="2"/>
      <c r="E595" s="7"/>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3">
      <c r="A596" s="6"/>
      <c r="B596" s="6"/>
      <c r="C596" s="6"/>
      <c r="D596" s="2"/>
      <c r="E596" s="7"/>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3">
      <c r="A597" s="6"/>
      <c r="B597" s="6"/>
      <c r="C597" s="6"/>
      <c r="D597" s="2"/>
      <c r="E597" s="7"/>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3">
      <c r="A598" s="6"/>
      <c r="B598" s="6"/>
      <c r="C598" s="6"/>
      <c r="D598" s="2"/>
      <c r="E598" s="7"/>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3">
      <c r="A599" s="6"/>
      <c r="B599" s="6"/>
      <c r="C599" s="6"/>
      <c r="D599" s="2"/>
      <c r="E599" s="7"/>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3">
      <c r="A600" s="6"/>
      <c r="B600" s="6"/>
      <c r="C600" s="6"/>
      <c r="D600" s="2"/>
      <c r="E600" s="7"/>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3">
      <c r="A601" s="6"/>
      <c r="B601" s="6"/>
      <c r="C601" s="6"/>
      <c r="D601" s="2"/>
      <c r="E601" s="7"/>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3">
      <c r="A602" s="6"/>
      <c r="B602" s="6"/>
      <c r="C602" s="6"/>
      <c r="D602" s="2"/>
      <c r="E602" s="7"/>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3">
      <c r="A603" s="6"/>
      <c r="B603" s="6"/>
      <c r="C603" s="6"/>
      <c r="D603" s="2"/>
      <c r="E603" s="7"/>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3">
      <c r="A604" s="6"/>
      <c r="B604" s="6"/>
      <c r="C604" s="6"/>
      <c r="D604" s="2"/>
      <c r="E604" s="7"/>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3">
      <c r="A605" s="6"/>
      <c r="B605" s="6"/>
      <c r="C605" s="6"/>
      <c r="D605" s="2"/>
      <c r="E605" s="7"/>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3">
      <c r="A606" s="6"/>
      <c r="B606" s="6"/>
      <c r="C606" s="6"/>
      <c r="D606" s="2"/>
      <c r="E606" s="7"/>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3">
      <c r="A607" s="6"/>
      <c r="B607" s="6"/>
      <c r="C607" s="6"/>
      <c r="D607" s="2"/>
      <c r="E607" s="7"/>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3">
      <c r="A608" s="6"/>
      <c r="B608" s="6"/>
      <c r="C608" s="6"/>
      <c r="D608" s="2"/>
      <c r="E608" s="7"/>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3">
      <c r="A609" s="6"/>
      <c r="B609" s="6"/>
      <c r="C609" s="6"/>
      <c r="D609" s="2"/>
      <c r="E609" s="7"/>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3">
      <c r="A610" s="6"/>
      <c r="B610" s="6"/>
      <c r="C610" s="6"/>
      <c r="D610" s="2"/>
      <c r="E610" s="7"/>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3">
      <c r="A611" s="6"/>
      <c r="B611" s="6"/>
      <c r="C611" s="6"/>
      <c r="D611" s="2"/>
      <c r="E611" s="7"/>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3">
      <c r="A612" s="6"/>
      <c r="B612" s="6"/>
      <c r="C612" s="6"/>
      <c r="D612" s="2"/>
      <c r="E612" s="7"/>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3">
      <c r="A613" s="6"/>
      <c r="B613" s="6"/>
      <c r="C613" s="6"/>
      <c r="D613" s="2"/>
      <c r="E613" s="7"/>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3">
      <c r="A614" s="6"/>
      <c r="B614" s="6"/>
      <c r="C614" s="6"/>
      <c r="D614" s="2"/>
      <c r="E614" s="7"/>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3">
      <c r="A615" s="6"/>
      <c r="B615" s="6"/>
      <c r="C615" s="6"/>
      <c r="D615" s="2"/>
      <c r="E615" s="7"/>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3">
      <c r="A616" s="6"/>
      <c r="B616" s="6"/>
      <c r="C616" s="6"/>
      <c r="D616" s="2"/>
      <c r="E616" s="7"/>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3">
      <c r="A617" s="6"/>
      <c r="B617" s="6"/>
      <c r="C617" s="6"/>
      <c r="D617" s="2"/>
      <c r="E617" s="7"/>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3">
      <c r="A618" s="6"/>
      <c r="B618" s="6"/>
      <c r="C618" s="6"/>
      <c r="D618" s="2"/>
      <c r="E618" s="7"/>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3">
      <c r="A619" s="6"/>
      <c r="B619" s="6"/>
      <c r="C619" s="6"/>
      <c r="D619" s="2"/>
      <c r="E619" s="7"/>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3">
      <c r="A620" s="6"/>
      <c r="B620" s="6"/>
      <c r="C620" s="6"/>
      <c r="D620" s="2"/>
      <c r="E620" s="7"/>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3">
      <c r="A621" s="6"/>
      <c r="B621" s="6"/>
      <c r="C621" s="6"/>
      <c r="D621" s="2"/>
      <c r="E621" s="7"/>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3">
      <c r="A622" s="6"/>
      <c r="B622" s="6"/>
      <c r="C622" s="6"/>
      <c r="D622" s="2"/>
      <c r="E622" s="7"/>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3">
      <c r="A623" s="6"/>
      <c r="B623" s="6"/>
      <c r="C623" s="6"/>
      <c r="D623" s="2"/>
      <c r="E623" s="7"/>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3">
      <c r="A624" s="6"/>
      <c r="B624" s="6"/>
      <c r="C624" s="6"/>
      <c r="D624" s="2"/>
      <c r="E624" s="7"/>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3">
      <c r="A625" s="6"/>
      <c r="B625" s="6"/>
      <c r="C625" s="6"/>
      <c r="D625" s="2"/>
      <c r="E625" s="7"/>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3">
      <c r="A626" s="6"/>
      <c r="B626" s="6"/>
      <c r="C626" s="6"/>
      <c r="D626" s="2"/>
      <c r="E626" s="7"/>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3">
      <c r="A627" s="6"/>
      <c r="B627" s="6"/>
      <c r="C627" s="6"/>
      <c r="D627" s="2"/>
      <c r="E627" s="7"/>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3">
      <c r="A628" s="6"/>
      <c r="B628" s="6"/>
      <c r="C628" s="6"/>
      <c r="D628" s="2"/>
      <c r="E628" s="7"/>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3">
      <c r="A629" s="6"/>
      <c r="B629" s="6"/>
      <c r="C629" s="6"/>
      <c r="D629" s="2"/>
      <c r="E629" s="7"/>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3">
      <c r="A630" s="6"/>
      <c r="B630" s="6"/>
      <c r="C630" s="6"/>
      <c r="D630" s="2"/>
      <c r="E630" s="7"/>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3">
      <c r="A631" s="6"/>
      <c r="B631" s="6"/>
      <c r="C631" s="6"/>
      <c r="D631" s="2"/>
      <c r="E631" s="7"/>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3">
      <c r="A632" s="6"/>
      <c r="B632" s="6"/>
      <c r="C632" s="6"/>
      <c r="D632" s="2"/>
      <c r="E632" s="7"/>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3">
      <c r="A633" s="6"/>
      <c r="B633" s="6"/>
      <c r="C633" s="6"/>
      <c r="D633" s="2"/>
      <c r="E633" s="7"/>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3">
      <c r="A634" s="6"/>
      <c r="B634" s="6"/>
      <c r="C634" s="6"/>
      <c r="D634" s="2"/>
      <c r="E634" s="7"/>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3">
      <c r="A635" s="6"/>
      <c r="B635" s="6"/>
      <c r="C635" s="6"/>
      <c r="D635" s="2"/>
      <c r="E635" s="7"/>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3">
      <c r="A636" s="6"/>
      <c r="B636" s="6"/>
      <c r="C636" s="6"/>
      <c r="D636" s="2"/>
      <c r="E636" s="7"/>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3">
      <c r="A637" s="6"/>
      <c r="B637" s="6"/>
      <c r="C637" s="6"/>
      <c r="D637" s="2"/>
      <c r="E637" s="7"/>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3">
      <c r="A638" s="6"/>
      <c r="B638" s="6"/>
      <c r="C638" s="6"/>
      <c r="D638" s="2"/>
      <c r="E638" s="7"/>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3">
      <c r="A639" s="6"/>
      <c r="B639" s="6"/>
      <c r="C639" s="6"/>
      <c r="D639" s="2"/>
      <c r="E639" s="7"/>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3">
      <c r="A640" s="6"/>
      <c r="B640" s="6"/>
      <c r="C640" s="6"/>
      <c r="D640" s="2"/>
      <c r="E640" s="7"/>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3">
      <c r="A641" s="6"/>
      <c r="B641" s="6"/>
      <c r="C641" s="6"/>
      <c r="D641" s="2"/>
      <c r="E641" s="7"/>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3">
      <c r="A642" s="6"/>
      <c r="B642" s="6"/>
      <c r="C642" s="6"/>
      <c r="D642" s="2"/>
      <c r="E642" s="7"/>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3">
      <c r="A643" s="6"/>
      <c r="B643" s="6"/>
      <c r="C643" s="6"/>
      <c r="D643" s="2"/>
      <c r="E643" s="7"/>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3">
      <c r="A644" s="6"/>
      <c r="B644" s="6"/>
      <c r="C644" s="6"/>
      <c r="D644" s="2"/>
      <c r="E644" s="7"/>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3">
      <c r="A645" s="6"/>
      <c r="B645" s="6"/>
      <c r="C645" s="6"/>
      <c r="D645" s="2"/>
      <c r="E645" s="7"/>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3">
      <c r="A646" s="6"/>
      <c r="B646" s="6"/>
      <c r="C646" s="6"/>
      <c r="D646" s="2"/>
      <c r="E646" s="7"/>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3">
      <c r="A647" s="6"/>
      <c r="B647" s="6"/>
      <c r="C647" s="6"/>
      <c r="D647" s="2"/>
      <c r="E647" s="7"/>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3">
      <c r="A648" s="6"/>
      <c r="B648" s="6"/>
      <c r="C648" s="6"/>
      <c r="D648" s="2"/>
      <c r="E648" s="7"/>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3">
      <c r="A649" s="6"/>
      <c r="B649" s="6"/>
      <c r="C649" s="6"/>
      <c r="D649" s="2"/>
      <c r="E649" s="7"/>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3">
      <c r="A650" s="6"/>
      <c r="B650" s="6"/>
      <c r="C650" s="6"/>
      <c r="D650" s="2"/>
      <c r="E650" s="7"/>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3">
      <c r="A651" s="6"/>
      <c r="B651" s="6"/>
      <c r="C651" s="6"/>
      <c r="D651" s="2"/>
      <c r="E651" s="7"/>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3">
      <c r="A652" s="6"/>
      <c r="B652" s="6"/>
      <c r="C652" s="6"/>
      <c r="D652" s="2"/>
      <c r="E652" s="7"/>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3">
      <c r="A653" s="6"/>
      <c r="B653" s="6"/>
      <c r="C653" s="6"/>
      <c r="D653" s="2"/>
      <c r="E653" s="7"/>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3">
      <c r="A654" s="6"/>
      <c r="B654" s="6"/>
      <c r="C654" s="6"/>
      <c r="D654" s="2"/>
      <c r="E654" s="7"/>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3">
      <c r="A655" s="6"/>
      <c r="B655" s="6"/>
      <c r="C655" s="6"/>
      <c r="D655" s="2"/>
      <c r="E655" s="7"/>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3">
      <c r="A656" s="6"/>
      <c r="B656" s="6"/>
      <c r="C656" s="6"/>
      <c r="D656" s="2"/>
      <c r="E656" s="7"/>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3">
      <c r="A657" s="6"/>
      <c r="B657" s="6"/>
      <c r="C657" s="6"/>
      <c r="D657" s="2"/>
      <c r="E657" s="7"/>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3">
      <c r="A658" s="6"/>
      <c r="B658" s="6"/>
      <c r="C658" s="6"/>
      <c r="D658" s="2"/>
      <c r="E658" s="7"/>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3">
      <c r="A659" s="6"/>
      <c r="B659" s="6"/>
      <c r="C659" s="6"/>
      <c r="D659" s="2"/>
      <c r="E659" s="7"/>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3">
      <c r="A660" s="6"/>
      <c r="B660" s="6"/>
      <c r="C660" s="6"/>
      <c r="D660" s="2"/>
      <c r="E660" s="7"/>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3">
      <c r="A661" s="6"/>
      <c r="B661" s="6"/>
      <c r="C661" s="6"/>
      <c r="D661" s="2"/>
      <c r="E661" s="7"/>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3">
      <c r="A662" s="6"/>
      <c r="B662" s="6"/>
      <c r="C662" s="6"/>
      <c r="D662" s="2"/>
      <c r="E662" s="7"/>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3">
      <c r="A663" s="6"/>
      <c r="B663" s="6"/>
      <c r="C663" s="6"/>
      <c r="D663" s="2"/>
      <c r="E663" s="7"/>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3">
      <c r="A664" s="6"/>
      <c r="B664" s="6"/>
      <c r="C664" s="6"/>
      <c r="D664" s="2"/>
      <c r="E664" s="7"/>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3">
      <c r="A665" s="6"/>
      <c r="B665" s="6"/>
      <c r="C665" s="6"/>
      <c r="D665" s="2"/>
      <c r="E665" s="7"/>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3">
      <c r="A666" s="6"/>
      <c r="B666" s="6"/>
      <c r="C666" s="6"/>
      <c r="D666" s="2"/>
      <c r="E666" s="7"/>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3">
      <c r="A667" s="6"/>
      <c r="B667" s="6"/>
      <c r="C667" s="6"/>
      <c r="D667" s="2"/>
      <c r="E667" s="7"/>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3">
      <c r="A668" s="6"/>
      <c r="B668" s="6"/>
      <c r="C668" s="6"/>
      <c r="D668" s="2"/>
      <c r="E668" s="7"/>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3">
      <c r="A669" s="6"/>
      <c r="B669" s="6"/>
      <c r="C669" s="6"/>
      <c r="D669" s="2"/>
      <c r="E669" s="7"/>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3">
      <c r="A670" s="6"/>
      <c r="B670" s="6"/>
      <c r="C670" s="6"/>
      <c r="D670" s="2"/>
      <c r="E670" s="7"/>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3">
      <c r="A671" s="6"/>
      <c r="B671" s="6"/>
      <c r="C671" s="6"/>
      <c r="D671" s="2"/>
      <c r="E671" s="7"/>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3">
      <c r="A672" s="6"/>
      <c r="B672" s="6"/>
      <c r="C672" s="6"/>
      <c r="D672" s="2"/>
      <c r="E672" s="7"/>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3">
      <c r="A673" s="6"/>
      <c r="B673" s="6"/>
      <c r="C673" s="6"/>
      <c r="D673" s="2"/>
      <c r="E673" s="7"/>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3">
      <c r="A674" s="6"/>
      <c r="B674" s="6"/>
      <c r="C674" s="6"/>
      <c r="D674" s="2"/>
      <c r="E674" s="7"/>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3">
      <c r="A675" s="6"/>
      <c r="B675" s="6"/>
      <c r="C675" s="6"/>
      <c r="D675" s="2"/>
      <c r="E675" s="7"/>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3">
      <c r="A676" s="6"/>
      <c r="B676" s="6"/>
      <c r="C676" s="6"/>
      <c r="D676" s="2"/>
      <c r="E676" s="7"/>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3">
      <c r="A677" s="6"/>
      <c r="B677" s="6"/>
      <c r="C677" s="6"/>
      <c r="D677" s="2"/>
      <c r="E677" s="7"/>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3">
      <c r="A678" s="6"/>
      <c r="B678" s="6"/>
      <c r="C678" s="6"/>
      <c r="D678" s="2"/>
      <c r="E678" s="7"/>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3">
      <c r="A679" s="6"/>
      <c r="B679" s="6"/>
      <c r="C679" s="6"/>
      <c r="D679" s="2"/>
      <c r="E679" s="7"/>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3">
      <c r="A680" s="6"/>
      <c r="B680" s="6"/>
      <c r="C680" s="6"/>
      <c r="D680" s="2"/>
      <c r="E680" s="7"/>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3">
      <c r="A681" s="6"/>
      <c r="B681" s="6"/>
      <c r="C681" s="6"/>
      <c r="D681" s="2"/>
      <c r="E681" s="7"/>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3">
      <c r="A682" s="6"/>
      <c r="B682" s="6"/>
      <c r="C682" s="6"/>
      <c r="D682" s="2"/>
      <c r="E682" s="7"/>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3">
      <c r="A683" s="6"/>
      <c r="B683" s="6"/>
      <c r="C683" s="6"/>
      <c r="D683" s="2"/>
      <c r="E683" s="7"/>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3">
      <c r="A684" s="6"/>
      <c r="B684" s="6"/>
      <c r="C684" s="6"/>
      <c r="D684" s="2"/>
      <c r="E684" s="7"/>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3">
      <c r="A685" s="6"/>
      <c r="B685" s="6"/>
      <c r="C685" s="6"/>
      <c r="D685" s="2"/>
      <c r="E685" s="7"/>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3">
      <c r="A686" s="6"/>
      <c r="B686" s="6"/>
      <c r="C686" s="6"/>
      <c r="D686" s="2"/>
      <c r="E686" s="7"/>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3">
      <c r="A687" s="6"/>
      <c r="B687" s="6"/>
      <c r="C687" s="6"/>
      <c r="D687" s="2"/>
      <c r="E687" s="7"/>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3">
      <c r="A688" s="6"/>
      <c r="B688" s="6"/>
      <c r="C688" s="6"/>
      <c r="D688" s="2"/>
      <c r="E688" s="7"/>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3">
      <c r="A689" s="6"/>
      <c r="B689" s="6"/>
      <c r="C689" s="6"/>
      <c r="D689" s="2"/>
      <c r="E689" s="7"/>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3">
      <c r="A690" s="6"/>
      <c r="B690" s="6"/>
      <c r="C690" s="6"/>
      <c r="D690" s="2"/>
      <c r="E690" s="7"/>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3">
      <c r="A691" s="6"/>
      <c r="B691" s="6"/>
      <c r="C691" s="6"/>
      <c r="D691" s="2"/>
      <c r="E691" s="7"/>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3">
      <c r="A692" s="6"/>
      <c r="B692" s="6"/>
      <c r="C692" s="6"/>
      <c r="D692" s="2"/>
      <c r="E692" s="7"/>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3">
      <c r="A693" s="6"/>
      <c r="B693" s="6"/>
      <c r="C693" s="6"/>
      <c r="D693" s="2"/>
      <c r="E693" s="7"/>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3">
      <c r="A694" s="6"/>
      <c r="B694" s="6"/>
      <c r="C694" s="6"/>
      <c r="D694" s="2"/>
      <c r="E694" s="7"/>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3">
      <c r="A695" s="6"/>
      <c r="B695" s="6"/>
      <c r="C695" s="6"/>
      <c r="D695" s="2"/>
      <c r="E695" s="7"/>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3">
      <c r="A696" s="6"/>
      <c r="B696" s="6"/>
      <c r="C696" s="6"/>
      <c r="D696" s="2"/>
      <c r="E696" s="7"/>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3">
      <c r="A697" s="6"/>
      <c r="B697" s="6"/>
      <c r="C697" s="6"/>
      <c r="D697" s="2"/>
      <c r="E697" s="7"/>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3">
      <c r="A698" s="6"/>
      <c r="B698" s="6"/>
      <c r="C698" s="6"/>
      <c r="D698" s="2"/>
      <c r="E698" s="7"/>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3">
      <c r="A699" s="6"/>
      <c r="B699" s="6"/>
      <c r="C699" s="6"/>
      <c r="D699" s="2"/>
      <c r="E699" s="7"/>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3">
      <c r="A700" s="6"/>
      <c r="B700" s="6"/>
      <c r="C700" s="6"/>
      <c r="D700" s="2"/>
      <c r="E700" s="7"/>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3">
      <c r="A701" s="6"/>
      <c r="B701" s="6"/>
      <c r="C701" s="6"/>
      <c r="D701" s="2"/>
      <c r="E701" s="7"/>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3">
      <c r="A702" s="6"/>
      <c r="B702" s="6"/>
      <c r="C702" s="6"/>
      <c r="D702" s="2"/>
      <c r="E702" s="7"/>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3">
      <c r="A703" s="6"/>
      <c r="B703" s="6"/>
      <c r="C703" s="6"/>
      <c r="D703" s="2"/>
      <c r="E703" s="7"/>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3">
      <c r="A704" s="6"/>
      <c r="B704" s="6"/>
      <c r="C704" s="6"/>
      <c r="D704" s="2"/>
      <c r="E704" s="7"/>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3">
      <c r="A705" s="6"/>
      <c r="B705" s="6"/>
      <c r="C705" s="6"/>
      <c r="D705" s="2"/>
      <c r="E705" s="7"/>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3">
      <c r="A706" s="6"/>
      <c r="B706" s="6"/>
      <c r="C706" s="6"/>
      <c r="D706" s="2"/>
      <c r="E706" s="7"/>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3">
      <c r="A707" s="6"/>
      <c r="B707" s="6"/>
      <c r="C707" s="6"/>
      <c r="D707" s="2"/>
      <c r="E707" s="7"/>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3">
      <c r="A708" s="6"/>
      <c r="B708" s="6"/>
      <c r="C708" s="6"/>
      <c r="D708" s="2"/>
      <c r="E708" s="7"/>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3">
      <c r="A709" s="6"/>
      <c r="B709" s="6"/>
      <c r="C709" s="6"/>
      <c r="D709" s="2"/>
      <c r="E709" s="7"/>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3">
      <c r="A710" s="6"/>
      <c r="B710" s="6"/>
      <c r="C710" s="6"/>
      <c r="D710" s="2"/>
      <c r="E710" s="7"/>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3">
      <c r="A711" s="6"/>
      <c r="B711" s="6"/>
      <c r="C711" s="6"/>
      <c r="D711" s="2"/>
      <c r="E711" s="7"/>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3">
      <c r="A712" s="6"/>
      <c r="B712" s="6"/>
      <c r="C712" s="6"/>
      <c r="D712" s="2"/>
      <c r="E712" s="7"/>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3">
      <c r="A713" s="6"/>
      <c r="B713" s="6"/>
      <c r="C713" s="6"/>
      <c r="D713" s="2"/>
      <c r="E713" s="7"/>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3">
      <c r="A714" s="6"/>
      <c r="B714" s="6"/>
      <c r="C714" s="6"/>
      <c r="D714" s="2"/>
      <c r="E714" s="7"/>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3">
      <c r="A715" s="6"/>
      <c r="B715" s="6"/>
      <c r="C715" s="6"/>
      <c r="D715" s="2"/>
      <c r="E715" s="7"/>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3">
      <c r="A716" s="6"/>
      <c r="B716" s="6"/>
      <c r="C716" s="6"/>
      <c r="D716" s="2"/>
      <c r="E716" s="7"/>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3">
      <c r="A717" s="6"/>
      <c r="B717" s="6"/>
      <c r="C717" s="6"/>
      <c r="D717" s="2"/>
      <c r="E717" s="7"/>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3">
      <c r="A718" s="6"/>
      <c r="B718" s="6"/>
      <c r="C718" s="6"/>
      <c r="D718" s="2"/>
      <c r="E718" s="7"/>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3">
      <c r="A719" s="6"/>
      <c r="B719" s="6"/>
      <c r="C719" s="6"/>
      <c r="D719" s="2"/>
      <c r="E719" s="7"/>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3">
      <c r="A720" s="6"/>
      <c r="B720" s="6"/>
      <c r="C720" s="6"/>
      <c r="D720" s="2"/>
      <c r="E720" s="7"/>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3">
      <c r="A721" s="6"/>
      <c r="B721" s="6"/>
      <c r="C721" s="6"/>
      <c r="D721" s="2"/>
      <c r="E721" s="7"/>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3">
      <c r="A722" s="6"/>
      <c r="B722" s="6"/>
      <c r="C722" s="6"/>
      <c r="D722" s="2"/>
      <c r="E722" s="7"/>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3">
      <c r="A723" s="6"/>
      <c r="B723" s="6"/>
      <c r="C723" s="6"/>
      <c r="D723" s="2"/>
      <c r="E723" s="7"/>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3">
      <c r="A724" s="6"/>
      <c r="B724" s="6"/>
      <c r="C724" s="6"/>
      <c r="D724" s="2"/>
      <c r="E724" s="7"/>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3">
      <c r="A725" s="6"/>
      <c r="B725" s="6"/>
      <c r="C725" s="6"/>
      <c r="D725" s="2"/>
      <c r="E725" s="7"/>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3">
      <c r="A726" s="6"/>
      <c r="B726" s="6"/>
      <c r="C726" s="6"/>
      <c r="D726" s="2"/>
      <c r="E726" s="7"/>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3">
      <c r="A727" s="6"/>
      <c r="B727" s="6"/>
      <c r="C727" s="6"/>
      <c r="D727" s="2"/>
      <c r="E727" s="7"/>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3">
      <c r="A728" s="6"/>
      <c r="B728" s="6"/>
      <c r="C728" s="6"/>
      <c r="D728" s="2"/>
      <c r="E728" s="7"/>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3">
      <c r="A729" s="6"/>
      <c r="B729" s="6"/>
      <c r="C729" s="6"/>
      <c r="D729" s="2"/>
      <c r="E729" s="7"/>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3">
      <c r="A730" s="6"/>
      <c r="B730" s="6"/>
      <c r="C730" s="6"/>
      <c r="D730" s="2"/>
      <c r="E730" s="7"/>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3">
      <c r="A731" s="6"/>
      <c r="B731" s="6"/>
      <c r="C731" s="6"/>
      <c r="D731" s="2"/>
      <c r="E731" s="7"/>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3">
      <c r="A732" s="6"/>
      <c r="B732" s="6"/>
      <c r="C732" s="6"/>
      <c r="D732" s="2"/>
      <c r="E732" s="7"/>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3">
      <c r="A733" s="6"/>
      <c r="B733" s="6"/>
      <c r="C733" s="6"/>
      <c r="D733" s="2"/>
      <c r="E733" s="7"/>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3">
      <c r="A734" s="6"/>
      <c r="B734" s="6"/>
      <c r="C734" s="6"/>
      <c r="D734" s="2"/>
      <c r="E734" s="7"/>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3">
      <c r="A735" s="6"/>
      <c r="B735" s="6"/>
      <c r="C735" s="6"/>
      <c r="D735" s="2"/>
      <c r="E735" s="7"/>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3">
      <c r="A736" s="6"/>
      <c r="B736" s="6"/>
      <c r="C736" s="6"/>
      <c r="D736" s="2"/>
      <c r="E736" s="7"/>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3">
      <c r="A737" s="6"/>
      <c r="B737" s="6"/>
      <c r="C737" s="6"/>
      <c r="D737" s="2"/>
      <c r="E737" s="7"/>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3">
      <c r="A738" s="6"/>
      <c r="B738" s="6"/>
      <c r="C738" s="6"/>
      <c r="D738" s="2"/>
      <c r="E738" s="7"/>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3">
      <c r="A739" s="6"/>
      <c r="B739" s="6"/>
      <c r="C739" s="6"/>
      <c r="D739" s="2"/>
      <c r="E739" s="7"/>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3">
      <c r="A740" s="6"/>
      <c r="B740" s="6"/>
      <c r="C740" s="6"/>
      <c r="D740" s="2"/>
      <c r="E740" s="7"/>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3">
      <c r="A741" s="6"/>
      <c r="B741" s="6"/>
      <c r="C741" s="6"/>
      <c r="D741" s="2"/>
      <c r="E741" s="7"/>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3">
      <c r="A742" s="6"/>
      <c r="B742" s="6"/>
      <c r="C742" s="6"/>
      <c r="D742" s="2"/>
      <c r="E742" s="7"/>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3">
      <c r="A743" s="6"/>
      <c r="B743" s="6"/>
      <c r="C743" s="6"/>
      <c r="D743" s="2"/>
      <c r="E743" s="7"/>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3">
      <c r="A744" s="6"/>
      <c r="B744" s="6"/>
      <c r="C744" s="6"/>
      <c r="D744" s="2"/>
      <c r="E744" s="7"/>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3">
      <c r="A745" s="6"/>
      <c r="B745" s="6"/>
      <c r="C745" s="6"/>
      <c r="D745" s="2"/>
      <c r="E745" s="7"/>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3">
      <c r="A746" s="6"/>
      <c r="B746" s="6"/>
      <c r="C746" s="6"/>
      <c r="D746" s="2"/>
      <c r="E746" s="7"/>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3">
      <c r="A747" s="6"/>
      <c r="B747" s="6"/>
      <c r="C747" s="6"/>
      <c r="D747" s="2"/>
      <c r="E747" s="7"/>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3">
      <c r="A748" s="6"/>
      <c r="B748" s="6"/>
      <c r="C748" s="6"/>
      <c r="D748" s="2"/>
      <c r="E748" s="7"/>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3">
      <c r="A749" s="6"/>
      <c r="B749" s="6"/>
      <c r="C749" s="6"/>
      <c r="D749" s="2"/>
      <c r="E749" s="7"/>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3">
      <c r="A750" s="6"/>
      <c r="B750" s="6"/>
      <c r="C750" s="6"/>
      <c r="D750" s="2"/>
      <c r="E750" s="7"/>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3">
      <c r="A751" s="6"/>
      <c r="B751" s="6"/>
      <c r="C751" s="6"/>
      <c r="D751" s="2"/>
      <c r="E751" s="7"/>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3">
      <c r="A752" s="6"/>
      <c r="B752" s="6"/>
      <c r="C752" s="6"/>
      <c r="D752" s="2"/>
      <c r="E752" s="7"/>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3">
      <c r="A753" s="6"/>
      <c r="B753" s="6"/>
      <c r="C753" s="6"/>
      <c r="D753" s="2"/>
      <c r="E753" s="7"/>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3">
      <c r="A754" s="6"/>
      <c r="B754" s="6"/>
      <c r="C754" s="6"/>
      <c r="D754" s="2"/>
      <c r="E754" s="7"/>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3">
      <c r="A755" s="6"/>
      <c r="B755" s="6"/>
      <c r="C755" s="6"/>
      <c r="D755" s="2"/>
      <c r="E755" s="7"/>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3">
      <c r="A756" s="6"/>
      <c r="B756" s="6"/>
      <c r="C756" s="6"/>
      <c r="D756" s="2"/>
      <c r="E756" s="7"/>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3">
      <c r="A757" s="6"/>
      <c r="B757" s="6"/>
      <c r="C757" s="6"/>
      <c r="D757" s="2"/>
      <c r="E757" s="7"/>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3">
      <c r="A758" s="6"/>
      <c r="B758" s="6"/>
      <c r="C758" s="6"/>
      <c r="D758" s="2"/>
      <c r="E758" s="7"/>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3">
      <c r="A759" s="6"/>
      <c r="B759" s="6"/>
      <c r="C759" s="6"/>
      <c r="D759" s="2"/>
      <c r="E759" s="7"/>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3">
      <c r="A760" s="6"/>
      <c r="B760" s="6"/>
      <c r="C760" s="6"/>
      <c r="D760" s="2"/>
      <c r="E760" s="7"/>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3">
      <c r="A761" s="6"/>
      <c r="B761" s="6"/>
      <c r="C761" s="6"/>
      <c r="D761" s="2"/>
      <c r="E761" s="7"/>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3">
      <c r="A762" s="6"/>
      <c r="B762" s="6"/>
      <c r="C762" s="6"/>
      <c r="D762" s="2"/>
      <c r="E762" s="7"/>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3">
      <c r="A763" s="6"/>
      <c r="B763" s="6"/>
      <c r="C763" s="6"/>
      <c r="D763" s="2"/>
      <c r="E763" s="7"/>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3">
      <c r="A764" s="6"/>
      <c r="B764" s="6"/>
      <c r="C764" s="6"/>
      <c r="D764" s="2"/>
      <c r="E764" s="7"/>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3">
      <c r="A765" s="6"/>
      <c r="B765" s="6"/>
      <c r="C765" s="6"/>
      <c r="D765" s="2"/>
      <c r="E765" s="7"/>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3">
      <c r="A766" s="6"/>
      <c r="B766" s="6"/>
      <c r="C766" s="6"/>
      <c r="D766" s="2"/>
      <c r="E766" s="7"/>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3">
      <c r="A767" s="6"/>
      <c r="B767" s="6"/>
      <c r="C767" s="6"/>
      <c r="D767" s="2"/>
      <c r="E767" s="7"/>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3">
      <c r="A768" s="6"/>
      <c r="B768" s="6"/>
      <c r="C768" s="6"/>
      <c r="D768" s="2"/>
      <c r="E768" s="7"/>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3">
      <c r="A769" s="6"/>
      <c r="B769" s="6"/>
      <c r="C769" s="6"/>
      <c r="D769" s="2"/>
      <c r="E769" s="7"/>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3">
      <c r="A770" s="6"/>
      <c r="B770" s="6"/>
      <c r="C770" s="6"/>
      <c r="D770" s="2"/>
      <c r="E770" s="7"/>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3">
      <c r="A771" s="6"/>
      <c r="B771" s="6"/>
      <c r="C771" s="6"/>
      <c r="D771" s="2"/>
      <c r="E771" s="7"/>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3">
      <c r="A772" s="6"/>
      <c r="B772" s="6"/>
      <c r="C772" s="6"/>
      <c r="D772" s="2"/>
      <c r="E772" s="7"/>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3">
      <c r="A773" s="6"/>
      <c r="B773" s="6"/>
      <c r="C773" s="6"/>
      <c r="D773" s="2"/>
      <c r="E773" s="7"/>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3">
      <c r="A774" s="6"/>
      <c r="B774" s="6"/>
      <c r="C774" s="6"/>
      <c r="D774" s="2"/>
      <c r="E774" s="7"/>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3">
      <c r="A775" s="6"/>
      <c r="B775" s="6"/>
      <c r="C775" s="6"/>
      <c r="D775" s="2"/>
      <c r="E775" s="7"/>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3">
      <c r="A776" s="6"/>
      <c r="B776" s="6"/>
      <c r="C776" s="6"/>
      <c r="D776" s="2"/>
      <c r="E776" s="7"/>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3">
      <c r="A777" s="6"/>
      <c r="B777" s="6"/>
      <c r="C777" s="6"/>
      <c r="D777" s="2"/>
      <c r="E777" s="7"/>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3">
      <c r="A778" s="6"/>
      <c r="B778" s="6"/>
      <c r="C778" s="6"/>
      <c r="D778" s="2"/>
      <c r="E778" s="7"/>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3">
      <c r="A779" s="6"/>
      <c r="B779" s="6"/>
      <c r="C779" s="6"/>
      <c r="D779" s="2"/>
      <c r="E779" s="7"/>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3">
      <c r="A780" s="6"/>
      <c r="B780" s="6"/>
      <c r="C780" s="6"/>
      <c r="D780" s="2"/>
      <c r="E780" s="7"/>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3">
      <c r="A781" s="6"/>
      <c r="B781" s="6"/>
      <c r="C781" s="6"/>
      <c r="D781" s="2"/>
      <c r="E781" s="7"/>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3">
      <c r="A782" s="6"/>
      <c r="B782" s="6"/>
      <c r="C782" s="6"/>
      <c r="D782" s="2"/>
      <c r="E782" s="7"/>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3">
      <c r="A783" s="6"/>
      <c r="B783" s="6"/>
      <c r="C783" s="6"/>
      <c r="D783" s="2"/>
      <c r="E783" s="7"/>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3">
      <c r="A784" s="6"/>
      <c r="B784" s="6"/>
      <c r="C784" s="6"/>
      <c r="D784" s="2"/>
      <c r="E784" s="7"/>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3">
      <c r="A785" s="6"/>
      <c r="B785" s="6"/>
      <c r="C785" s="6"/>
      <c r="D785" s="2"/>
      <c r="E785" s="7"/>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3">
      <c r="A786" s="6"/>
      <c r="B786" s="6"/>
      <c r="C786" s="6"/>
      <c r="D786" s="2"/>
      <c r="E786" s="7"/>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3">
      <c r="A787" s="6"/>
      <c r="B787" s="6"/>
      <c r="C787" s="6"/>
      <c r="D787" s="2"/>
      <c r="E787" s="7"/>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3">
      <c r="A788" s="6"/>
      <c r="B788" s="6"/>
      <c r="C788" s="6"/>
      <c r="D788" s="2"/>
      <c r="E788" s="7"/>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3">
      <c r="A789" s="6"/>
      <c r="B789" s="6"/>
      <c r="C789" s="6"/>
      <c r="D789" s="2"/>
      <c r="E789" s="7"/>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3">
      <c r="A790" s="6"/>
      <c r="B790" s="6"/>
      <c r="C790" s="6"/>
      <c r="D790" s="2"/>
      <c r="E790" s="7"/>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3">
      <c r="A791" s="6"/>
      <c r="B791" s="6"/>
      <c r="C791" s="6"/>
      <c r="D791" s="2"/>
      <c r="E791" s="7"/>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3">
      <c r="A792" s="6"/>
      <c r="B792" s="6"/>
      <c r="C792" s="6"/>
      <c r="D792" s="2"/>
      <c r="E792" s="7"/>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3">
      <c r="A793" s="6"/>
      <c r="B793" s="6"/>
      <c r="C793" s="6"/>
      <c r="D793" s="2"/>
      <c r="E793" s="7"/>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3">
      <c r="A794" s="6"/>
      <c r="B794" s="6"/>
      <c r="C794" s="6"/>
      <c r="D794" s="2"/>
      <c r="E794" s="7"/>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3">
      <c r="A795" s="6"/>
      <c r="B795" s="6"/>
      <c r="C795" s="6"/>
      <c r="D795" s="2"/>
      <c r="E795" s="7"/>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3">
      <c r="A796" s="6"/>
      <c r="B796" s="6"/>
      <c r="C796" s="6"/>
      <c r="D796" s="2"/>
      <c r="E796" s="7"/>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3">
      <c r="A797" s="6"/>
      <c r="B797" s="6"/>
      <c r="C797" s="6"/>
      <c r="D797" s="2"/>
      <c r="E797" s="7"/>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3">
      <c r="A798" s="6"/>
      <c r="B798" s="6"/>
      <c r="C798" s="6"/>
      <c r="D798" s="2"/>
      <c r="E798" s="7"/>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3">
      <c r="A799" s="6"/>
      <c r="B799" s="6"/>
      <c r="C799" s="6"/>
      <c r="D799" s="2"/>
      <c r="E799" s="7"/>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3">
      <c r="A800" s="6"/>
      <c r="B800" s="6"/>
      <c r="C800" s="6"/>
      <c r="D800" s="2"/>
      <c r="E800" s="7"/>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3">
      <c r="A801" s="6"/>
      <c r="B801" s="6"/>
      <c r="C801" s="6"/>
      <c r="D801" s="2"/>
      <c r="E801" s="7"/>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3">
      <c r="A802" s="6"/>
      <c r="B802" s="6"/>
      <c r="C802" s="6"/>
      <c r="D802" s="2"/>
      <c r="E802" s="7"/>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3">
      <c r="A803" s="6"/>
      <c r="B803" s="6"/>
      <c r="C803" s="6"/>
      <c r="D803" s="2"/>
      <c r="E803" s="7"/>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3">
      <c r="A804" s="6"/>
      <c r="B804" s="6"/>
      <c r="C804" s="6"/>
      <c r="D804" s="2"/>
      <c r="E804" s="7"/>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3">
      <c r="A805" s="6"/>
      <c r="B805" s="6"/>
      <c r="C805" s="6"/>
      <c r="D805" s="2"/>
      <c r="E805" s="7"/>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3">
      <c r="A806" s="6"/>
      <c r="B806" s="6"/>
      <c r="C806" s="6"/>
      <c r="D806" s="2"/>
      <c r="E806" s="7"/>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3">
      <c r="A807" s="6"/>
      <c r="B807" s="6"/>
      <c r="C807" s="6"/>
      <c r="D807" s="2"/>
      <c r="E807" s="7"/>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3">
      <c r="A808" s="6"/>
      <c r="B808" s="6"/>
      <c r="C808" s="6"/>
      <c r="D808" s="2"/>
      <c r="E808" s="7"/>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3">
      <c r="A809" s="6"/>
      <c r="B809" s="6"/>
      <c r="C809" s="6"/>
      <c r="D809" s="2"/>
      <c r="E809" s="7"/>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3">
      <c r="A810" s="6"/>
      <c r="B810" s="6"/>
      <c r="C810" s="6"/>
      <c r="D810" s="2"/>
      <c r="E810" s="7"/>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3">
      <c r="A811" s="6"/>
      <c r="B811" s="6"/>
      <c r="C811" s="6"/>
      <c r="D811" s="2"/>
      <c r="E811" s="7"/>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3">
      <c r="A812" s="6"/>
      <c r="B812" s="6"/>
      <c r="C812" s="6"/>
      <c r="D812" s="2"/>
      <c r="E812" s="7"/>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3">
      <c r="A813" s="6"/>
      <c r="B813" s="6"/>
      <c r="C813" s="6"/>
      <c r="D813" s="2"/>
      <c r="E813" s="7"/>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3">
      <c r="A814" s="6"/>
      <c r="B814" s="6"/>
      <c r="C814" s="6"/>
      <c r="D814" s="2"/>
      <c r="E814" s="7"/>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3">
      <c r="A815" s="6"/>
      <c r="B815" s="6"/>
      <c r="C815" s="6"/>
      <c r="D815" s="2"/>
      <c r="E815" s="7"/>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3">
      <c r="A816" s="6"/>
      <c r="B816" s="6"/>
      <c r="C816" s="6"/>
      <c r="D816" s="2"/>
      <c r="E816" s="7"/>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3">
      <c r="A817" s="6"/>
      <c r="B817" s="6"/>
      <c r="C817" s="6"/>
      <c r="D817" s="2"/>
      <c r="E817" s="7"/>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3">
      <c r="A818" s="6"/>
      <c r="B818" s="6"/>
      <c r="C818" s="6"/>
      <c r="D818" s="2"/>
      <c r="E818" s="7"/>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3">
      <c r="A819" s="6"/>
      <c r="B819" s="6"/>
      <c r="C819" s="6"/>
      <c r="D819" s="2"/>
      <c r="E819" s="7"/>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3">
      <c r="A820" s="6"/>
      <c r="B820" s="6"/>
      <c r="C820" s="6"/>
      <c r="D820" s="2"/>
      <c r="E820" s="7"/>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3">
      <c r="A821" s="6"/>
      <c r="B821" s="6"/>
      <c r="C821" s="6"/>
      <c r="D821" s="2"/>
      <c r="E821" s="7"/>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3">
      <c r="A822" s="6"/>
      <c r="B822" s="6"/>
      <c r="C822" s="6"/>
      <c r="D822" s="2"/>
      <c r="E822" s="7"/>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3">
      <c r="A823" s="6"/>
      <c r="B823" s="6"/>
      <c r="C823" s="6"/>
      <c r="D823" s="2"/>
      <c r="E823" s="7"/>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3">
      <c r="A824" s="6"/>
      <c r="B824" s="6"/>
      <c r="C824" s="6"/>
      <c r="D824" s="2"/>
      <c r="E824" s="7"/>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3">
      <c r="A825" s="6"/>
      <c r="B825" s="6"/>
      <c r="C825" s="6"/>
      <c r="D825" s="2"/>
      <c r="E825" s="7"/>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3">
      <c r="A826" s="6"/>
      <c r="B826" s="6"/>
      <c r="C826" s="6"/>
      <c r="D826" s="2"/>
      <c r="E826" s="7"/>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3">
      <c r="A827" s="6"/>
      <c r="B827" s="6"/>
      <c r="C827" s="6"/>
      <c r="D827" s="2"/>
      <c r="E827" s="7"/>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3">
      <c r="A828" s="6"/>
      <c r="B828" s="6"/>
      <c r="C828" s="6"/>
      <c r="D828" s="2"/>
      <c r="E828" s="7"/>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3">
      <c r="A829" s="6"/>
      <c r="B829" s="6"/>
      <c r="C829" s="6"/>
      <c r="D829" s="2"/>
      <c r="E829" s="7"/>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3">
      <c r="A830" s="6"/>
      <c r="B830" s="6"/>
      <c r="C830" s="6"/>
      <c r="D830" s="2"/>
      <c r="E830" s="7"/>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3">
      <c r="A831" s="6"/>
      <c r="B831" s="6"/>
      <c r="C831" s="6"/>
      <c r="D831" s="2"/>
      <c r="E831" s="7"/>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3">
      <c r="A832" s="6"/>
      <c r="B832" s="6"/>
      <c r="C832" s="6"/>
      <c r="D832" s="2"/>
      <c r="E832" s="7"/>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3">
      <c r="A833" s="6"/>
      <c r="B833" s="6"/>
      <c r="C833" s="6"/>
      <c r="D833" s="2"/>
      <c r="E833" s="7"/>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3">
      <c r="A834" s="6"/>
      <c r="B834" s="6"/>
      <c r="C834" s="6"/>
      <c r="D834" s="2"/>
      <c r="E834" s="7"/>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3">
      <c r="A835" s="6"/>
      <c r="B835" s="6"/>
      <c r="C835" s="6"/>
      <c r="D835" s="2"/>
      <c r="E835" s="7"/>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3">
      <c r="A836" s="6"/>
      <c r="B836" s="6"/>
      <c r="C836" s="6"/>
      <c r="D836" s="2"/>
      <c r="E836" s="7"/>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3">
      <c r="A837" s="6"/>
      <c r="B837" s="6"/>
      <c r="C837" s="6"/>
      <c r="D837" s="2"/>
      <c r="E837" s="7"/>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3">
      <c r="A838" s="6"/>
      <c r="B838" s="6"/>
      <c r="C838" s="6"/>
      <c r="D838" s="2"/>
      <c r="E838" s="7"/>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3">
      <c r="A839" s="6"/>
      <c r="B839" s="6"/>
      <c r="C839" s="6"/>
      <c r="D839" s="2"/>
      <c r="E839" s="7"/>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3">
      <c r="A840" s="6"/>
      <c r="B840" s="6"/>
      <c r="C840" s="6"/>
      <c r="D840" s="2"/>
      <c r="E840" s="7"/>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3">
      <c r="A841" s="6"/>
      <c r="B841" s="6"/>
      <c r="C841" s="6"/>
      <c r="D841" s="2"/>
      <c r="E841" s="7"/>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3">
      <c r="A842" s="6"/>
      <c r="B842" s="6"/>
      <c r="C842" s="6"/>
      <c r="D842" s="2"/>
      <c r="E842" s="7"/>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3">
      <c r="A843" s="6"/>
      <c r="B843" s="6"/>
      <c r="C843" s="6"/>
      <c r="D843" s="2"/>
      <c r="E843" s="7"/>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3">
      <c r="A844" s="6"/>
      <c r="B844" s="6"/>
      <c r="C844" s="6"/>
      <c r="D844" s="2"/>
      <c r="E844" s="7"/>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3">
      <c r="A845" s="6"/>
      <c r="B845" s="6"/>
      <c r="C845" s="6"/>
      <c r="D845" s="2"/>
      <c r="E845" s="7"/>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3">
      <c r="A846" s="6"/>
      <c r="B846" s="6"/>
      <c r="C846" s="6"/>
      <c r="D846" s="2"/>
      <c r="E846" s="7"/>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3">
      <c r="A847" s="6"/>
      <c r="B847" s="6"/>
      <c r="C847" s="6"/>
      <c r="D847" s="2"/>
      <c r="E847" s="7"/>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3">
      <c r="A848" s="6"/>
      <c r="B848" s="6"/>
      <c r="C848" s="6"/>
      <c r="D848" s="2"/>
      <c r="E848" s="7"/>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3">
      <c r="A849" s="6"/>
      <c r="B849" s="6"/>
      <c r="C849" s="6"/>
      <c r="D849" s="2"/>
      <c r="E849" s="7"/>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3">
      <c r="A850" s="6"/>
      <c r="B850" s="6"/>
      <c r="C850" s="6"/>
      <c r="D850" s="2"/>
      <c r="E850" s="7"/>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3">
      <c r="A851" s="6"/>
      <c r="B851" s="6"/>
      <c r="C851" s="6"/>
      <c r="D851" s="2"/>
      <c r="E851" s="7"/>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3">
      <c r="A852" s="6"/>
      <c r="B852" s="6"/>
      <c r="C852" s="6"/>
      <c r="D852" s="2"/>
      <c r="E852" s="7"/>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3">
      <c r="A853" s="6"/>
      <c r="B853" s="6"/>
      <c r="C853" s="6"/>
      <c r="D853" s="2"/>
      <c r="E853" s="7"/>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3">
      <c r="A854" s="6"/>
      <c r="B854" s="6"/>
      <c r="C854" s="6"/>
      <c r="D854" s="2"/>
      <c r="E854" s="7"/>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3">
      <c r="A855" s="6"/>
      <c r="B855" s="6"/>
      <c r="C855" s="6"/>
      <c r="D855" s="2"/>
      <c r="E855" s="7"/>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3">
      <c r="A856" s="6"/>
      <c r="B856" s="6"/>
      <c r="C856" s="6"/>
      <c r="D856" s="2"/>
      <c r="E856" s="7"/>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3">
      <c r="A857" s="6"/>
      <c r="B857" s="6"/>
      <c r="C857" s="6"/>
      <c r="D857" s="2"/>
      <c r="E857" s="7"/>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3">
      <c r="A858" s="6"/>
      <c r="B858" s="6"/>
      <c r="C858" s="6"/>
      <c r="D858" s="2"/>
      <c r="E858" s="7"/>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3">
      <c r="A859" s="6"/>
      <c r="B859" s="6"/>
      <c r="C859" s="6"/>
      <c r="D859" s="2"/>
      <c r="E859" s="7"/>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3">
      <c r="A860" s="6"/>
      <c r="B860" s="6"/>
      <c r="C860" s="6"/>
      <c r="D860" s="2"/>
      <c r="E860" s="7"/>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3">
      <c r="A861" s="6"/>
      <c r="B861" s="6"/>
      <c r="C861" s="6"/>
      <c r="D861" s="2"/>
      <c r="E861" s="7"/>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3">
      <c r="A862" s="6"/>
      <c r="B862" s="6"/>
      <c r="C862" s="6"/>
      <c r="D862" s="2"/>
      <c r="E862" s="7"/>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3">
      <c r="A863" s="6"/>
      <c r="B863" s="6"/>
      <c r="C863" s="6"/>
      <c r="D863" s="2"/>
      <c r="E863" s="7"/>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3">
      <c r="A864" s="6"/>
      <c r="B864" s="6"/>
      <c r="C864" s="6"/>
      <c r="D864" s="2"/>
      <c r="E864" s="7"/>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3">
      <c r="A865" s="6"/>
      <c r="B865" s="6"/>
      <c r="C865" s="6"/>
      <c r="D865" s="2"/>
      <c r="E865" s="7"/>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3">
      <c r="A866" s="6"/>
      <c r="B866" s="6"/>
      <c r="C866" s="6"/>
      <c r="D866" s="2"/>
      <c r="E866" s="7"/>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3">
      <c r="A867" s="6"/>
      <c r="B867" s="6"/>
      <c r="C867" s="6"/>
      <c r="D867" s="2"/>
      <c r="E867" s="7"/>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3">
      <c r="A868" s="6"/>
      <c r="B868" s="6"/>
      <c r="C868" s="6"/>
      <c r="D868" s="2"/>
      <c r="E868" s="7"/>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3">
      <c r="A869" s="6"/>
      <c r="B869" s="6"/>
      <c r="C869" s="6"/>
      <c r="D869" s="2"/>
      <c r="E869" s="7"/>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3">
      <c r="A870" s="6"/>
      <c r="B870" s="6"/>
      <c r="C870" s="6"/>
      <c r="D870" s="2"/>
      <c r="E870" s="7"/>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3">
      <c r="A871" s="6"/>
      <c r="B871" s="6"/>
      <c r="C871" s="6"/>
      <c r="D871" s="2"/>
      <c r="E871" s="7"/>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3">
      <c r="A872" s="6"/>
      <c r="B872" s="6"/>
      <c r="C872" s="6"/>
      <c r="D872" s="2"/>
      <c r="E872" s="7"/>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3">
      <c r="A873" s="6"/>
      <c r="B873" s="6"/>
      <c r="C873" s="6"/>
      <c r="D873" s="2"/>
      <c r="E873" s="7"/>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3">
      <c r="A874" s="6"/>
      <c r="B874" s="6"/>
      <c r="C874" s="6"/>
      <c r="D874" s="2"/>
      <c r="E874" s="7"/>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3">
      <c r="A875" s="6"/>
      <c r="B875" s="6"/>
      <c r="C875" s="6"/>
      <c r="D875" s="2"/>
      <c r="E875" s="7"/>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3">
      <c r="A876" s="6"/>
      <c r="B876" s="6"/>
      <c r="C876" s="6"/>
      <c r="D876" s="2"/>
      <c r="E876" s="7"/>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3">
      <c r="A877" s="6"/>
      <c r="B877" s="6"/>
      <c r="C877" s="6"/>
      <c r="D877" s="2"/>
      <c r="E877" s="7"/>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3">
      <c r="A878" s="6"/>
      <c r="B878" s="6"/>
      <c r="C878" s="6"/>
      <c r="D878" s="2"/>
      <c r="E878" s="7"/>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3">
      <c r="A879" s="6"/>
      <c r="B879" s="6"/>
      <c r="C879" s="6"/>
      <c r="D879" s="2"/>
      <c r="E879" s="7"/>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3">
      <c r="A880" s="6"/>
      <c r="B880" s="6"/>
      <c r="C880" s="6"/>
      <c r="D880" s="2"/>
      <c r="E880" s="7"/>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3">
      <c r="A881" s="6"/>
      <c r="B881" s="6"/>
      <c r="C881" s="6"/>
      <c r="D881" s="2"/>
      <c r="E881" s="7"/>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3">
      <c r="A882" s="6"/>
      <c r="B882" s="6"/>
      <c r="C882" s="6"/>
      <c r="D882" s="2"/>
      <c r="E882" s="7"/>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3">
      <c r="A883" s="6"/>
      <c r="B883" s="6"/>
      <c r="C883" s="6"/>
      <c r="D883" s="2"/>
      <c r="E883" s="7"/>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3">
      <c r="A884" s="6"/>
      <c r="B884" s="6"/>
      <c r="C884" s="6"/>
      <c r="D884" s="2"/>
      <c r="E884" s="7"/>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3">
      <c r="A885" s="6"/>
      <c r="B885" s="6"/>
      <c r="C885" s="6"/>
      <c r="D885" s="2"/>
      <c r="E885" s="7"/>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3">
      <c r="A886" s="6"/>
      <c r="B886" s="6"/>
      <c r="C886" s="6"/>
      <c r="D886" s="2"/>
      <c r="E886" s="7"/>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3">
      <c r="A887" s="6"/>
      <c r="B887" s="6"/>
      <c r="C887" s="6"/>
      <c r="D887" s="2"/>
      <c r="E887" s="7"/>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3">
      <c r="A888" s="6"/>
      <c r="B888" s="6"/>
      <c r="C888" s="6"/>
      <c r="D888" s="2"/>
      <c r="E888" s="7"/>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3">
      <c r="A889" s="6"/>
      <c r="B889" s="6"/>
      <c r="C889" s="6"/>
      <c r="D889" s="2"/>
      <c r="E889" s="7"/>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3">
      <c r="A890" s="6"/>
      <c r="B890" s="6"/>
      <c r="C890" s="6"/>
      <c r="D890" s="2"/>
      <c r="E890" s="7"/>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3">
      <c r="A891" s="6"/>
      <c r="B891" s="6"/>
      <c r="C891" s="6"/>
      <c r="D891" s="2"/>
      <c r="E891" s="7"/>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3">
      <c r="A892" s="6"/>
      <c r="B892" s="6"/>
      <c r="C892" s="6"/>
      <c r="D892" s="2"/>
      <c r="E892" s="7"/>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3">
      <c r="A893" s="6"/>
      <c r="B893" s="6"/>
      <c r="C893" s="6"/>
      <c r="D893" s="2"/>
      <c r="E893" s="7"/>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3">
      <c r="A894" s="6"/>
      <c r="B894" s="6"/>
      <c r="C894" s="6"/>
      <c r="D894" s="2"/>
      <c r="E894" s="7"/>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3">
      <c r="A895" s="6"/>
      <c r="B895" s="6"/>
      <c r="C895" s="6"/>
      <c r="D895" s="2"/>
      <c r="E895" s="7"/>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3">
      <c r="A896" s="6"/>
      <c r="B896" s="6"/>
      <c r="C896" s="6"/>
      <c r="D896" s="2"/>
      <c r="E896" s="7"/>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3">
      <c r="A897" s="6"/>
      <c r="B897" s="6"/>
      <c r="C897" s="6"/>
      <c r="D897" s="2"/>
      <c r="E897" s="7"/>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3">
      <c r="A898" s="6"/>
      <c r="B898" s="6"/>
      <c r="C898" s="6"/>
      <c r="D898" s="2"/>
      <c r="E898" s="7"/>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3">
      <c r="A899" s="6"/>
      <c r="B899" s="6"/>
      <c r="C899" s="6"/>
      <c r="D899" s="2"/>
      <c r="E899" s="7"/>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3">
      <c r="A900" s="6"/>
      <c r="B900" s="6"/>
      <c r="C900" s="6"/>
      <c r="D900" s="2"/>
      <c r="E900" s="7"/>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3">
      <c r="A901" s="6"/>
      <c r="B901" s="6"/>
      <c r="C901" s="6"/>
      <c r="D901" s="2"/>
      <c r="E901" s="7"/>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3">
      <c r="A902" s="6"/>
      <c r="B902" s="6"/>
      <c r="C902" s="6"/>
      <c r="D902" s="2"/>
      <c r="E902" s="7"/>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3">
      <c r="A903" s="6"/>
      <c r="B903" s="6"/>
      <c r="C903" s="6"/>
      <c r="D903" s="2"/>
      <c r="E903" s="7"/>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3">
      <c r="A904" s="6"/>
      <c r="B904" s="6"/>
      <c r="C904" s="6"/>
      <c r="D904" s="2"/>
      <c r="E904" s="7"/>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3">
      <c r="A905" s="6"/>
      <c r="B905" s="6"/>
      <c r="C905" s="6"/>
      <c r="D905" s="2"/>
      <c r="E905" s="7"/>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3">
      <c r="A906" s="6"/>
      <c r="B906" s="6"/>
      <c r="C906" s="6"/>
      <c r="D906" s="2"/>
      <c r="E906" s="7"/>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3">
      <c r="A907" s="6"/>
      <c r="B907" s="6"/>
      <c r="C907" s="6"/>
      <c r="D907" s="2"/>
      <c r="E907" s="7"/>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3">
      <c r="A908" s="6"/>
      <c r="B908" s="6"/>
      <c r="C908" s="6"/>
      <c r="D908" s="2"/>
      <c r="E908" s="7"/>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3">
      <c r="A909" s="6"/>
      <c r="B909" s="6"/>
      <c r="C909" s="6"/>
      <c r="D909" s="2"/>
      <c r="E909" s="7"/>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3">
      <c r="A910" s="6"/>
      <c r="B910" s="6"/>
      <c r="C910" s="6"/>
      <c r="D910" s="2"/>
      <c r="E910" s="7"/>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3">
      <c r="A911" s="6"/>
      <c r="B911" s="6"/>
      <c r="C911" s="6"/>
      <c r="D911" s="2"/>
      <c r="E911" s="7"/>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3">
      <c r="A912" s="6"/>
      <c r="B912" s="6"/>
      <c r="C912" s="6"/>
      <c r="D912" s="2"/>
      <c r="E912" s="7"/>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3">
      <c r="A913" s="6"/>
      <c r="B913" s="6"/>
      <c r="C913" s="6"/>
      <c r="D913" s="2"/>
      <c r="E913" s="7"/>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3">
      <c r="A914" s="6"/>
      <c r="B914" s="6"/>
      <c r="C914" s="6"/>
      <c r="D914" s="2"/>
      <c r="E914" s="7"/>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3">
      <c r="A915" s="6"/>
      <c r="B915" s="6"/>
      <c r="C915" s="6"/>
      <c r="D915" s="2"/>
      <c r="E915" s="7"/>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3">
      <c r="A916" s="6"/>
      <c r="B916" s="6"/>
      <c r="C916" s="6"/>
      <c r="D916" s="2"/>
      <c r="E916" s="7"/>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3">
      <c r="A917" s="6"/>
      <c r="B917" s="6"/>
      <c r="C917" s="6"/>
      <c r="D917" s="2"/>
      <c r="E917" s="7"/>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3">
      <c r="A918" s="6"/>
      <c r="B918" s="6"/>
      <c r="C918" s="6"/>
      <c r="D918" s="2"/>
      <c r="E918" s="7"/>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3">
      <c r="A919" s="6"/>
      <c r="B919" s="6"/>
      <c r="C919" s="6"/>
      <c r="D919" s="2"/>
      <c r="E919" s="7"/>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3">
      <c r="A920" s="6"/>
      <c r="B920" s="6"/>
      <c r="C920" s="6"/>
      <c r="D920" s="2"/>
      <c r="E920" s="7"/>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3">
      <c r="A921" s="6"/>
      <c r="B921" s="6"/>
      <c r="C921" s="6"/>
      <c r="D921" s="2"/>
      <c r="E921" s="7"/>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3">
      <c r="A922" s="6"/>
      <c r="B922" s="6"/>
      <c r="C922" s="6"/>
      <c r="D922" s="2"/>
      <c r="E922" s="7"/>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3">
      <c r="A923" s="6"/>
      <c r="B923" s="6"/>
      <c r="C923" s="6"/>
      <c r="D923" s="2"/>
      <c r="E923" s="7"/>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3">
      <c r="A924" s="6"/>
      <c r="B924" s="6"/>
      <c r="C924" s="6"/>
      <c r="D924" s="2"/>
      <c r="E924" s="7"/>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3">
      <c r="A925" s="6"/>
      <c r="B925" s="6"/>
      <c r="C925" s="6"/>
      <c r="D925" s="2"/>
      <c r="E925" s="7"/>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3">
      <c r="A926" s="6"/>
      <c r="B926" s="6"/>
      <c r="C926" s="6"/>
      <c r="D926" s="2"/>
      <c r="E926" s="7"/>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3">
      <c r="A927" s="6"/>
      <c r="B927" s="6"/>
      <c r="C927" s="6"/>
      <c r="D927" s="2"/>
      <c r="E927" s="7"/>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3">
      <c r="A928" s="6"/>
      <c r="B928" s="6"/>
      <c r="C928" s="6"/>
      <c r="D928" s="2"/>
      <c r="E928" s="7"/>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3">
      <c r="A929" s="6"/>
      <c r="B929" s="6"/>
      <c r="C929" s="6"/>
      <c r="D929" s="2"/>
      <c r="E929" s="7"/>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3">
      <c r="A930" s="6"/>
      <c r="B930" s="6"/>
      <c r="C930" s="6"/>
      <c r="D930" s="2"/>
      <c r="E930" s="7"/>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3">
      <c r="A931" s="6"/>
      <c r="B931" s="6"/>
      <c r="C931" s="6"/>
      <c r="D931" s="2"/>
      <c r="E931" s="7"/>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3">
      <c r="A932" s="6"/>
      <c r="B932" s="6"/>
      <c r="C932" s="6"/>
      <c r="D932" s="2"/>
      <c r="E932" s="7"/>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3">
      <c r="A933" s="6"/>
      <c r="B933" s="6"/>
      <c r="C933" s="6"/>
      <c r="D933" s="2"/>
      <c r="E933" s="7"/>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3">
      <c r="A934" s="6"/>
      <c r="B934" s="6"/>
      <c r="C934" s="6"/>
      <c r="D934" s="2"/>
      <c r="E934" s="7"/>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3">
      <c r="A935" s="6"/>
      <c r="B935" s="6"/>
      <c r="C935" s="6"/>
      <c r="D935" s="2"/>
      <c r="E935" s="7"/>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3">
      <c r="A936" s="6"/>
      <c r="B936" s="6"/>
      <c r="C936" s="6"/>
      <c r="D936" s="2"/>
      <c r="E936" s="7"/>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3">
      <c r="A937" s="6"/>
      <c r="B937" s="6"/>
      <c r="C937" s="6"/>
      <c r="D937" s="2"/>
      <c r="E937" s="7"/>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3">
      <c r="A938" s="6"/>
      <c r="B938" s="6"/>
      <c r="C938" s="6"/>
      <c r="D938" s="2"/>
      <c r="E938" s="7"/>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3">
      <c r="A939" s="6"/>
      <c r="B939" s="6"/>
      <c r="C939" s="6"/>
      <c r="D939" s="2"/>
      <c r="E939" s="7"/>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3">
      <c r="A940" s="6"/>
      <c r="B940" s="6"/>
      <c r="C940" s="6"/>
      <c r="D940" s="2"/>
      <c r="E940" s="7"/>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3">
      <c r="A941" s="6"/>
      <c r="B941" s="6"/>
      <c r="C941" s="6"/>
      <c r="D941" s="2"/>
      <c r="E941" s="7"/>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3">
      <c r="A942" s="6"/>
      <c r="B942" s="6"/>
      <c r="C942" s="6"/>
      <c r="D942" s="2"/>
      <c r="E942" s="7"/>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3">
      <c r="A943" s="6"/>
      <c r="B943" s="6"/>
      <c r="C943" s="6"/>
      <c r="D943" s="2"/>
      <c r="E943" s="7"/>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3">
      <c r="A944" s="6"/>
      <c r="B944" s="6"/>
      <c r="C944" s="6"/>
      <c r="D944" s="2"/>
      <c r="E944" s="7"/>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3">
      <c r="A945" s="6"/>
      <c r="B945" s="6"/>
      <c r="C945" s="6"/>
      <c r="D945" s="2"/>
      <c r="E945" s="7"/>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3">
      <c r="A946" s="6"/>
      <c r="B946" s="6"/>
      <c r="C946" s="6"/>
      <c r="D946" s="2"/>
      <c r="E946" s="7"/>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3">
      <c r="A947" s="6"/>
      <c r="B947" s="6"/>
      <c r="C947" s="6"/>
      <c r="D947" s="2"/>
      <c r="E947" s="7"/>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3">
      <c r="A948" s="6"/>
      <c r="B948" s="6"/>
      <c r="C948" s="6"/>
      <c r="D948" s="2"/>
      <c r="E948" s="7"/>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3">
      <c r="A949" s="6"/>
      <c r="B949" s="6"/>
      <c r="C949" s="6"/>
      <c r="D949" s="2"/>
      <c r="E949" s="7"/>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3">
      <c r="A950" s="6"/>
      <c r="B950" s="6"/>
      <c r="C950" s="6"/>
      <c r="D950" s="2"/>
      <c r="E950" s="7"/>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3">
      <c r="A951" s="6"/>
      <c r="B951" s="6"/>
      <c r="C951" s="6"/>
      <c r="D951" s="2"/>
      <c r="E951" s="7"/>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3">
      <c r="A952" s="6"/>
      <c r="B952" s="6"/>
      <c r="C952" s="6"/>
      <c r="D952" s="2"/>
      <c r="E952" s="7"/>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3">
      <c r="A953" s="6"/>
      <c r="B953" s="6"/>
      <c r="C953" s="6"/>
      <c r="D953" s="2"/>
      <c r="E953" s="7"/>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3">
      <c r="A954" s="6"/>
      <c r="B954" s="6"/>
      <c r="C954" s="6"/>
      <c r="D954" s="2"/>
      <c r="E954" s="7"/>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3">
      <c r="A955" s="6"/>
      <c r="B955" s="6"/>
      <c r="C955" s="6"/>
      <c r="D955" s="2"/>
      <c r="E955" s="7"/>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3">
      <c r="A956" s="6"/>
      <c r="B956" s="6"/>
      <c r="C956" s="6"/>
      <c r="D956" s="2"/>
      <c r="E956" s="7"/>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3">
      <c r="A957" s="6"/>
      <c r="B957" s="6"/>
      <c r="C957" s="6"/>
      <c r="D957" s="2"/>
      <c r="E957" s="7"/>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3">
      <c r="A958" s="6"/>
      <c r="B958" s="6"/>
      <c r="C958" s="6"/>
      <c r="D958" s="2"/>
      <c r="E958" s="7"/>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3">
      <c r="A959" s="6"/>
      <c r="B959" s="6"/>
      <c r="C959" s="6"/>
      <c r="D959" s="2"/>
      <c r="E959" s="7"/>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3">
      <c r="A960" s="6"/>
      <c r="B960" s="6"/>
      <c r="C960" s="6"/>
      <c r="D960" s="2"/>
      <c r="E960" s="7"/>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3">
      <c r="A961" s="6"/>
      <c r="B961" s="6"/>
      <c r="C961" s="6"/>
      <c r="D961" s="2"/>
      <c r="E961" s="7"/>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3">
      <c r="A962" s="6"/>
      <c r="B962" s="6"/>
      <c r="C962" s="6"/>
      <c r="D962" s="2"/>
      <c r="E962" s="7"/>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3">
      <c r="A963" s="6"/>
      <c r="B963" s="6"/>
      <c r="C963" s="6"/>
      <c r="D963" s="2"/>
      <c r="E963" s="7"/>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3">
      <c r="A964" s="6"/>
      <c r="B964" s="6"/>
      <c r="C964" s="6"/>
      <c r="D964" s="2"/>
      <c r="E964" s="7"/>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3">
      <c r="A965" s="6"/>
      <c r="B965" s="6"/>
      <c r="C965" s="6"/>
      <c r="D965" s="2"/>
      <c r="E965" s="7"/>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3">
      <c r="A966" s="6"/>
      <c r="B966" s="6"/>
      <c r="C966" s="6"/>
      <c r="D966" s="2"/>
      <c r="E966" s="7"/>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3">
      <c r="A967" s="6"/>
      <c r="B967" s="6"/>
      <c r="C967" s="6"/>
      <c r="D967" s="2"/>
      <c r="E967" s="7"/>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3">
      <c r="A968" s="6"/>
      <c r="B968" s="6"/>
      <c r="C968" s="6"/>
      <c r="D968" s="2"/>
      <c r="E968" s="7"/>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3">
      <c r="A969" s="6"/>
      <c r="B969" s="6"/>
      <c r="C969" s="6"/>
      <c r="D969" s="2"/>
      <c r="E969" s="7"/>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3">
      <c r="A970" s="6"/>
      <c r="B970" s="6"/>
      <c r="C970" s="6"/>
      <c r="D970" s="2"/>
      <c r="E970" s="7"/>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3">
      <c r="A971" s="6"/>
      <c r="B971" s="6"/>
      <c r="C971" s="6"/>
      <c r="D971" s="2"/>
      <c r="E971" s="7"/>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3">
      <c r="A972" s="6"/>
      <c r="B972" s="6"/>
      <c r="C972" s="6"/>
      <c r="D972" s="2"/>
      <c r="E972" s="7"/>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3">
      <c r="A973" s="6"/>
      <c r="B973" s="6"/>
      <c r="C973" s="6"/>
      <c r="D973" s="2"/>
      <c r="E973" s="7"/>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3">
      <c r="A974" s="6"/>
      <c r="B974" s="6"/>
      <c r="C974" s="6"/>
      <c r="D974" s="2"/>
      <c r="E974" s="7"/>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3">
      <c r="A975" s="6"/>
      <c r="B975" s="6"/>
      <c r="C975" s="6"/>
      <c r="D975" s="2"/>
      <c r="E975" s="7"/>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3">
      <c r="A976" s="6"/>
      <c r="B976" s="6"/>
      <c r="C976" s="6"/>
      <c r="D976" s="2"/>
      <c r="E976" s="7"/>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3">
      <c r="A977" s="6"/>
      <c r="B977" s="6"/>
      <c r="C977" s="6"/>
      <c r="D977" s="2"/>
      <c r="E977" s="7"/>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3">
      <c r="A978" s="6"/>
      <c r="B978" s="6"/>
      <c r="C978" s="6"/>
      <c r="D978" s="2"/>
      <c r="E978" s="7"/>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3">
      <c r="A979" s="6"/>
      <c r="B979" s="6"/>
      <c r="C979" s="6"/>
      <c r="D979" s="2"/>
      <c r="E979" s="7"/>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3">
      <c r="A980" s="6"/>
      <c r="B980" s="6"/>
      <c r="C980" s="6"/>
      <c r="D980" s="2"/>
      <c r="E980" s="7"/>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3">
      <c r="A981" s="6"/>
      <c r="B981" s="6"/>
      <c r="C981" s="6"/>
      <c r="D981" s="2"/>
      <c r="E981" s="7"/>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3">
      <c r="A982" s="6"/>
      <c r="B982" s="6"/>
      <c r="C982" s="6"/>
      <c r="D982" s="2"/>
      <c r="E982" s="7"/>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3">
      <c r="A983" s="6"/>
      <c r="B983" s="6"/>
      <c r="C983" s="6"/>
      <c r="D983" s="2"/>
      <c r="E983" s="7"/>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3">
      <c r="A984" s="6"/>
      <c r="B984" s="6"/>
      <c r="C984" s="6"/>
      <c r="D984" s="2"/>
      <c r="E984" s="7"/>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3">
      <c r="A985" s="6"/>
      <c r="B985" s="6"/>
      <c r="C985" s="6"/>
      <c r="D985" s="2"/>
      <c r="E985" s="7"/>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3">
      <c r="A986" s="6"/>
      <c r="B986" s="6"/>
      <c r="C986" s="6"/>
      <c r="D986" s="2"/>
      <c r="E986" s="7"/>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3">
      <c r="A987" s="6"/>
      <c r="B987" s="6"/>
      <c r="C987" s="6"/>
      <c r="D987" s="2"/>
      <c r="E987" s="7"/>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3">
      <c r="A988" s="6"/>
      <c r="B988" s="6"/>
      <c r="C988" s="6"/>
      <c r="D988" s="2"/>
      <c r="E988" s="7"/>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3">
      <c r="A989" s="6"/>
      <c r="B989" s="6"/>
      <c r="C989" s="6"/>
      <c r="D989" s="2"/>
      <c r="E989" s="7"/>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3">
      <c r="A990" s="6"/>
      <c r="B990" s="6"/>
      <c r="C990" s="6"/>
      <c r="D990" s="2"/>
      <c r="E990" s="7"/>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3">
      <c r="A991" s="6"/>
      <c r="B991" s="6"/>
      <c r="C991" s="6"/>
      <c r="D991" s="2"/>
      <c r="E991" s="7"/>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3">
      <c r="A992" s="6"/>
      <c r="B992" s="6"/>
      <c r="C992" s="6"/>
      <c r="D992" s="2"/>
      <c r="E992" s="7"/>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3">
      <c r="A993" s="6"/>
      <c r="B993" s="6"/>
      <c r="C993" s="6"/>
      <c r="D993" s="2"/>
      <c r="E993" s="7"/>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3">
      <c r="A994" s="6"/>
      <c r="B994" s="6"/>
      <c r="C994" s="6"/>
      <c r="D994" s="2"/>
      <c r="E994" s="7"/>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3">
      <c r="A995" s="6"/>
      <c r="B995" s="6"/>
      <c r="C995" s="6"/>
      <c r="D995" s="2"/>
      <c r="E995" s="7"/>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3">
      <c r="A996" s="6"/>
      <c r="B996" s="6"/>
      <c r="C996" s="6"/>
      <c r="D996" s="2"/>
      <c r="E996" s="7"/>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3">
      <c r="A997" s="6"/>
      <c r="B997" s="6"/>
      <c r="C997" s="6"/>
      <c r="D997" s="2"/>
      <c r="E997" s="7"/>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3">
      <c r="A998" s="6"/>
      <c r="B998" s="6"/>
      <c r="C998" s="6"/>
      <c r="D998" s="2"/>
      <c r="E998" s="7"/>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3">
      <c r="A999" s="6"/>
      <c r="B999" s="6"/>
      <c r="C999" s="6"/>
      <c r="D999" s="2"/>
      <c r="E999" s="7"/>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3">
      <c r="A1000" s="6"/>
      <c r="B1000" s="6"/>
      <c r="C1000" s="6"/>
      <c r="D1000" s="2"/>
      <c r="E1000" s="7"/>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srEV0tmXatjmxyuvhr3V4AVUFKeW3sO0iA781Lg8RTuR/BshIhdsRMtZNp71PqHPXFo5fQkADBfhLO84/JYTvg==" saltValue="DkTALJCqKILkzOQB1HZtzA==" spinCount="100000" sheet="1" objects="1" scenario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hyperlinks>
    <hyperlink ref="AB9" r:id="rId1" xr:uid="{00000000-0004-0000-0700-000000000000}"/>
    <hyperlink ref="J12" r:id="rId2" xr:uid="{00000000-0004-0000-0700-000001000000}"/>
    <hyperlink ref="AB12" r:id="rId3" xr:uid="{00000000-0004-0000-0700-000002000000}"/>
    <hyperlink ref="AB15" r:id="rId4" xr:uid="{00000000-0004-0000-0700-000003000000}"/>
    <hyperlink ref="AB18" r:id="rId5" xr:uid="{00000000-0004-0000-0700-000004000000}"/>
    <hyperlink ref="AB21" r:id="rId6" xr:uid="{00000000-0004-0000-0700-000005000000}"/>
    <hyperlink ref="AB24" r:id="rId7" xr:uid="{00000000-0004-0000-0700-000006000000}"/>
    <hyperlink ref="AB27" r:id="rId8" xr:uid="{00000000-0004-0000-0700-000007000000}"/>
    <hyperlink ref="AB30" r:id="rId9" xr:uid="{00000000-0004-0000-0700-000008000000}"/>
    <hyperlink ref="AB33" r:id="rId10" xr:uid="{00000000-0004-0000-0700-000009000000}"/>
    <hyperlink ref="AB36" r:id="rId11" xr:uid="{00000000-0004-0000-0700-00000A000000}"/>
    <hyperlink ref="AB39" r:id="rId12" xr:uid="{00000000-0004-0000-0700-00000B000000}"/>
  </hyperlink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3"/>
  <legacy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109375" customWidth="1"/>
    <col min="3" max="3" width="30.88671875" customWidth="1"/>
    <col min="4" max="4" width="21.33203125" customWidth="1"/>
    <col min="5" max="6" width="12.6640625" customWidth="1"/>
    <col min="7" max="7" width="10.88671875" customWidth="1"/>
    <col min="8" max="9" width="12.6640625" customWidth="1"/>
    <col min="10" max="10" width="10.88671875" customWidth="1"/>
    <col min="11" max="12" width="12.6640625" customWidth="1"/>
    <col min="13" max="13" width="13.5546875" customWidth="1"/>
    <col min="14" max="28" width="11.44140625" customWidth="1"/>
  </cols>
  <sheetData>
    <row r="1" spans="1:28" ht="18.75" customHeight="1" x14ac:dyDescent="0.3">
      <c r="A1" s="110"/>
      <c r="B1" s="68"/>
      <c r="C1" s="147" t="s">
        <v>0</v>
      </c>
      <c r="D1" s="74"/>
      <c r="E1" s="74"/>
      <c r="F1" s="74"/>
      <c r="G1" s="74"/>
      <c r="H1" s="74"/>
      <c r="I1" s="74"/>
      <c r="J1" s="68"/>
      <c r="K1" s="103" t="s">
        <v>639</v>
      </c>
      <c r="L1" s="59"/>
      <c r="M1" s="60"/>
      <c r="N1" s="3"/>
      <c r="O1" s="3"/>
      <c r="P1" s="3"/>
      <c r="Q1" s="3"/>
      <c r="R1" s="3"/>
      <c r="S1" s="3"/>
      <c r="T1" s="3"/>
      <c r="U1" s="3"/>
      <c r="V1" s="3"/>
      <c r="W1" s="3"/>
      <c r="X1" s="3"/>
      <c r="Y1" s="3"/>
      <c r="Z1" s="3"/>
      <c r="AA1" s="3"/>
      <c r="AB1" s="3"/>
    </row>
    <row r="2" spans="1:28" ht="18.75" customHeight="1" x14ac:dyDescent="0.3">
      <c r="A2" s="69"/>
      <c r="B2" s="70"/>
      <c r="C2" s="69"/>
      <c r="D2" s="75"/>
      <c r="E2" s="75"/>
      <c r="F2" s="75"/>
      <c r="G2" s="75"/>
      <c r="H2" s="75"/>
      <c r="I2" s="75"/>
      <c r="J2" s="70"/>
      <c r="K2" s="103" t="s">
        <v>640</v>
      </c>
      <c r="L2" s="59"/>
      <c r="M2" s="60"/>
      <c r="N2" s="3"/>
      <c r="O2" s="3"/>
      <c r="P2" s="3"/>
      <c r="Q2" s="3"/>
      <c r="R2" s="3"/>
      <c r="S2" s="3"/>
      <c r="T2" s="3"/>
      <c r="U2" s="3"/>
      <c r="V2" s="3"/>
      <c r="W2" s="3"/>
      <c r="X2" s="3"/>
      <c r="Y2" s="3"/>
      <c r="Z2" s="3"/>
      <c r="AA2" s="3"/>
      <c r="AB2" s="3"/>
    </row>
    <row r="3" spans="1:28" ht="18.75" customHeight="1" x14ac:dyDescent="0.3">
      <c r="A3" s="69"/>
      <c r="B3" s="70"/>
      <c r="C3" s="69"/>
      <c r="D3" s="75"/>
      <c r="E3" s="75"/>
      <c r="F3" s="75"/>
      <c r="G3" s="75"/>
      <c r="H3" s="75"/>
      <c r="I3" s="75"/>
      <c r="J3" s="70"/>
      <c r="K3" s="103" t="s">
        <v>641</v>
      </c>
      <c r="L3" s="59"/>
      <c r="M3" s="60"/>
      <c r="N3" s="3"/>
      <c r="O3" s="3"/>
      <c r="P3" s="3"/>
      <c r="Q3" s="3"/>
      <c r="R3" s="3"/>
      <c r="S3" s="3"/>
      <c r="T3" s="3"/>
      <c r="U3" s="3"/>
      <c r="V3" s="3"/>
      <c r="W3" s="3"/>
      <c r="X3" s="3"/>
      <c r="Y3" s="3"/>
      <c r="Z3" s="3"/>
      <c r="AA3" s="3"/>
      <c r="AB3" s="3"/>
    </row>
    <row r="4" spans="1:28" ht="18.75" customHeight="1" x14ac:dyDescent="0.3">
      <c r="A4" s="71"/>
      <c r="B4" s="72"/>
      <c r="C4" s="71"/>
      <c r="D4" s="76"/>
      <c r="E4" s="76"/>
      <c r="F4" s="76"/>
      <c r="G4" s="76"/>
      <c r="H4" s="76"/>
      <c r="I4" s="76"/>
      <c r="J4" s="72"/>
      <c r="K4" s="103" t="s">
        <v>642</v>
      </c>
      <c r="L4" s="59"/>
      <c r="M4" s="60"/>
      <c r="N4" s="3"/>
      <c r="O4" s="3"/>
      <c r="P4" s="3"/>
      <c r="Q4" s="3"/>
      <c r="R4" s="3"/>
      <c r="S4" s="3"/>
      <c r="T4" s="3"/>
      <c r="U4" s="3"/>
      <c r="V4" s="3"/>
      <c r="W4" s="3"/>
      <c r="X4" s="3"/>
      <c r="Y4" s="3"/>
      <c r="Z4" s="3"/>
      <c r="AA4" s="3"/>
      <c r="AB4" s="3"/>
    </row>
    <row r="5" spans="1:28" ht="14.4" x14ac:dyDescent="0.3">
      <c r="A5" s="15"/>
      <c r="B5" s="19"/>
      <c r="C5" s="15"/>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48" t="s">
        <v>92</v>
      </c>
      <c r="B6" s="59"/>
      <c r="C6" s="59"/>
      <c r="D6" s="113"/>
      <c r="E6" s="149" t="s">
        <v>643</v>
      </c>
      <c r="F6" s="59"/>
      <c r="G6" s="60"/>
      <c r="H6" s="149" t="s">
        <v>644</v>
      </c>
      <c r="I6" s="59"/>
      <c r="J6" s="60"/>
      <c r="K6" s="149" t="s">
        <v>645</v>
      </c>
      <c r="L6" s="59"/>
      <c r="M6" s="60"/>
      <c r="N6" s="3"/>
      <c r="O6" s="3"/>
      <c r="P6" s="3"/>
      <c r="Q6" s="3"/>
      <c r="R6" s="3"/>
      <c r="S6" s="3"/>
      <c r="T6" s="3"/>
      <c r="U6" s="3"/>
      <c r="V6" s="3"/>
      <c r="W6" s="3"/>
      <c r="X6" s="3"/>
      <c r="Y6" s="3"/>
      <c r="Z6" s="3"/>
      <c r="AA6" s="3"/>
      <c r="AB6" s="3"/>
    </row>
    <row r="7" spans="1:28" ht="22.5" customHeight="1" x14ac:dyDescent="0.3">
      <c r="A7" s="152" t="s">
        <v>90</v>
      </c>
      <c r="B7" s="99" t="s">
        <v>91</v>
      </c>
      <c r="C7" s="104" t="s">
        <v>99</v>
      </c>
      <c r="D7" s="153" t="s">
        <v>100</v>
      </c>
      <c r="E7" s="151" t="s">
        <v>646</v>
      </c>
      <c r="F7" s="95" t="s">
        <v>647</v>
      </c>
      <c r="G7" s="150" t="s">
        <v>648</v>
      </c>
      <c r="H7" s="151" t="s">
        <v>646</v>
      </c>
      <c r="I7" s="95" t="s">
        <v>647</v>
      </c>
      <c r="J7" s="150" t="s">
        <v>648</v>
      </c>
      <c r="K7" s="151" t="s">
        <v>646</v>
      </c>
      <c r="L7" s="95" t="s">
        <v>647</v>
      </c>
      <c r="M7" s="150" t="s">
        <v>648</v>
      </c>
      <c r="N7" s="3"/>
      <c r="O7" s="3"/>
      <c r="P7" s="3"/>
      <c r="Q7" s="3"/>
      <c r="R7" s="3"/>
      <c r="S7" s="3"/>
      <c r="T7" s="3"/>
      <c r="U7" s="3"/>
      <c r="V7" s="3"/>
      <c r="W7" s="3"/>
      <c r="X7" s="3"/>
      <c r="Y7" s="3"/>
      <c r="Z7" s="3"/>
      <c r="AA7" s="3"/>
      <c r="AB7" s="3"/>
    </row>
    <row r="8" spans="1:28" ht="22.5" customHeight="1" x14ac:dyDescent="0.3">
      <c r="A8" s="87"/>
      <c r="B8" s="87"/>
      <c r="C8" s="87"/>
      <c r="D8" s="145"/>
      <c r="E8" s="87"/>
      <c r="F8" s="87"/>
      <c r="G8" s="87"/>
      <c r="H8" s="87"/>
      <c r="I8" s="87"/>
      <c r="J8" s="87"/>
      <c r="K8" s="87"/>
      <c r="L8" s="87"/>
      <c r="M8" s="87"/>
      <c r="N8" s="16"/>
      <c r="O8" s="16"/>
      <c r="P8" s="16"/>
      <c r="Q8" s="16"/>
      <c r="R8" s="16"/>
      <c r="S8" s="16"/>
      <c r="T8" s="16"/>
      <c r="U8" s="16"/>
      <c r="V8" s="16"/>
      <c r="W8" s="16"/>
      <c r="X8" s="16"/>
      <c r="Y8" s="16"/>
      <c r="Z8" s="16"/>
      <c r="AA8" s="16"/>
      <c r="AB8" s="16"/>
    </row>
    <row r="9" spans="1:28" ht="16.5" customHeight="1" x14ac:dyDescent="0.3">
      <c r="A9" s="92">
        <v>1</v>
      </c>
      <c r="B9" s="121" t="str">
        <f>IF('8. Seguimiento Cuatrimestral'!B9:B11="","",'8. Seguimiento Cuatrimestral'!B9:B11)</f>
        <v>Tecnologías de la Información y las Comunicaciones</v>
      </c>
      <c r="C9" s="121" t="str">
        <f>IF('8. Seguimiento Cuatrimestral'!C9:C11="","",'8. Seguimiento Cuatrimestral'!C9:C11)</f>
        <v>Posibilidad de Afectación Económica (o presupuestal) y Reputacional por daños en los equipos de instrumentación y comunicación debido a Fallas de funcionamiento por el uso rutinario.</v>
      </c>
      <c r="D9" s="121" t="str">
        <f>IF('8. Seguimiento Cuatrimestral'!D9:D11="","",'8. Seguimiento Cuatrimestral'!D9:D11)</f>
        <v>Gestión</v>
      </c>
      <c r="E9" s="127">
        <f>'8. Seguimiento Cuatrimestral'!G9:G11</f>
        <v>0.33</v>
      </c>
      <c r="F9" s="127" t="str">
        <f>'8. Seguimiento Cuatrimestral'!K9:K11</f>
        <v>Campo no disponible en este periodo</v>
      </c>
      <c r="G9" s="127">
        <f>'8. Seguimiento Cuatrimestral'!M9:M11</f>
        <v>0.33</v>
      </c>
      <c r="H9" s="127">
        <f>'8. Seguimiento Cuatrimestral'!P9:P11</f>
        <v>0.66</v>
      </c>
      <c r="I9" s="127" t="str">
        <f>'8. Seguimiento Cuatrimestral'!T9:T11</f>
        <v>Campo no disponible en este periodo</v>
      </c>
      <c r="J9" s="127">
        <f>'8. Seguimiento Cuatrimestral'!V9:V11</f>
        <v>0.33</v>
      </c>
      <c r="K9" s="127">
        <f>'8. Seguimiento Cuatrimestral'!Y9:Y11</f>
        <v>1</v>
      </c>
      <c r="L9" s="127">
        <f>'8. Seguimiento Cuatrimestral'!AC9:AC11</f>
        <v>1</v>
      </c>
      <c r="M9" s="127">
        <f>'8. Seguimiento Cuatrimestral'!AE9:AE11</f>
        <v>0.33</v>
      </c>
      <c r="N9" s="17"/>
      <c r="O9" s="17"/>
      <c r="P9" s="17"/>
      <c r="Q9" s="17"/>
      <c r="R9" s="17"/>
      <c r="S9" s="17"/>
      <c r="T9" s="17"/>
      <c r="U9" s="17"/>
      <c r="V9" s="17"/>
      <c r="W9" s="17"/>
      <c r="X9" s="17"/>
      <c r="Y9" s="17"/>
      <c r="Z9" s="17"/>
      <c r="AA9" s="17"/>
      <c r="AB9" s="17"/>
    </row>
    <row r="10" spans="1:28" ht="14.4" x14ac:dyDescent="0.3">
      <c r="A10" s="86"/>
      <c r="B10" s="86"/>
      <c r="C10" s="86"/>
      <c r="D10" s="86"/>
      <c r="E10" s="86"/>
      <c r="F10" s="86"/>
      <c r="G10" s="86"/>
      <c r="H10" s="86"/>
      <c r="I10" s="86"/>
      <c r="J10" s="86"/>
      <c r="K10" s="86"/>
      <c r="L10" s="86"/>
      <c r="M10" s="86"/>
      <c r="N10" s="3"/>
      <c r="O10" s="3"/>
      <c r="P10" s="3"/>
      <c r="Q10" s="3"/>
      <c r="R10" s="3"/>
      <c r="S10" s="3"/>
      <c r="T10" s="3"/>
      <c r="U10" s="3"/>
      <c r="V10" s="3"/>
      <c r="W10" s="3"/>
      <c r="X10" s="3"/>
      <c r="Y10" s="3"/>
      <c r="Z10" s="3"/>
      <c r="AA10" s="3"/>
      <c r="AB10" s="3"/>
    </row>
    <row r="11" spans="1:28" ht="14.4" x14ac:dyDescent="0.3">
      <c r="A11" s="87"/>
      <c r="B11" s="87"/>
      <c r="C11" s="87"/>
      <c r="D11" s="87"/>
      <c r="E11" s="87"/>
      <c r="F11" s="87"/>
      <c r="G11" s="87"/>
      <c r="H11" s="87"/>
      <c r="I11" s="87"/>
      <c r="J11" s="87"/>
      <c r="K11" s="87"/>
      <c r="L11" s="87"/>
      <c r="M11" s="87"/>
      <c r="N11" s="3"/>
      <c r="O11" s="3"/>
      <c r="P11" s="3"/>
      <c r="Q11" s="3"/>
      <c r="R11" s="3"/>
      <c r="S11" s="3"/>
      <c r="T11" s="3"/>
      <c r="U11" s="3"/>
      <c r="V11" s="3"/>
      <c r="W11" s="3"/>
      <c r="X11" s="3"/>
      <c r="Y11" s="3"/>
      <c r="Z11" s="3"/>
      <c r="AA11" s="3"/>
      <c r="AB11" s="3"/>
    </row>
    <row r="12" spans="1:28" ht="16.5" customHeight="1" x14ac:dyDescent="0.3">
      <c r="A12" s="92">
        <v>2</v>
      </c>
      <c r="B12" s="121" t="str">
        <f>IF('8. Seguimiento Cuatrimestral'!B12:B14="","",'8. Seguimiento Cuatrimestral'!B12:B14)</f>
        <v>Tecnologías de la Información y las Comunicaciones</v>
      </c>
      <c r="C12" s="121" t="str">
        <f>IF('8. Seguimiento Cuatrimestral'!C12:C14="","",'8. Seguimiento Cuatrimestral'!C12:C14)</f>
        <v>Posibilidad de Afectación reputacional por Acceso no autorizado a los Sistemas de Información Debido a posibles ataques ciberneticos Y/o Falta de seguimiento efectivo a la cancelación de los usuarios que ya no laboran en la entidad.</v>
      </c>
      <c r="D12" s="121" t="str">
        <f>IF('8. Seguimiento Cuatrimestral'!D12:D14="","",'8. Seguimiento Cuatrimestral'!D12:D14)</f>
        <v>Gestión</v>
      </c>
      <c r="E12" s="90">
        <f>'8. Seguimiento Cuatrimestral'!G12:G14</f>
        <v>0.33</v>
      </c>
      <c r="F12" s="127" t="str">
        <f>'8. Seguimiento Cuatrimestral'!K12:K14</f>
        <v>Campo no disponible en este periodo</v>
      </c>
      <c r="G12" s="127">
        <f>'8. Seguimiento Cuatrimestral'!M12:M14</f>
        <v>0.33</v>
      </c>
      <c r="H12" s="127">
        <f>'8. Seguimiento Cuatrimestral'!P12:P14</f>
        <v>0.66</v>
      </c>
      <c r="I12" s="127" t="str">
        <f>'8. Seguimiento Cuatrimestral'!T12:T14</f>
        <v>Campo no disponible en este periodo</v>
      </c>
      <c r="J12" s="127">
        <f>'8. Seguimiento Cuatrimestral'!V12:V14</f>
        <v>0.15</v>
      </c>
      <c r="K12" s="127">
        <f>'8. Seguimiento Cuatrimestral'!Y12:Y14</f>
        <v>1</v>
      </c>
      <c r="L12" s="127">
        <f>'8. Seguimiento Cuatrimestral'!AC12:AC14</f>
        <v>1</v>
      </c>
      <c r="M12" s="127">
        <f>'8. Seguimiento Cuatrimestral'!AE12:AE14</f>
        <v>0.33</v>
      </c>
      <c r="N12" s="3"/>
      <c r="O12" s="3"/>
      <c r="P12" s="3"/>
      <c r="Q12" s="3"/>
      <c r="R12" s="3"/>
      <c r="S12" s="3"/>
      <c r="T12" s="3"/>
      <c r="U12" s="3"/>
      <c r="V12" s="3"/>
      <c r="W12" s="3"/>
      <c r="X12" s="3"/>
      <c r="Y12" s="3"/>
      <c r="Z12" s="3"/>
      <c r="AA12" s="3"/>
      <c r="AB12" s="3"/>
    </row>
    <row r="13" spans="1:28" ht="14.4" x14ac:dyDescent="0.3">
      <c r="A13" s="86"/>
      <c r="B13" s="86"/>
      <c r="C13" s="86"/>
      <c r="D13" s="86"/>
      <c r="E13" s="86"/>
      <c r="F13" s="86"/>
      <c r="G13" s="86"/>
      <c r="H13" s="86"/>
      <c r="I13" s="86"/>
      <c r="J13" s="86"/>
      <c r="K13" s="86"/>
      <c r="L13" s="86"/>
      <c r="M13" s="86"/>
      <c r="N13" s="3"/>
      <c r="O13" s="3"/>
      <c r="P13" s="3"/>
      <c r="Q13" s="3"/>
      <c r="R13" s="3"/>
      <c r="S13" s="3"/>
      <c r="T13" s="3"/>
      <c r="U13" s="3"/>
      <c r="V13" s="3"/>
      <c r="W13" s="3"/>
      <c r="X13" s="3"/>
      <c r="Y13" s="3"/>
      <c r="Z13" s="3"/>
      <c r="AA13" s="3"/>
      <c r="AB13" s="3"/>
    </row>
    <row r="14" spans="1:28" ht="14.4" x14ac:dyDescent="0.3">
      <c r="A14" s="87"/>
      <c r="B14" s="87"/>
      <c r="C14" s="87"/>
      <c r="D14" s="87"/>
      <c r="E14" s="87"/>
      <c r="F14" s="87"/>
      <c r="G14" s="87"/>
      <c r="H14" s="87"/>
      <c r="I14" s="87"/>
      <c r="J14" s="87"/>
      <c r="K14" s="87"/>
      <c r="L14" s="87"/>
      <c r="M14" s="87"/>
      <c r="N14" s="3"/>
      <c r="O14" s="3"/>
      <c r="P14" s="3"/>
      <c r="Q14" s="3"/>
      <c r="R14" s="3"/>
      <c r="S14" s="3"/>
      <c r="T14" s="3"/>
      <c r="U14" s="3"/>
      <c r="V14" s="3"/>
      <c r="W14" s="3"/>
      <c r="X14" s="3"/>
      <c r="Y14" s="3"/>
      <c r="Z14" s="3"/>
      <c r="AA14" s="3"/>
      <c r="AB14" s="3"/>
    </row>
    <row r="15" spans="1:28" ht="16.5" customHeight="1" x14ac:dyDescent="0.3">
      <c r="A15" s="92">
        <v>3</v>
      </c>
      <c r="B15" s="121" t="str">
        <f>IF('8. Seguimiento Cuatrimestral'!B15:B17="","",'8. Seguimiento Cuatrimestral'!B15:B17)</f>
        <v>Tecnologías de la Información y las Comunicaciones</v>
      </c>
      <c r="C15" s="121" t="str">
        <f>IF('8. Seguimiento Cuatrimestral'!C15:C17="","",'8. Seguimiento Cuatrimestral'!C15:C17)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121" t="str">
        <f>IF('8. Seguimiento Cuatrimestral'!D15:D17="","",'8. Seguimiento Cuatrimestral'!D15:D17)</f>
        <v>Gestión</v>
      </c>
      <c r="E15" s="90">
        <f>'8. Seguimiento Cuatrimestral'!G15:G17</f>
        <v>0.33</v>
      </c>
      <c r="F15" s="127" t="str">
        <f>'8. Seguimiento Cuatrimestral'!K15:K17</f>
        <v>Campo no disponible en este periodo</v>
      </c>
      <c r="G15" s="127">
        <f>'8. Seguimiento Cuatrimestral'!M15:M17</f>
        <v>0.33</v>
      </c>
      <c r="H15" s="127">
        <f>'8. Seguimiento Cuatrimestral'!P15:P17</f>
        <v>0.66</v>
      </c>
      <c r="I15" s="127" t="str">
        <f>'8. Seguimiento Cuatrimestral'!T15:T17</f>
        <v>Campo no disponible en este periodo</v>
      </c>
      <c r="J15" s="127">
        <f>'8. Seguimiento Cuatrimestral'!V15:V17</f>
        <v>0.33</v>
      </c>
      <c r="K15" s="127">
        <f>'8. Seguimiento Cuatrimestral'!Y15:Y17</f>
        <v>1</v>
      </c>
      <c r="L15" s="127">
        <f>'8. Seguimiento Cuatrimestral'!AC15:AC17</f>
        <v>0.76</v>
      </c>
      <c r="M15" s="127">
        <f>'8. Seguimiento Cuatrimestral'!AE15:AE17</f>
        <v>0.17</v>
      </c>
      <c r="N15" s="3"/>
      <c r="O15" s="3"/>
      <c r="P15" s="3"/>
      <c r="Q15" s="3"/>
      <c r="R15" s="3"/>
      <c r="S15" s="3"/>
      <c r="T15" s="3"/>
      <c r="U15" s="3"/>
      <c r="V15" s="3"/>
      <c r="W15" s="3"/>
      <c r="X15" s="3"/>
      <c r="Y15" s="3"/>
      <c r="Z15" s="3"/>
      <c r="AA15" s="3"/>
      <c r="AB15" s="3"/>
    </row>
    <row r="16" spans="1:28" ht="14.4" x14ac:dyDescent="0.3">
      <c r="A16" s="86"/>
      <c r="B16" s="86"/>
      <c r="C16" s="86"/>
      <c r="D16" s="86"/>
      <c r="E16" s="86"/>
      <c r="F16" s="86"/>
      <c r="G16" s="86"/>
      <c r="H16" s="86"/>
      <c r="I16" s="86"/>
      <c r="J16" s="86"/>
      <c r="K16" s="86"/>
      <c r="L16" s="86"/>
      <c r="M16" s="86"/>
      <c r="N16" s="3"/>
      <c r="O16" s="3"/>
      <c r="P16" s="3"/>
      <c r="Q16" s="3"/>
      <c r="R16" s="3"/>
      <c r="S16" s="3"/>
      <c r="T16" s="3"/>
      <c r="U16" s="3"/>
      <c r="V16" s="3"/>
      <c r="W16" s="3"/>
      <c r="X16" s="3"/>
      <c r="Y16" s="3"/>
      <c r="Z16" s="3"/>
      <c r="AA16" s="3"/>
      <c r="AB16" s="3"/>
    </row>
    <row r="17" spans="1:28" ht="14.4" x14ac:dyDescent="0.3">
      <c r="A17" s="87"/>
      <c r="B17" s="87"/>
      <c r="C17" s="87"/>
      <c r="D17" s="87"/>
      <c r="E17" s="87"/>
      <c r="F17" s="87"/>
      <c r="G17" s="87"/>
      <c r="H17" s="87"/>
      <c r="I17" s="87"/>
      <c r="J17" s="87"/>
      <c r="K17" s="87"/>
      <c r="L17" s="87"/>
      <c r="M17" s="87"/>
      <c r="N17" s="3"/>
      <c r="O17" s="3"/>
      <c r="P17" s="3"/>
      <c r="Q17" s="3"/>
      <c r="R17" s="3"/>
      <c r="S17" s="3"/>
      <c r="T17" s="3"/>
      <c r="U17" s="3"/>
      <c r="V17" s="3"/>
      <c r="W17" s="3"/>
      <c r="X17" s="3"/>
      <c r="Y17" s="3"/>
      <c r="Z17" s="3"/>
      <c r="AA17" s="3"/>
      <c r="AB17" s="3"/>
    </row>
    <row r="18" spans="1:28" ht="16.5" customHeight="1" x14ac:dyDescent="0.3">
      <c r="A18" s="92">
        <v>4</v>
      </c>
      <c r="B18" s="121" t="str">
        <f>IF('8. Seguimiento Cuatrimestral'!B18:B20="","",'8. Seguimiento Cuatrimestral'!B18:B20)</f>
        <v>Tecnologías de la Información y las Comunicaciones</v>
      </c>
      <c r="C18" s="121" t="str">
        <f>IF('8. Seguimiento Cuatrimestral'!C18:C20="","",'8. Seguimiento Cuatrimestral'!C18:C20)</f>
        <v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121" t="str">
        <f>IF('8. Seguimiento Cuatrimestral'!D18:D20="","",'8. Seguimiento Cuatrimestral'!D18:D20)</f>
        <v>Gestión</v>
      </c>
      <c r="E18" s="90">
        <f>'8. Seguimiento Cuatrimestral'!G18:G20</f>
        <v>0.33</v>
      </c>
      <c r="F18" s="127" t="str">
        <f>'8. Seguimiento Cuatrimestral'!K18:K20</f>
        <v>Campo no disponible en este periodo</v>
      </c>
      <c r="G18" s="127">
        <f>'8. Seguimiento Cuatrimestral'!M18:M20</f>
        <v>0.33</v>
      </c>
      <c r="H18" s="127">
        <f>'8. Seguimiento Cuatrimestral'!P18:P20</f>
        <v>0.66</v>
      </c>
      <c r="I18" s="127" t="str">
        <f>'8. Seguimiento Cuatrimestral'!T18:T20</f>
        <v>Campo no disponible en este periodo</v>
      </c>
      <c r="J18" s="127">
        <f>'8. Seguimiento Cuatrimestral'!V18:V20</f>
        <v>0.2</v>
      </c>
      <c r="K18" s="127">
        <f>'8. Seguimiento Cuatrimestral'!Y18:Y20</f>
        <v>1</v>
      </c>
      <c r="L18" s="127">
        <f>'8. Seguimiento Cuatrimestral'!AC18:AC20</f>
        <v>1</v>
      </c>
      <c r="M18" s="127">
        <f>'8. Seguimiento Cuatrimestral'!AE18:AE20</f>
        <v>0.17</v>
      </c>
      <c r="N18" s="3"/>
      <c r="O18" s="3"/>
      <c r="P18" s="3"/>
      <c r="Q18" s="3"/>
      <c r="R18" s="3"/>
      <c r="S18" s="3"/>
      <c r="T18" s="3"/>
      <c r="U18" s="3"/>
      <c r="V18" s="3"/>
      <c r="W18" s="3"/>
      <c r="X18" s="3"/>
      <c r="Y18" s="3"/>
      <c r="Z18" s="3"/>
      <c r="AA18" s="3"/>
      <c r="AB18" s="3"/>
    </row>
    <row r="19" spans="1:28" ht="14.4" x14ac:dyDescent="0.3">
      <c r="A19" s="86"/>
      <c r="B19" s="86"/>
      <c r="C19" s="86"/>
      <c r="D19" s="86"/>
      <c r="E19" s="86"/>
      <c r="F19" s="86"/>
      <c r="G19" s="86"/>
      <c r="H19" s="86"/>
      <c r="I19" s="86"/>
      <c r="J19" s="86"/>
      <c r="K19" s="86"/>
      <c r="L19" s="86"/>
      <c r="M19" s="86"/>
      <c r="N19" s="3"/>
      <c r="O19" s="3"/>
      <c r="P19" s="3"/>
      <c r="Q19" s="3"/>
      <c r="R19" s="3"/>
      <c r="S19" s="3"/>
      <c r="T19" s="3"/>
      <c r="U19" s="3"/>
      <c r="V19" s="3"/>
      <c r="W19" s="3"/>
      <c r="X19" s="3"/>
      <c r="Y19" s="3"/>
      <c r="Z19" s="3"/>
      <c r="AA19" s="3"/>
      <c r="AB19" s="3"/>
    </row>
    <row r="20" spans="1:28" ht="14.4" x14ac:dyDescent="0.3">
      <c r="A20" s="87"/>
      <c r="B20" s="87"/>
      <c r="C20" s="87"/>
      <c r="D20" s="87"/>
      <c r="E20" s="87"/>
      <c r="F20" s="87"/>
      <c r="G20" s="87"/>
      <c r="H20" s="87"/>
      <c r="I20" s="87"/>
      <c r="J20" s="87"/>
      <c r="K20" s="87"/>
      <c r="L20" s="87"/>
      <c r="M20" s="87"/>
      <c r="N20" s="3"/>
      <c r="O20" s="3"/>
      <c r="P20" s="3"/>
      <c r="Q20" s="3"/>
      <c r="R20" s="3"/>
      <c r="S20" s="3"/>
      <c r="T20" s="3"/>
      <c r="U20" s="3"/>
      <c r="V20" s="3"/>
      <c r="W20" s="3"/>
      <c r="X20" s="3"/>
      <c r="Y20" s="3"/>
      <c r="Z20" s="3"/>
      <c r="AA20" s="3"/>
      <c r="AB20" s="3"/>
    </row>
    <row r="21" spans="1:28" ht="16.5" customHeight="1" x14ac:dyDescent="0.3">
      <c r="A21" s="92">
        <v>5</v>
      </c>
      <c r="B21" s="121" t="str">
        <f>IF('8. Seguimiento Cuatrimestral'!B21:B23="","",'8. Seguimiento Cuatrimestral'!B21:B23)</f>
        <v>Tecnologías de la Información y las Comunicaciones</v>
      </c>
      <c r="C21" s="121" t="str">
        <f>IF('8. Seguimiento Cuatrimestral'!C21:C23="","",'8. Seguimiento Cuatrimestral'!C21:C23)</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1" s="121" t="str">
        <f>IF('8. Seguimiento Cuatrimestral'!D21:D23="","",'8. Seguimiento Cuatrimestral'!D21:D23)</f>
        <v>Gestión</v>
      </c>
      <c r="E21" s="90">
        <f>'8. Seguimiento Cuatrimestral'!G21:G23</f>
        <v>0.33</v>
      </c>
      <c r="F21" s="127" t="str">
        <f>'8. Seguimiento Cuatrimestral'!K21:K23</f>
        <v>Campo no disponible en este periodo</v>
      </c>
      <c r="G21" s="127">
        <f>'8. Seguimiento Cuatrimestral'!M21:M23</f>
        <v>0.33</v>
      </c>
      <c r="H21" s="127">
        <f>'8. Seguimiento Cuatrimestral'!P21:P23</f>
        <v>0.66</v>
      </c>
      <c r="I21" s="127" t="str">
        <f>'8. Seguimiento Cuatrimestral'!T21:T23</f>
        <v>Campo no disponible en este periodo</v>
      </c>
      <c r="J21" s="127">
        <f>'8. Seguimiento Cuatrimestral'!V21:V23</f>
        <v>0.33</v>
      </c>
      <c r="K21" s="127">
        <f>'8. Seguimiento Cuatrimestral'!Y21:Y23</f>
        <v>1</v>
      </c>
      <c r="L21" s="127">
        <f>'8. Seguimiento Cuatrimestral'!AC21:AC23</f>
        <v>1</v>
      </c>
      <c r="M21" s="127">
        <f>'8. Seguimiento Cuatrimestral'!AE21:AE23</f>
        <v>0.33</v>
      </c>
      <c r="N21" s="3"/>
      <c r="O21" s="3"/>
      <c r="P21" s="3"/>
      <c r="Q21" s="3"/>
      <c r="R21" s="3"/>
      <c r="S21" s="3"/>
      <c r="T21" s="3"/>
      <c r="U21" s="3"/>
      <c r="V21" s="3"/>
      <c r="W21" s="3"/>
      <c r="X21" s="3"/>
      <c r="Y21" s="3"/>
      <c r="Z21" s="3"/>
      <c r="AA21" s="3"/>
      <c r="AB21" s="3"/>
    </row>
    <row r="22" spans="1:28" ht="15.75" customHeight="1" x14ac:dyDescent="0.3">
      <c r="A22" s="86"/>
      <c r="B22" s="86"/>
      <c r="C22" s="86"/>
      <c r="D22" s="86"/>
      <c r="E22" s="86"/>
      <c r="F22" s="86"/>
      <c r="G22" s="86"/>
      <c r="H22" s="86"/>
      <c r="I22" s="86"/>
      <c r="J22" s="86"/>
      <c r="K22" s="86"/>
      <c r="L22" s="86"/>
      <c r="M22" s="86"/>
      <c r="N22" s="3"/>
      <c r="O22" s="3"/>
      <c r="P22" s="3"/>
      <c r="Q22" s="3"/>
      <c r="R22" s="3"/>
      <c r="S22" s="3"/>
      <c r="T22" s="3"/>
      <c r="U22" s="3"/>
      <c r="V22" s="3"/>
      <c r="W22" s="3"/>
      <c r="X22" s="3"/>
      <c r="Y22" s="3"/>
      <c r="Z22" s="3"/>
      <c r="AA22" s="3"/>
      <c r="AB22" s="3"/>
    </row>
    <row r="23" spans="1:28" ht="15.75" customHeight="1" x14ac:dyDescent="0.3">
      <c r="A23" s="87"/>
      <c r="B23" s="87"/>
      <c r="C23" s="87"/>
      <c r="D23" s="87"/>
      <c r="E23" s="87"/>
      <c r="F23" s="87"/>
      <c r="G23" s="87"/>
      <c r="H23" s="87"/>
      <c r="I23" s="87"/>
      <c r="J23" s="87"/>
      <c r="K23" s="87"/>
      <c r="L23" s="87"/>
      <c r="M23" s="87"/>
      <c r="N23" s="3"/>
      <c r="O23" s="3"/>
      <c r="P23" s="3"/>
      <c r="Q23" s="3"/>
      <c r="R23" s="3"/>
      <c r="S23" s="3"/>
      <c r="T23" s="3"/>
      <c r="U23" s="3"/>
      <c r="V23" s="3"/>
      <c r="W23" s="3"/>
      <c r="X23" s="3"/>
      <c r="Y23" s="3"/>
      <c r="Z23" s="3"/>
      <c r="AA23" s="3"/>
      <c r="AB23" s="3"/>
    </row>
    <row r="24" spans="1:28" ht="16.5" customHeight="1" x14ac:dyDescent="0.3">
      <c r="A24" s="92">
        <v>6</v>
      </c>
      <c r="B24" s="121" t="str">
        <f>IF('8. Seguimiento Cuatrimestral'!B24:B26="","",'8. Seguimiento Cuatrimestral'!B24:B26)</f>
        <v>Tecnologías de la Información y las Comunicaciones</v>
      </c>
      <c r="C24" s="121" t="str">
        <f>IF('8. Seguimiento Cuatrimestral'!C24:C26="","",'8. Seguimiento Cuatrimestral'!C24:C26)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121" t="str">
        <f>IF('8. Seguimiento Cuatrimestral'!D24:D26="","",'8. Seguimiento Cuatrimestral'!D24:D26)</f>
        <v>Gestión - Seguridad de la Información (Pérdida de Confidencialidad)</v>
      </c>
      <c r="E24" s="90">
        <f>'8. Seguimiento Cuatrimestral'!G24:G26</f>
        <v>0.33</v>
      </c>
      <c r="F24" s="127" t="str">
        <f>'8. Seguimiento Cuatrimestral'!K24:K26</f>
        <v>Campo no disponible en este periodo</v>
      </c>
      <c r="G24" s="127">
        <f>'8. Seguimiento Cuatrimestral'!M24:M26</f>
        <v>0.33</v>
      </c>
      <c r="H24" s="127">
        <f>'8. Seguimiento Cuatrimestral'!P24:P26</f>
        <v>0.66</v>
      </c>
      <c r="I24" s="127" t="str">
        <f>'8. Seguimiento Cuatrimestral'!T24:T26</f>
        <v>Campo no disponible en este periodo</v>
      </c>
      <c r="J24" s="127">
        <f>'8. Seguimiento Cuatrimestral'!V24:V26</f>
        <v>0.33</v>
      </c>
      <c r="K24" s="127">
        <f>'8. Seguimiento Cuatrimestral'!Y24:Y26</f>
        <v>1</v>
      </c>
      <c r="L24" s="127">
        <f>'8. Seguimiento Cuatrimestral'!AC24:AC26</f>
        <v>1</v>
      </c>
      <c r="M24" s="127">
        <f>'8. Seguimiento Cuatrimestral'!AE24:AE26</f>
        <v>0.33</v>
      </c>
      <c r="N24" s="3"/>
      <c r="O24" s="3"/>
      <c r="P24" s="3"/>
      <c r="Q24" s="3"/>
      <c r="R24" s="3"/>
      <c r="S24" s="3"/>
      <c r="T24" s="3"/>
      <c r="U24" s="3"/>
      <c r="V24" s="3"/>
      <c r="W24" s="3"/>
      <c r="X24" s="3"/>
      <c r="Y24" s="3"/>
      <c r="Z24" s="3"/>
      <c r="AA24" s="3"/>
      <c r="AB24" s="3"/>
    </row>
    <row r="25" spans="1:28" ht="15.75" customHeight="1" x14ac:dyDescent="0.3">
      <c r="A25" s="86"/>
      <c r="B25" s="86"/>
      <c r="C25" s="86"/>
      <c r="D25" s="86"/>
      <c r="E25" s="86"/>
      <c r="F25" s="86"/>
      <c r="G25" s="86"/>
      <c r="H25" s="86"/>
      <c r="I25" s="86"/>
      <c r="J25" s="86"/>
      <c r="K25" s="86"/>
      <c r="L25" s="86"/>
      <c r="M25" s="86"/>
      <c r="N25" s="3"/>
      <c r="O25" s="3"/>
      <c r="P25" s="3"/>
      <c r="Q25" s="3"/>
      <c r="R25" s="3"/>
      <c r="S25" s="3"/>
      <c r="T25" s="3"/>
      <c r="U25" s="3"/>
      <c r="V25" s="3"/>
      <c r="W25" s="3"/>
      <c r="X25" s="3"/>
      <c r="Y25" s="3"/>
      <c r="Z25" s="3"/>
      <c r="AA25" s="3"/>
      <c r="AB25" s="3"/>
    </row>
    <row r="26" spans="1:28" ht="15.75" customHeight="1" x14ac:dyDescent="0.3">
      <c r="A26" s="87"/>
      <c r="B26" s="87"/>
      <c r="C26" s="87"/>
      <c r="D26" s="87"/>
      <c r="E26" s="87"/>
      <c r="F26" s="87"/>
      <c r="G26" s="87"/>
      <c r="H26" s="87"/>
      <c r="I26" s="87"/>
      <c r="J26" s="87"/>
      <c r="K26" s="87"/>
      <c r="L26" s="87"/>
      <c r="M26" s="87"/>
      <c r="N26" s="3"/>
      <c r="O26" s="3"/>
      <c r="P26" s="3"/>
      <c r="Q26" s="3"/>
      <c r="R26" s="3"/>
      <c r="S26" s="3"/>
      <c r="T26" s="3"/>
      <c r="U26" s="3"/>
      <c r="V26" s="3"/>
      <c r="W26" s="3"/>
      <c r="X26" s="3"/>
      <c r="Y26" s="3"/>
      <c r="Z26" s="3"/>
      <c r="AA26" s="3"/>
      <c r="AB26" s="3"/>
    </row>
    <row r="27" spans="1:28" ht="16.5" customHeight="1" x14ac:dyDescent="0.3">
      <c r="A27" s="92">
        <v>7</v>
      </c>
      <c r="B27" s="121" t="str">
        <f>IF('8. Seguimiento Cuatrimestral'!B27:B29="","",'8. Seguimiento Cuatrimestral'!B27:B29)</f>
        <v>Tecnologías de la Información y las Comunicaciones</v>
      </c>
      <c r="C27" s="121" t="str">
        <f>IF('8. Seguimiento Cuatrimestral'!C27:C29="","",'8. Seguimiento Cuatrimestral'!C27:C29)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121" t="str">
        <f>IF('8. Seguimiento Cuatrimestral'!D27:D29="","",'8. Seguimiento Cuatrimestral'!D27:D29)</f>
        <v>Gestión - Seguridad de la Información (Pérdida de la Integridad)</v>
      </c>
      <c r="E27" s="90">
        <f>'8. Seguimiento Cuatrimestral'!G27:G29</f>
        <v>0.33</v>
      </c>
      <c r="F27" s="127" t="str">
        <f>'8. Seguimiento Cuatrimestral'!K27:K29</f>
        <v>Campo no disponible en este periodo</v>
      </c>
      <c r="G27" s="127">
        <f>'8. Seguimiento Cuatrimestral'!M27:M29</f>
        <v>0.33</v>
      </c>
      <c r="H27" s="127">
        <f>'8. Seguimiento Cuatrimestral'!P27:P29</f>
        <v>0.33</v>
      </c>
      <c r="I27" s="127" t="str">
        <f>'8. Seguimiento Cuatrimestral'!T27:T29</f>
        <v>Campo no disponible en este periodo</v>
      </c>
      <c r="J27" s="127">
        <f>'8. Seguimiento Cuatrimestral'!V27:V29</f>
        <v>0.15</v>
      </c>
      <c r="K27" s="127">
        <f>'8. Seguimiento Cuatrimestral'!Y27:Y29</f>
        <v>1</v>
      </c>
      <c r="L27" s="127">
        <f>'8. Seguimiento Cuatrimestral'!AC27:AC29</f>
        <v>0.5</v>
      </c>
      <c r="M27" s="127">
        <f>'8. Seguimiento Cuatrimestral'!AE27:AE29</f>
        <v>33</v>
      </c>
      <c r="N27" s="3"/>
      <c r="O27" s="3"/>
      <c r="P27" s="3"/>
      <c r="Q27" s="3"/>
      <c r="R27" s="3"/>
      <c r="S27" s="3"/>
      <c r="T27" s="3"/>
      <c r="U27" s="3"/>
      <c r="V27" s="3"/>
      <c r="W27" s="3"/>
      <c r="X27" s="3"/>
      <c r="Y27" s="3"/>
      <c r="Z27" s="3"/>
      <c r="AA27" s="3"/>
      <c r="AB27" s="3"/>
    </row>
    <row r="28" spans="1:28" ht="15.75" customHeight="1" x14ac:dyDescent="0.3">
      <c r="A28" s="86"/>
      <c r="B28" s="86"/>
      <c r="C28" s="86"/>
      <c r="D28" s="86"/>
      <c r="E28" s="86"/>
      <c r="F28" s="86"/>
      <c r="G28" s="86"/>
      <c r="H28" s="86"/>
      <c r="I28" s="86"/>
      <c r="J28" s="86"/>
      <c r="K28" s="86"/>
      <c r="L28" s="86"/>
      <c r="M28" s="86"/>
      <c r="N28" s="3"/>
      <c r="O28" s="3"/>
      <c r="P28" s="3"/>
      <c r="Q28" s="3"/>
      <c r="R28" s="3"/>
      <c r="S28" s="3"/>
      <c r="T28" s="3"/>
      <c r="U28" s="3"/>
      <c r="V28" s="3"/>
      <c r="W28" s="3"/>
      <c r="X28" s="3"/>
      <c r="Y28" s="3"/>
      <c r="Z28" s="3"/>
      <c r="AA28" s="3"/>
      <c r="AB28" s="3"/>
    </row>
    <row r="29" spans="1:28" ht="15.75" customHeight="1" x14ac:dyDescent="0.3">
      <c r="A29" s="87"/>
      <c r="B29" s="87"/>
      <c r="C29" s="87"/>
      <c r="D29" s="87"/>
      <c r="E29" s="87"/>
      <c r="F29" s="87"/>
      <c r="G29" s="87"/>
      <c r="H29" s="87"/>
      <c r="I29" s="87"/>
      <c r="J29" s="87"/>
      <c r="K29" s="87"/>
      <c r="L29" s="87"/>
      <c r="M29" s="87"/>
      <c r="N29" s="3"/>
      <c r="O29" s="3"/>
      <c r="P29" s="3"/>
      <c r="Q29" s="3"/>
      <c r="R29" s="3"/>
      <c r="S29" s="3"/>
      <c r="T29" s="3"/>
      <c r="U29" s="3"/>
      <c r="V29" s="3"/>
      <c r="W29" s="3"/>
      <c r="X29" s="3"/>
      <c r="Y29" s="3"/>
      <c r="Z29" s="3"/>
      <c r="AA29" s="3"/>
      <c r="AB29" s="3"/>
    </row>
    <row r="30" spans="1:28" ht="16.5" customHeight="1" x14ac:dyDescent="0.3">
      <c r="A30" s="92">
        <v>8</v>
      </c>
      <c r="B30" s="121" t="str">
        <f>IF('8. Seguimiento Cuatrimestral'!B30:B32="","",'8. Seguimiento Cuatrimestral'!B30:B32)</f>
        <v>Tecnologías de la Información y las Comunicaciones</v>
      </c>
      <c r="C30" s="121" t="str">
        <f>IF('8. Seguimiento Cuatrimestral'!C30:C32="","",'8. Seguimiento Cuatrimestral'!C30:C32)</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0" s="121" t="str">
        <f>IF('8. Seguimiento Cuatrimestral'!D30:D32="","",'8. Seguimiento Cuatrimestral'!D30:D32)</f>
        <v>Gestión - Seguridad de la Información (Pérdida de la Disponibilidad)</v>
      </c>
      <c r="E30" s="90">
        <f>'8. Seguimiento Cuatrimestral'!G30:G32</f>
        <v>0.3</v>
      </c>
      <c r="F30" s="127" t="str">
        <f>'8. Seguimiento Cuatrimestral'!K30:K32</f>
        <v>Campo no disponible en este periodo</v>
      </c>
      <c r="G30" s="127">
        <f>'8. Seguimiento Cuatrimestral'!M30:M32</f>
        <v>0.33</v>
      </c>
      <c r="H30" s="127">
        <f>'8. Seguimiento Cuatrimestral'!P30:P32</f>
        <v>0.66</v>
      </c>
      <c r="I30" s="127" t="str">
        <f>'8. Seguimiento Cuatrimestral'!T30:T32</f>
        <v>Campo no disponible en este periodo</v>
      </c>
      <c r="J30" s="127">
        <f>'8. Seguimiento Cuatrimestral'!V30:V32</f>
        <v>0.15</v>
      </c>
      <c r="K30" s="127">
        <f>'8. Seguimiento Cuatrimestral'!Y30:Y32</f>
        <v>1</v>
      </c>
      <c r="L30" s="127">
        <f>'8. Seguimiento Cuatrimestral'!AC30:AC32</f>
        <v>0.5</v>
      </c>
      <c r="M30" s="127">
        <f>'8. Seguimiento Cuatrimestral'!AE30:AE32</f>
        <v>0.17</v>
      </c>
      <c r="N30" s="3"/>
      <c r="O30" s="3"/>
      <c r="P30" s="3"/>
      <c r="Q30" s="3"/>
      <c r="R30" s="3"/>
      <c r="S30" s="3"/>
      <c r="T30" s="3"/>
      <c r="U30" s="3"/>
      <c r="V30" s="3"/>
      <c r="W30" s="3"/>
      <c r="X30" s="3"/>
      <c r="Y30" s="3"/>
      <c r="Z30" s="3"/>
      <c r="AA30" s="3"/>
      <c r="AB30" s="3"/>
    </row>
    <row r="31" spans="1:28" ht="15.75" customHeight="1" x14ac:dyDescent="0.3">
      <c r="A31" s="86"/>
      <c r="B31" s="86"/>
      <c r="C31" s="86"/>
      <c r="D31" s="86"/>
      <c r="E31" s="86"/>
      <c r="F31" s="86"/>
      <c r="G31" s="86"/>
      <c r="H31" s="86"/>
      <c r="I31" s="86"/>
      <c r="J31" s="86"/>
      <c r="K31" s="86"/>
      <c r="L31" s="86"/>
      <c r="M31" s="86"/>
      <c r="N31" s="3"/>
      <c r="O31" s="3"/>
      <c r="P31" s="3"/>
      <c r="Q31" s="3"/>
      <c r="R31" s="3"/>
      <c r="S31" s="3"/>
      <c r="T31" s="3"/>
      <c r="U31" s="3"/>
      <c r="V31" s="3"/>
      <c r="W31" s="3"/>
      <c r="X31" s="3"/>
      <c r="Y31" s="3"/>
      <c r="Z31" s="3"/>
      <c r="AA31" s="3"/>
      <c r="AB31" s="3"/>
    </row>
    <row r="32" spans="1:28" ht="15.75" customHeight="1" x14ac:dyDescent="0.3">
      <c r="A32" s="87"/>
      <c r="B32" s="87"/>
      <c r="C32" s="87"/>
      <c r="D32" s="87"/>
      <c r="E32" s="87"/>
      <c r="F32" s="87"/>
      <c r="G32" s="87"/>
      <c r="H32" s="87"/>
      <c r="I32" s="87"/>
      <c r="J32" s="87"/>
      <c r="K32" s="87"/>
      <c r="L32" s="87"/>
      <c r="M32" s="87"/>
      <c r="N32" s="3"/>
      <c r="O32" s="3"/>
      <c r="P32" s="3"/>
      <c r="Q32" s="3"/>
      <c r="R32" s="3"/>
      <c r="S32" s="3"/>
      <c r="T32" s="3"/>
      <c r="U32" s="3"/>
      <c r="V32" s="3"/>
      <c r="W32" s="3"/>
      <c r="X32" s="3"/>
      <c r="Y32" s="3"/>
      <c r="Z32" s="3"/>
      <c r="AA32" s="3"/>
      <c r="AB32" s="3"/>
    </row>
    <row r="33" spans="1:28" ht="16.5" customHeight="1" x14ac:dyDescent="0.3">
      <c r="A33" s="92">
        <v>9</v>
      </c>
      <c r="B33" s="121" t="str">
        <f>IF('8. Seguimiento Cuatrimestral'!B33:B35="","",'8. Seguimiento Cuatrimestral'!B33:B35)</f>
        <v>Tecnologías de la Información y las Comunicaciones</v>
      </c>
      <c r="C33" s="121" t="str">
        <f>IF('8. Seguimiento Cuatrimestral'!C33:C35="","",'8. Seguimiento Cuatrimestral'!C33:C35)</f>
        <v>Posibilidad de afectación economica y/o reputacional y perdida de disponiblidad por fallas en la prestación de los servicios de TI debido a la inadecuada gestión de cambios en los ambientes productivos de la entidad.</v>
      </c>
      <c r="D33" s="121" t="str">
        <f>IF('8. Seguimiento Cuatrimestral'!D33:D35="","",'8. Seguimiento Cuatrimestral'!D33:D35)</f>
        <v>Gestión - Seguridad de la Información (Pérdida de la Disponibilidad)</v>
      </c>
      <c r="E33" s="90">
        <f>'8. Seguimiento Cuatrimestral'!G33:G35</f>
        <v>0.33</v>
      </c>
      <c r="F33" s="127" t="str">
        <f>'8. Seguimiento Cuatrimestral'!K33:K35</f>
        <v>Campo no disponible en este periodo</v>
      </c>
      <c r="G33" s="127">
        <f>'8. Seguimiento Cuatrimestral'!M33:M35</f>
        <v>0.33</v>
      </c>
      <c r="H33" s="127">
        <f>'8. Seguimiento Cuatrimestral'!P33:P35</f>
        <v>0.33</v>
      </c>
      <c r="I33" s="127" t="str">
        <f>'8. Seguimiento Cuatrimestral'!T33:T35</f>
        <v>Campo no disponible en este periodo</v>
      </c>
      <c r="J33" s="127">
        <f>'8. Seguimiento Cuatrimestral'!V33:V35</f>
        <v>0.15</v>
      </c>
      <c r="K33" s="127">
        <f>'8. Seguimiento Cuatrimestral'!Y33:Y35</f>
        <v>1</v>
      </c>
      <c r="L33" s="127">
        <f>'8. Seguimiento Cuatrimestral'!AC33:AC35</f>
        <v>0.8</v>
      </c>
      <c r="M33" s="127">
        <f>'8. Seguimiento Cuatrimestral'!AE33:AE35</f>
        <v>0.17</v>
      </c>
      <c r="N33" s="3"/>
      <c r="O33" s="3"/>
      <c r="P33" s="3"/>
      <c r="Q33" s="3"/>
      <c r="R33" s="3"/>
      <c r="S33" s="3"/>
      <c r="T33" s="3"/>
      <c r="U33" s="3"/>
      <c r="V33" s="3"/>
      <c r="W33" s="3"/>
      <c r="X33" s="3"/>
      <c r="Y33" s="3"/>
      <c r="Z33" s="3"/>
      <c r="AA33" s="3"/>
      <c r="AB33" s="3"/>
    </row>
    <row r="34" spans="1:28" ht="15.75" customHeight="1" x14ac:dyDescent="0.3">
      <c r="A34" s="86"/>
      <c r="B34" s="86"/>
      <c r="C34" s="86"/>
      <c r="D34" s="86"/>
      <c r="E34" s="86"/>
      <c r="F34" s="86"/>
      <c r="G34" s="86"/>
      <c r="H34" s="86"/>
      <c r="I34" s="86"/>
      <c r="J34" s="86"/>
      <c r="K34" s="86"/>
      <c r="L34" s="86"/>
      <c r="M34" s="86"/>
      <c r="N34" s="3"/>
      <c r="O34" s="3"/>
      <c r="P34" s="3"/>
      <c r="Q34" s="3"/>
      <c r="R34" s="3"/>
      <c r="S34" s="3"/>
      <c r="T34" s="3"/>
      <c r="U34" s="3"/>
      <c r="V34" s="3"/>
      <c r="W34" s="3"/>
      <c r="X34" s="3"/>
      <c r="Y34" s="3"/>
      <c r="Z34" s="3"/>
      <c r="AA34" s="3"/>
      <c r="AB34" s="3"/>
    </row>
    <row r="35" spans="1:28" ht="15.75" customHeight="1" x14ac:dyDescent="0.3">
      <c r="A35" s="87"/>
      <c r="B35" s="87"/>
      <c r="C35" s="87"/>
      <c r="D35" s="87"/>
      <c r="E35" s="87"/>
      <c r="F35" s="87"/>
      <c r="G35" s="87"/>
      <c r="H35" s="87"/>
      <c r="I35" s="87"/>
      <c r="J35" s="87"/>
      <c r="K35" s="87"/>
      <c r="L35" s="87"/>
      <c r="M35" s="87"/>
      <c r="N35" s="3"/>
      <c r="O35" s="3"/>
      <c r="P35" s="3"/>
      <c r="Q35" s="3"/>
      <c r="R35" s="3"/>
      <c r="S35" s="3"/>
      <c r="T35" s="3"/>
      <c r="U35" s="3"/>
      <c r="V35" s="3"/>
      <c r="W35" s="3"/>
      <c r="X35" s="3"/>
      <c r="Y35" s="3"/>
      <c r="Z35" s="3"/>
      <c r="AA35" s="3"/>
      <c r="AB35" s="3"/>
    </row>
    <row r="36" spans="1:28" ht="16.5" customHeight="1" x14ac:dyDescent="0.3">
      <c r="A36" s="92">
        <v>10</v>
      </c>
      <c r="B36" s="121" t="str">
        <f>IF('8. Seguimiento Cuatrimestral'!B36:B38="","",'8. Seguimiento Cuatrimestral'!B36:B38)</f>
        <v>Tecnologías de la Información y las Comunicaciones</v>
      </c>
      <c r="C36" s="121" t="str">
        <f>IF('8. Seguimiento Cuatrimestral'!C36:C38="","",'8. Seguimiento Cuatrimestral'!C36:C38)</f>
        <v>Posibilidad de afectación economica y/o reputacional por  daños o adulteración en la configuración o sistemas que soportan los servicios TIC de IDIGER en beneficio propio o de terceros.</v>
      </c>
      <c r="D36" s="121" t="str">
        <f>IF('8. Seguimiento Cuatrimestral'!D36:D38="","",'8. Seguimiento Cuatrimestral'!D36:D38)</f>
        <v>Corrupción</v>
      </c>
      <c r="E36" s="90">
        <f>'8. Seguimiento Cuatrimestral'!G36:G38</f>
        <v>0.33</v>
      </c>
      <c r="F36" s="127" t="str">
        <f>'8. Seguimiento Cuatrimestral'!K36:K38</f>
        <v>Campo no disponible en este periodo</v>
      </c>
      <c r="G36" s="127">
        <f>'8. Seguimiento Cuatrimestral'!M36:M38</f>
        <v>0</v>
      </c>
      <c r="H36" s="127">
        <f>'8. Seguimiento Cuatrimestral'!P36:P38</f>
        <v>0.33</v>
      </c>
      <c r="I36" s="127" t="str">
        <f>'8. Seguimiento Cuatrimestral'!T36:T38</f>
        <v>Campo no disponible en este periodo</v>
      </c>
      <c r="J36" s="127">
        <f>'8. Seguimiento Cuatrimestral'!V36:V38</f>
        <v>0</v>
      </c>
      <c r="K36" s="127">
        <f>'8. Seguimiento Cuatrimestral'!Y36:Y38</f>
        <v>1</v>
      </c>
      <c r="L36" s="127">
        <f>'8. Seguimiento Cuatrimestral'!AC36:AC38</f>
        <v>0.8</v>
      </c>
      <c r="M36" s="127">
        <f>'8. Seguimiento Cuatrimestral'!AE36:AE38</f>
        <v>0.33</v>
      </c>
      <c r="N36" s="3"/>
      <c r="O36" s="3"/>
      <c r="P36" s="3"/>
      <c r="Q36" s="3"/>
      <c r="R36" s="3"/>
      <c r="S36" s="3"/>
      <c r="T36" s="3"/>
      <c r="U36" s="3"/>
      <c r="V36" s="3"/>
      <c r="W36" s="3"/>
      <c r="X36" s="3"/>
      <c r="Y36" s="3"/>
      <c r="Z36" s="3"/>
      <c r="AA36" s="3"/>
      <c r="AB36" s="3"/>
    </row>
    <row r="37" spans="1:28" ht="15.75" customHeight="1" x14ac:dyDescent="0.3">
      <c r="A37" s="86"/>
      <c r="B37" s="86"/>
      <c r="C37" s="86"/>
      <c r="D37" s="86"/>
      <c r="E37" s="86"/>
      <c r="F37" s="86"/>
      <c r="G37" s="86"/>
      <c r="H37" s="86"/>
      <c r="I37" s="86"/>
      <c r="J37" s="86"/>
      <c r="K37" s="86"/>
      <c r="L37" s="86"/>
      <c r="M37" s="86"/>
      <c r="N37" s="3"/>
      <c r="O37" s="3"/>
      <c r="P37" s="3"/>
      <c r="Q37" s="3"/>
      <c r="R37" s="3"/>
      <c r="S37" s="3"/>
      <c r="T37" s="3"/>
      <c r="U37" s="3"/>
      <c r="V37" s="3"/>
      <c r="W37" s="3"/>
      <c r="X37" s="3"/>
      <c r="Y37" s="3"/>
      <c r="Z37" s="3"/>
      <c r="AA37" s="3"/>
      <c r="AB37" s="3"/>
    </row>
    <row r="38" spans="1:28" ht="15.75" customHeight="1" x14ac:dyDescent="0.3">
      <c r="A38" s="87"/>
      <c r="B38" s="87"/>
      <c r="C38" s="87"/>
      <c r="D38" s="87"/>
      <c r="E38" s="87"/>
      <c r="F38" s="87"/>
      <c r="G38" s="87"/>
      <c r="H38" s="87"/>
      <c r="I38" s="87"/>
      <c r="J38" s="87"/>
      <c r="K38" s="87"/>
      <c r="L38" s="87"/>
      <c r="M38" s="87"/>
      <c r="N38" s="3"/>
      <c r="O38" s="3"/>
      <c r="P38" s="3"/>
      <c r="Q38" s="3"/>
      <c r="R38" s="3"/>
      <c r="S38" s="3"/>
      <c r="T38" s="3"/>
      <c r="U38" s="3"/>
      <c r="V38" s="3"/>
      <c r="W38" s="3"/>
      <c r="X38" s="3"/>
      <c r="Y38" s="3"/>
      <c r="Z38" s="3"/>
      <c r="AA38" s="3"/>
      <c r="AB38" s="3"/>
    </row>
    <row r="39" spans="1:28" ht="16.5" customHeight="1" x14ac:dyDescent="0.3">
      <c r="A39" s="92">
        <v>11</v>
      </c>
      <c r="B39" s="121" t="str">
        <f>IF('8. Seguimiento Cuatrimestral'!B39:B41="","",'8. Seguimiento Cuatrimestral'!B39:B41)</f>
        <v>Tecnologías de la Información y las Comunicaciones</v>
      </c>
      <c r="C39" s="121" t="str">
        <f>IF('8. Seguimiento Cuatrimestral'!C39:C41="","",'8. Seguimiento Cuatrimestral'!C39:C41)</f>
        <v>Perdida de integridad o confidencialidad de información de los servicios prestados por la oficina TIC por daño, adulteración  o exposicion de la misma debido a malas practicas en la gestión de usuarios y permisos.</v>
      </c>
      <c r="D39" s="121" t="str">
        <f>IF('8. Seguimiento Cuatrimestral'!D39:D41="","",'8. Seguimiento Cuatrimestral'!D39:D41)</f>
        <v>Gestión - Seguridad de la Información (Pérdida de la Disponibilidad)</v>
      </c>
      <c r="E39" s="90">
        <f>'8. Seguimiento Cuatrimestral'!G39:G41</f>
        <v>0</v>
      </c>
      <c r="F39" s="127" t="str">
        <f>'8. Seguimiento Cuatrimestral'!K39:K41</f>
        <v>Campo no disponible en este periodo</v>
      </c>
      <c r="G39" s="127">
        <f>'8. Seguimiento Cuatrimestral'!M39:M41</f>
        <v>0</v>
      </c>
      <c r="H39" s="127">
        <f>'8. Seguimiento Cuatrimestral'!P39:P41</f>
        <v>0.33</v>
      </c>
      <c r="I39" s="127" t="str">
        <f>'8. Seguimiento Cuatrimestral'!T39:T41</f>
        <v>Campo no disponible en este periodo</v>
      </c>
      <c r="J39" s="127">
        <f>'8. Seguimiento Cuatrimestral'!V39:V41</f>
        <v>0.15</v>
      </c>
      <c r="K39" s="127">
        <f>'8. Seguimiento Cuatrimestral'!Y39:Y41</f>
        <v>1</v>
      </c>
      <c r="L39" s="127">
        <f>'8. Seguimiento Cuatrimestral'!AC39:AC41</f>
        <v>1</v>
      </c>
      <c r="M39" s="127">
        <f>'8. Seguimiento Cuatrimestral'!AE39:AE41</f>
        <v>0.33</v>
      </c>
      <c r="N39" s="3"/>
      <c r="O39" s="3"/>
      <c r="P39" s="3"/>
      <c r="Q39" s="3"/>
      <c r="R39" s="3"/>
      <c r="S39" s="3"/>
      <c r="T39" s="3"/>
      <c r="U39" s="3"/>
      <c r="V39" s="3"/>
      <c r="W39" s="3"/>
      <c r="X39" s="3"/>
      <c r="Y39" s="3"/>
      <c r="Z39" s="3"/>
      <c r="AA39" s="3"/>
      <c r="AB39" s="3"/>
    </row>
    <row r="40" spans="1:28" ht="15.75" customHeight="1" x14ac:dyDescent="0.3">
      <c r="A40" s="86"/>
      <c r="B40" s="86"/>
      <c r="C40" s="86"/>
      <c r="D40" s="86"/>
      <c r="E40" s="86"/>
      <c r="F40" s="86"/>
      <c r="G40" s="86"/>
      <c r="H40" s="86"/>
      <c r="I40" s="86"/>
      <c r="J40" s="86"/>
      <c r="K40" s="86"/>
      <c r="L40" s="86"/>
      <c r="M40" s="86"/>
      <c r="N40" s="3"/>
      <c r="O40" s="3"/>
      <c r="P40" s="3"/>
      <c r="Q40" s="3"/>
      <c r="R40" s="3"/>
      <c r="S40" s="3"/>
      <c r="T40" s="3"/>
      <c r="U40" s="3"/>
      <c r="V40" s="3"/>
      <c r="W40" s="3"/>
      <c r="X40" s="3"/>
      <c r="Y40" s="3"/>
      <c r="Z40" s="3"/>
      <c r="AA40" s="3"/>
      <c r="AB40" s="3"/>
    </row>
    <row r="41" spans="1:28" ht="15.75" customHeight="1" x14ac:dyDescent="0.3">
      <c r="A41" s="87"/>
      <c r="B41" s="87"/>
      <c r="C41" s="87"/>
      <c r="D41" s="87"/>
      <c r="E41" s="87"/>
      <c r="F41" s="87"/>
      <c r="G41" s="87"/>
      <c r="H41" s="87"/>
      <c r="I41" s="87"/>
      <c r="J41" s="87"/>
      <c r="K41" s="87"/>
      <c r="L41" s="87"/>
      <c r="M41" s="87"/>
      <c r="N41" s="3"/>
      <c r="O41" s="3"/>
      <c r="P41" s="3"/>
      <c r="Q41" s="3"/>
      <c r="R41" s="3"/>
      <c r="S41" s="3"/>
      <c r="T41" s="3"/>
      <c r="U41" s="3"/>
      <c r="V41" s="3"/>
      <c r="W41" s="3"/>
      <c r="X41" s="3"/>
      <c r="Y41" s="3"/>
      <c r="Z41" s="3"/>
      <c r="AA41" s="3"/>
      <c r="AB41" s="3"/>
    </row>
    <row r="42" spans="1:28" ht="16.5" customHeight="1" x14ac:dyDescent="0.3">
      <c r="A42" s="92">
        <v>12</v>
      </c>
      <c r="B42" s="121" t="str">
        <f>IF('8. Seguimiento Cuatrimestral'!B42:B44="","",'8. Seguimiento Cuatrimestral'!B42:B44)</f>
        <v/>
      </c>
      <c r="C42" s="121" t="str">
        <f>IF('8. Seguimiento Cuatrimestral'!C42:C44="","",'8. Seguimiento Cuatrimestral'!C42:C44)</f>
        <v/>
      </c>
      <c r="D42" s="121" t="str">
        <f>IF('8. Seguimiento Cuatrimestral'!D42:D44="","",'8. Seguimiento Cuatrimestral'!D42:D44)</f>
        <v/>
      </c>
      <c r="E42" s="90">
        <f>'8. Seguimiento Cuatrimestral'!G42:G44</f>
        <v>0</v>
      </c>
      <c r="F42" s="127">
        <f>'8. Seguimiento Cuatrimestral'!K42:K44</f>
        <v>0</v>
      </c>
      <c r="G42" s="127">
        <f>'8. Seguimiento Cuatrimestral'!M42:M44</f>
        <v>0</v>
      </c>
      <c r="H42" s="127">
        <f>'8. Seguimiento Cuatrimestral'!P42:P44</f>
        <v>0</v>
      </c>
      <c r="I42" s="127">
        <f>'8. Seguimiento Cuatrimestral'!T42:T44</f>
        <v>0</v>
      </c>
      <c r="J42" s="127">
        <f>'8. Seguimiento Cuatrimestral'!V42:V44</f>
        <v>0</v>
      </c>
      <c r="K42" s="127">
        <f>'8. Seguimiento Cuatrimestral'!Y42:Y44</f>
        <v>0</v>
      </c>
      <c r="L42" s="127">
        <f>'8. Seguimiento Cuatrimestral'!AC42:AC44</f>
        <v>0</v>
      </c>
      <c r="M42" s="127">
        <f>'8. Seguimiento Cuatrimestral'!AE42:AE44</f>
        <v>0</v>
      </c>
      <c r="N42" s="3"/>
      <c r="O42" s="3"/>
      <c r="P42" s="3"/>
      <c r="Q42" s="3"/>
      <c r="R42" s="3"/>
      <c r="S42" s="3"/>
      <c r="T42" s="3"/>
      <c r="U42" s="3"/>
      <c r="V42" s="3"/>
      <c r="W42" s="3"/>
      <c r="X42" s="3"/>
      <c r="Y42" s="3"/>
      <c r="Z42" s="3"/>
      <c r="AA42" s="3"/>
      <c r="AB42" s="3"/>
    </row>
    <row r="43" spans="1:28" ht="15.75" customHeight="1" x14ac:dyDescent="0.3">
      <c r="A43" s="86"/>
      <c r="B43" s="86"/>
      <c r="C43" s="86"/>
      <c r="D43" s="86"/>
      <c r="E43" s="86"/>
      <c r="F43" s="86"/>
      <c r="G43" s="86"/>
      <c r="H43" s="86"/>
      <c r="I43" s="86"/>
      <c r="J43" s="86"/>
      <c r="K43" s="86"/>
      <c r="L43" s="86"/>
      <c r="M43" s="86"/>
      <c r="N43" s="3"/>
      <c r="O43" s="3"/>
      <c r="P43" s="3"/>
      <c r="Q43" s="3"/>
      <c r="R43" s="3"/>
      <c r="S43" s="3"/>
      <c r="T43" s="3"/>
      <c r="U43" s="3"/>
      <c r="V43" s="3"/>
      <c r="W43" s="3"/>
      <c r="X43" s="3"/>
      <c r="Y43" s="3"/>
      <c r="Z43" s="3"/>
      <c r="AA43" s="3"/>
      <c r="AB43" s="3"/>
    </row>
    <row r="44" spans="1:28" ht="15.75" customHeight="1" x14ac:dyDescent="0.3">
      <c r="A44" s="87"/>
      <c r="B44" s="87"/>
      <c r="C44" s="87"/>
      <c r="D44" s="87"/>
      <c r="E44" s="87"/>
      <c r="F44" s="87"/>
      <c r="G44" s="87"/>
      <c r="H44" s="87"/>
      <c r="I44" s="87"/>
      <c r="J44" s="87"/>
      <c r="K44" s="87"/>
      <c r="L44" s="87"/>
      <c r="M44" s="87"/>
      <c r="N44" s="3"/>
      <c r="O44" s="3"/>
      <c r="P44" s="3"/>
      <c r="Q44" s="3"/>
      <c r="R44" s="3"/>
      <c r="S44" s="3"/>
      <c r="T44" s="3"/>
      <c r="U44" s="3"/>
      <c r="V44" s="3"/>
      <c r="W44" s="3"/>
      <c r="X44" s="3"/>
      <c r="Y44" s="3"/>
      <c r="Z44" s="3"/>
      <c r="AA44" s="3"/>
      <c r="AB44" s="3"/>
    </row>
    <row r="45" spans="1:28" ht="16.5" customHeight="1" x14ac:dyDescent="0.3">
      <c r="A45" s="92">
        <v>13</v>
      </c>
      <c r="B45" s="121" t="str">
        <f>IF('8. Seguimiento Cuatrimestral'!B45:B47="","",'8. Seguimiento Cuatrimestral'!B45:B47)</f>
        <v/>
      </c>
      <c r="C45" s="121" t="str">
        <f>IF('8. Seguimiento Cuatrimestral'!C45:C47="","",'8. Seguimiento Cuatrimestral'!C45:C47)</f>
        <v/>
      </c>
      <c r="D45" s="121" t="str">
        <f>IF('8. Seguimiento Cuatrimestral'!D45:D47="","",'8. Seguimiento Cuatrimestral'!D45:D47)</f>
        <v/>
      </c>
      <c r="E45" s="90">
        <f>'8. Seguimiento Cuatrimestral'!G45:G47</f>
        <v>0</v>
      </c>
      <c r="F45" s="127">
        <f>'8. Seguimiento Cuatrimestral'!K45:K47</f>
        <v>0</v>
      </c>
      <c r="G45" s="127">
        <f>'8. Seguimiento Cuatrimestral'!M45:M47</f>
        <v>0</v>
      </c>
      <c r="H45" s="127">
        <f>'8. Seguimiento Cuatrimestral'!P45:P47</f>
        <v>0</v>
      </c>
      <c r="I45" s="127">
        <f>'8. Seguimiento Cuatrimestral'!T45:T47</f>
        <v>0</v>
      </c>
      <c r="J45" s="127">
        <f>'8. Seguimiento Cuatrimestral'!V45:V47</f>
        <v>0</v>
      </c>
      <c r="K45" s="127">
        <f>'8. Seguimiento Cuatrimestral'!Y45:Y47</f>
        <v>0</v>
      </c>
      <c r="L45" s="127">
        <f>'8. Seguimiento Cuatrimestral'!AC45:AC47</f>
        <v>0</v>
      </c>
      <c r="M45" s="127">
        <f>'8. Seguimiento Cuatrimestral'!AE45:AE47</f>
        <v>0</v>
      </c>
      <c r="N45" s="3"/>
      <c r="O45" s="3"/>
      <c r="P45" s="3"/>
      <c r="Q45" s="3"/>
      <c r="R45" s="3"/>
      <c r="S45" s="3"/>
      <c r="T45" s="3"/>
      <c r="U45" s="3"/>
      <c r="V45" s="3"/>
      <c r="W45" s="3"/>
      <c r="X45" s="3"/>
      <c r="Y45" s="3"/>
      <c r="Z45" s="3"/>
      <c r="AA45" s="3"/>
      <c r="AB45" s="3"/>
    </row>
    <row r="46" spans="1:28" ht="15.75" customHeight="1" x14ac:dyDescent="0.3">
      <c r="A46" s="86"/>
      <c r="B46" s="86"/>
      <c r="C46" s="86"/>
      <c r="D46" s="86"/>
      <c r="E46" s="86"/>
      <c r="F46" s="86"/>
      <c r="G46" s="86"/>
      <c r="H46" s="86"/>
      <c r="I46" s="86"/>
      <c r="J46" s="86"/>
      <c r="K46" s="86"/>
      <c r="L46" s="86"/>
      <c r="M46" s="86"/>
      <c r="N46" s="3"/>
      <c r="O46" s="3"/>
      <c r="P46" s="3"/>
      <c r="Q46" s="3"/>
      <c r="R46" s="3"/>
      <c r="S46" s="3"/>
      <c r="T46" s="3"/>
      <c r="U46" s="3"/>
      <c r="V46" s="3"/>
      <c r="W46" s="3"/>
      <c r="X46" s="3"/>
      <c r="Y46" s="3"/>
      <c r="Z46" s="3"/>
      <c r="AA46" s="3"/>
      <c r="AB46" s="3"/>
    </row>
    <row r="47" spans="1:28" ht="15.75" customHeight="1" x14ac:dyDescent="0.3">
      <c r="A47" s="87"/>
      <c r="B47" s="87"/>
      <c r="C47" s="87"/>
      <c r="D47" s="87"/>
      <c r="E47" s="87"/>
      <c r="F47" s="87"/>
      <c r="G47" s="87"/>
      <c r="H47" s="87"/>
      <c r="I47" s="87"/>
      <c r="J47" s="87"/>
      <c r="K47" s="87"/>
      <c r="L47" s="87"/>
      <c r="M47" s="87"/>
      <c r="N47" s="3"/>
      <c r="O47" s="3"/>
      <c r="P47" s="3"/>
      <c r="Q47" s="3"/>
      <c r="R47" s="3"/>
      <c r="S47" s="3"/>
      <c r="T47" s="3"/>
      <c r="U47" s="3"/>
      <c r="V47" s="3"/>
      <c r="W47" s="3"/>
      <c r="X47" s="3"/>
      <c r="Y47" s="3"/>
      <c r="Z47" s="3"/>
      <c r="AA47" s="3"/>
      <c r="AB47" s="3"/>
    </row>
    <row r="48" spans="1:28" ht="16.5" customHeight="1" x14ac:dyDescent="0.3">
      <c r="A48" s="92">
        <v>14</v>
      </c>
      <c r="B48" s="121" t="str">
        <f>IF('8. Seguimiento Cuatrimestral'!B48:B50="","",'8. Seguimiento Cuatrimestral'!B48:B50)</f>
        <v/>
      </c>
      <c r="C48" s="121" t="str">
        <f>IF('8. Seguimiento Cuatrimestral'!C48:C50="","",'8. Seguimiento Cuatrimestral'!C48:C50)</f>
        <v/>
      </c>
      <c r="D48" s="121" t="str">
        <f>IF('8. Seguimiento Cuatrimestral'!D48:D50="","",'8. Seguimiento Cuatrimestral'!D48:D50)</f>
        <v/>
      </c>
      <c r="E48" s="90">
        <f>'8. Seguimiento Cuatrimestral'!G48:G50</f>
        <v>0</v>
      </c>
      <c r="F48" s="127">
        <f>'8. Seguimiento Cuatrimestral'!K48:K50</f>
        <v>0</v>
      </c>
      <c r="G48" s="127">
        <f>'8. Seguimiento Cuatrimestral'!M48:M50</f>
        <v>0</v>
      </c>
      <c r="H48" s="127">
        <f>'8. Seguimiento Cuatrimestral'!P48:P50</f>
        <v>0</v>
      </c>
      <c r="I48" s="127">
        <f>'8. Seguimiento Cuatrimestral'!T48:T50</f>
        <v>0</v>
      </c>
      <c r="J48" s="127">
        <f>'8. Seguimiento Cuatrimestral'!V48:V50</f>
        <v>0</v>
      </c>
      <c r="K48" s="127">
        <f>'8. Seguimiento Cuatrimestral'!Y48:Y50</f>
        <v>0</v>
      </c>
      <c r="L48" s="127">
        <f>'8. Seguimiento Cuatrimestral'!AC48:AC50</f>
        <v>0</v>
      </c>
      <c r="M48" s="127">
        <f>'8. Seguimiento Cuatrimestral'!AE48:AE50</f>
        <v>0</v>
      </c>
      <c r="N48" s="3"/>
      <c r="O48" s="3"/>
      <c r="P48" s="3"/>
      <c r="Q48" s="3"/>
      <c r="R48" s="3"/>
      <c r="S48" s="3"/>
      <c r="T48" s="3"/>
      <c r="U48" s="3"/>
      <c r="V48" s="3"/>
      <c r="W48" s="3"/>
      <c r="X48" s="3"/>
      <c r="Y48" s="3"/>
      <c r="Z48" s="3"/>
      <c r="AA48" s="3"/>
      <c r="AB48" s="3"/>
    </row>
    <row r="49" spans="1:28" ht="15.75" customHeight="1" x14ac:dyDescent="0.3">
      <c r="A49" s="86"/>
      <c r="B49" s="86"/>
      <c r="C49" s="86"/>
      <c r="D49" s="86"/>
      <c r="E49" s="86"/>
      <c r="F49" s="86"/>
      <c r="G49" s="86"/>
      <c r="H49" s="86"/>
      <c r="I49" s="86"/>
      <c r="J49" s="86"/>
      <c r="K49" s="86"/>
      <c r="L49" s="86"/>
      <c r="M49" s="86"/>
      <c r="N49" s="3"/>
      <c r="O49" s="3"/>
      <c r="P49" s="3"/>
      <c r="Q49" s="3"/>
      <c r="R49" s="3"/>
      <c r="S49" s="3"/>
      <c r="T49" s="3"/>
      <c r="U49" s="3"/>
      <c r="V49" s="3"/>
      <c r="W49" s="3"/>
      <c r="X49" s="3"/>
      <c r="Y49" s="3"/>
      <c r="Z49" s="3"/>
      <c r="AA49" s="3"/>
      <c r="AB49" s="3"/>
    </row>
    <row r="50" spans="1:28" ht="15.75" customHeight="1" x14ac:dyDescent="0.3">
      <c r="A50" s="87"/>
      <c r="B50" s="87"/>
      <c r="C50" s="87"/>
      <c r="D50" s="87"/>
      <c r="E50" s="87"/>
      <c r="F50" s="87"/>
      <c r="G50" s="87"/>
      <c r="H50" s="87"/>
      <c r="I50" s="87"/>
      <c r="J50" s="87"/>
      <c r="K50" s="87"/>
      <c r="L50" s="87"/>
      <c r="M50" s="87"/>
      <c r="N50" s="3"/>
      <c r="O50" s="3"/>
      <c r="P50" s="3"/>
      <c r="Q50" s="3"/>
      <c r="R50" s="3"/>
      <c r="S50" s="3"/>
      <c r="T50" s="3"/>
      <c r="U50" s="3"/>
      <c r="V50" s="3"/>
      <c r="W50" s="3"/>
      <c r="X50" s="3"/>
      <c r="Y50" s="3"/>
      <c r="Z50" s="3"/>
      <c r="AA50" s="3"/>
      <c r="AB50" s="3"/>
    </row>
    <row r="51" spans="1:28" ht="16.5" customHeight="1" x14ac:dyDescent="0.3">
      <c r="A51" s="92">
        <v>15</v>
      </c>
      <c r="B51" s="121" t="str">
        <f>IF('8. Seguimiento Cuatrimestral'!B51:B53="","",'8. Seguimiento Cuatrimestral'!B51:B53)</f>
        <v/>
      </c>
      <c r="C51" s="121" t="str">
        <f>IF('8. Seguimiento Cuatrimestral'!C51:C53="","",'8. Seguimiento Cuatrimestral'!C51:C53)</f>
        <v/>
      </c>
      <c r="D51" s="121" t="str">
        <f>IF('8. Seguimiento Cuatrimestral'!D51:D53="","",'8. Seguimiento Cuatrimestral'!D51:D53)</f>
        <v/>
      </c>
      <c r="E51" s="90">
        <f>'8. Seguimiento Cuatrimestral'!G51:G53</f>
        <v>0</v>
      </c>
      <c r="F51" s="127">
        <f>'8. Seguimiento Cuatrimestral'!K51:K53</f>
        <v>0</v>
      </c>
      <c r="G51" s="127">
        <f>'8. Seguimiento Cuatrimestral'!M51:M53</f>
        <v>0</v>
      </c>
      <c r="H51" s="127">
        <f>'8. Seguimiento Cuatrimestral'!P51:P53</f>
        <v>0</v>
      </c>
      <c r="I51" s="127">
        <f>'8. Seguimiento Cuatrimestral'!T51:T53</f>
        <v>0</v>
      </c>
      <c r="J51" s="127">
        <f>'8. Seguimiento Cuatrimestral'!V51:V53</f>
        <v>0</v>
      </c>
      <c r="K51" s="127">
        <f>'8. Seguimiento Cuatrimestral'!Y51:Y53</f>
        <v>0</v>
      </c>
      <c r="L51" s="127">
        <f>'8. Seguimiento Cuatrimestral'!AC51:AC53</f>
        <v>0</v>
      </c>
      <c r="M51" s="127">
        <f>'8. Seguimiento Cuatrimestral'!AE51:AE53</f>
        <v>0</v>
      </c>
      <c r="N51" s="3"/>
      <c r="O51" s="3"/>
      <c r="P51" s="3"/>
      <c r="Q51" s="3"/>
      <c r="R51" s="3"/>
      <c r="S51" s="3"/>
      <c r="T51" s="3"/>
      <c r="U51" s="3"/>
      <c r="V51" s="3"/>
      <c r="W51" s="3"/>
      <c r="X51" s="3"/>
      <c r="Y51" s="3"/>
      <c r="Z51" s="3"/>
      <c r="AA51" s="3"/>
      <c r="AB51" s="3"/>
    </row>
    <row r="52" spans="1:28" ht="15.75" customHeight="1" x14ac:dyDescent="0.3">
      <c r="A52" s="86"/>
      <c r="B52" s="86"/>
      <c r="C52" s="86"/>
      <c r="D52" s="86"/>
      <c r="E52" s="86"/>
      <c r="F52" s="86"/>
      <c r="G52" s="86"/>
      <c r="H52" s="86"/>
      <c r="I52" s="86"/>
      <c r="J52" s="86"/>
      <c r="K52" s="86"/>
      <c r="L52" s="86"/>
      <c r="M52" s="86"/>
      <c r="N52" s="3"/>
      <c r="O52" s="3"/>
      <c r="P52" s="3"/>
      <c r="Q52" s="3"/>
      <c r="R52" s="3"/>
      <c r="S52" s="3"/>
      <c r="T52" s="3"/>
      <c r="U52" s="3"/>
      <c r="V52" s="3"/>
      <c r="W52" s="3"/>
      <c r="X52" s="3"/>
      <c r="Y52" s="3"/>
      <c r="Z52" s="3"/>
      <c r="AA52" s="3"/>
      <c r="AB52" s="3"/>
    </row>
    <row r="53" spans="1:28" ht="15.75" customHeight="1" x14ac:dyDescent="0.3">
      <c r="A53" s="87"/>
      <c r="B53" s="87"/>
      <c r="C53" s="87"/>
      <c r="D53" s="87"/>
      <c r="E53" s="87"/>
      <c r="F53" s="87"/>
      <c r="G53" s="87"/>
      <c r="H53" s="87"/>
      <c r="I53" s="87"/>
      <c r="J53" s="87"/>
      <c r="K53" s="87"/>
      <c r="L53" s="87"/>
      <c r="M53" s="87"/>
      <c r="N53" s="3"/>
      <c r="O53" s="3"/>
      <c r="P53" s="3"/>
      <c r="Q53" s="3"/>
      <c r="R53" s="3"/>
      <c r="S53" s="3"/>
      <c r="T53" s="3"/>
      <c r="U53" s="3"/>
      <c r="V53" s="3"/>
      <c r="W53" s="3"/>
      <c r="X53" s="3"/>
      <c r="Y53" s="3"/>
      <c r="Z53" s="3"/>
      <c r="AA53" s="3"/>
      <c r="AB53" s="3"/>
    </row>
    <row r="54" spans="1:28" ht="16.5" customHeight="1" x14ac:dyDescent="0.3">
      <c r="A54" s="92">
        <v>16</v>
      </c>
      <c r="B54" s="121" t="str">
        <f>IF('8. Seguimiento Cuatrimestral'!B54:B56="","",'8. Seguimiento Cuatrimestral'!B54:B56)</f>
        <v/>
      </c>
      <c r="C54" s="121" t="str">
        <f>IF('8. Seguimiento Cuatrimestral'!C54:C56="","",'8. Seguimiento Cuatrimestral'!C54:C56)</f>
        <v/>
      </c>
      <c r="D54" s="121" t="str">
        <f>IF('8. Seguimiento Cuatrimestral'!D54:D56="","",'8. Seguimiento Cuatrimestral'!D54:D56)</f>
        <v/>
      </c>
      <c r="E54" s="90">
        <f>'8. Seguimiento Cuatrimestral'!G54:G56</f>
        <v>0</v>
      </c>
      <c r="F54" s="127">
        <f>'8. Seguimiento Cuatrimestral'!K54:K56</f>
        <v>0</v>
      </c>
      <c r="G54" s="127">
        <f>'8. Seguimiento Cuatrimestral'!M54:M56</f>
        <v>0</v>
      </c>
      <c r="H54" s="127">
        <f>'8. Seguimiento Cuatrimestral'!P54:P56</f>
        <v>0</v>
      </c>
      <c r="I54" s="127">
        <f>'8. Seguimiento Cuatrimestral'!T54:T56</f>
        <v>0</v>
      </c>
      <c r="J54" s="127">
        <f>'8. Seguimiento Cuatrimestral'!V54:V56</f>
        <v>0</v>
      </c>
      <c r="K54" s="127">
        <f>'8. Seguimiento Cuatrimestral'!Y54:Y56</f>
        <v>0</v>
      </c>
      <c r="L54" s="127">
        <f>'8. Seguimiento Cuatrimestral'!AC54:AC56</f>
        <v>0</v>
      </c>
      <c r="M54" s="127">
        <f>'8. Seguimiento Cuatrimestral'!AE54:AE56</f>
        <v>0</v>
      </c>
      <c r="N54" s="3"/>
      <c r="O54" s="3"/>
      <c r="P54" s="3"/>
      <c r="Q54" s="3"/>
      <c r="R54" s="3"/>
      <c r="S54" s="3"/>
      <c r="T54" s="3"/>
      <c r="U54" s="3"/>
      <c r="V54" s="3"/>
      <c r="W54" s="3"/>
      <c r="X54" s="3"/>
      <c r="Y54" s="3"/>
      <c r="Z54" s="3"/>
      <c r="AA54" s="3"/>
      <c r="AB54" s="3"/>
    </row>
    <row r="55" spans="1:28" ht="15.75" customHeight="1" x14ac:dyDescent="0.3">
      <c r="A55" s="86"/>
      <c r="B55" s="86"/>
      <c r="C55" s="86"/>
      <c r="D55" s="86"/>
      <c r="E55" s="86"/>
      <c r="F55" s="86"/>
      <c r="G55" s="86"/>
      <c r="H55" s="86"/>
      <c r="I55" s="86"/>
      <c r="J55" s="86"/>
      <c r="K55" s="86"/>
      <c r="L55" s="86"/>
      <c r="M55" s="86"/>
      <c r="N55" s="3"/>
      <c r="O55" s="3"/>
      <c r="P55" s="3"/>
      <c r="Q55" s="3"/>
      <c r="R55" s="3"/>
      <c r="S55" s="3"/>
      <c r="T55" s="3"/>
      <c r="U55" s="3"/>
      <c r="V55" s="3"/>
      <c r="W55" s="3"/>
      <c r="X55" s="3"/>
      <c r="Y55" s="3"/>
      <c r="Z55" s="3"/>
      <c r="AA55" s="3"/>
      <c r="AB55" s="3"/>
    </row>
    <row r="56" spans="1:28" ht="15.75" customHeight="1" x14ac:dyDescent="0.3">
      <c r="A56" s="87"/>
      <c r="B56" s="87"/>
      <c r="C56" s="87"/>
      <c r="D56" s="87"/>
      <c r="E56" s="87"/>
      <c r="F56" s="87"/>
      <c r="G56" s="87"/>
      <c r="H56" s="87"/>
      <c r="I56" s="87"/>
      <c r="J56" s="87"/>
      <c r="K56" s="87"/>
      <c r="L56" s="87"/>
      <c r="M56" s="87"/>
      <c r="N56" s="3"/>
      <c r="O56" s="3"/>
      <c r="P56" s="3"/>
      <c r="Q56" s="3"/>
      <c r="R56" s="3"/>
      <c r="S56" s="3"/>
      <c r="T56" s="3"/>
      <c r="U56" s="3"/>
      <c r="V56" s="3"/>
      <c r="W56" s="3"/>
      <c r="X56" s="3"/>
      <c r="Y56" s="3"/>
      <c r="Z56" s="3"/>
      <c r="AA56" s="3"/>
      <c r="AB56" s="3"/>
    </row>
    <row r="57" spans="1:28" ht="16.5" customHeight="1" x14ac:dyDescent="0.3">
      <c r="A57" s="92">
        <v>17</v>
      </c>
      <c r="B57" s="121" t="str">
        <f>IF('8. Seguimiento Cuatrimestral'!B57:B59="","",'8. Seguimiento Cuatrimestral'!B57:B59)</f>
        <v/>
      </c>
      <c r="C57" s="121" t="str">
        <f>IF('8. Seguimiento Cuatrimestral'!C57:C59="","",'8. Seguimiento Cuatrimestral'!C57:C59)</f>
        <v/>
      </c>
      <c r="D57" s="121" t="str">
        <f>IF('8. Seguimiento Cuatrimestral'!D57:D59="","",'8. Seguimiento Cuatrimestral'!D57:D59)</f>
        <v/>
      </c>
      <c r="E57" s="90">
        <f>'8. Seguimiento Cuatrimestral'!G57:G59</f>
        <v>0</v>
      </c>
      <c r="F57" s="127">
        <f>'8. Seguimiento Cuatrimestral'!K57:K59</f>
        <v>0</v>
      </c>
      <c r="G57" s="127">
        <f>'8. Seguimiento Cuatrimestral'!M57:M59</f>
        <v>0</v>
      </c>
      <c r="H57" s="127">
        <f>'8. Seguimiento Cuatrimestral'!P57:P59</f>
        <v>0</v>
      </c>
      <c r="I57" s="127">
        <f>'8. Seguimiento Cuatrimestral'!T57:T59</f>
        <v>0</v>
      </c>
      <c r="J57" s="127">
        <f>'8. Seguimiento Cuatrimestral'!V57:V59</f>
        <v>0</v>
      </c>
      <c r="K57" s="127">
        <f>'8. Seguimiento Cuatrimestral'!Y57:Y59</f>
        <v>0</v>
      </c>
      <c r="L57" s="127">
        <f>'8. Seguimiento Cuatrimestral'!AC57:AC59</f>
        <v>0</v>
      </c>
      <c r="M57" s="127">
        <f>'8. Seguimiento Cuatrimestral'!AE57:AE59</f>
        <v>0</v>
      </c>
      <c r="N57" s="3"/>
      <c r="O57" s="3"/>
      <c r="P57" s="3"/>
      <c r="Q57" s="3"/>
      <c r="R57" s="3"/>
      <c r="S57" s="3"/>
      <c r="T57" s="3"/>
      <c r="U57" s="3"/>
      <c r="V57" s="3"/>
      <c r="W57" s="3"/>
      <c r="X57" s="3"/>
      <c r="Y57" s="3"/>
      <c r="Z57" s="3"/>
      <c r="AA57" s="3"/>
      <c r="AB57" s="3"/>
    </row>
    <row r="58" spans="1:28" ht="15.75" customHeight="1" x14ac:dyDescent="0.3">
      <c r="A58" s="86"/>
      <c r="B58" s="86"/>
      <c r="C58" s="86"/>
      <c r="D58" s="86"/>
      <c r="E58" s="86"/>
      <c r="F58" s="86"/>
      <c r="G58" s="86"/>
      <c r="H58" s="86"/>
      <c r="I58" s="86"/>
      <c r="J58" s="86"/>
      <c r="K58" s="86"/>
      <c r="L58" s="86"/>
      <c r="M58" s="86"/>
      <c r="N58" s="3"/>
      <c r="O58" s="3"/>
      <c r="P58" s="3"/>
      <c r="Q58" s="3"/>
      <c r="R58" s="3"/>
      <c r="S58" s="3"/>
      <c r="T58" s="3"/>
      <c r="U58" s="3"/>
      <c r="V58" s="3"/>
      <c r="W58" s="3"/>
      <c r="X58" s="3"/>
      <c r="Y58" s="3"/>
      <c r="Z58" s="3"/>
      <c r="AA58" s="3"/>
      <c r="AB58" s="3"/>
    </row>
    <row r="59" spans="1:28" ht="15.75" customHeight="1" x14ac:dyDescent="0.3">
      <c r="A59" s="87"/>
      <c r="B59" s="87"/>
      <c r="C59" s="87"/>
      <c r="D59" s="87"/>
      <c r="E59" s="87"/>
      <c r="F59" s="87"/>
      <c r="G59" s="87"/>
      <c r="H59" s="87"/>
      <c r="I59" s="87"/>
      <c r="J59" s="87"/>
      <c r="K59" s="87"/>
      <c r="L59" s="87"/>
      <c r="M59" s="87"/>
      <c r="N59" s="3"/>
      <c r="O59" s="3"/>
      <c r="P59" s="3"/>
      <c r="Q59" s="3"/>
      <c r="R59" s="3"/>
      <c r="S59" s="3"/>
      <c r="T59" s="3"/>
      <c r="U59" s="3"/>
      <c r="V59" s="3"/>
      <c r="W59" s="3"/>
      <c r="X59" s="3"/>
      <c r="Y59" s="3"/>
      <c r="Z59" s="3"/>
      <c r="AA59" s="3"/>
      <c r="AB59" s="3"/>
    </row>
    <row r="60" spans="1:28" ht="16.5" customHeight="1" x14ac:dyDescent="0.3">
      <c r="A60" s="92">
        <v>18</v>
      </c>
      <c r="B60" s="121" t="str">
        <f>IF('8. Seguimiento Cuatrimestral'!B60:B62="","",'8. Seguimiento Cuatrimestral'!B60:B62)</f>
        <v/>
      </c>
      <c r="C60" s="121" t="str">
        <f>IF('8. Seguimiento Cuatrimestral'!C60:C62="","",'8. Seguimiento Cuatrimestral'!C60:C62)</f>
        <v/>
      </c>
      <c r="D60" s="121" t="str">
        <f>IF('8. Seguimiento Cuatrimestral'!D60:D62="","",'8. Seguimiento Cuatrimestral'!D60:D62)</f>
        <v/>
      </c>
      <c r="E60" s="90">
        <f>'8. Seguimiento Cuatrimestral'!G60:G62</f>
        <v>0</v>
      </c>
      <c r="F60" s="127">
        <f>'8. Seguimiento Cuatrimestral'!K60:K62</f>
        <v>0</v>
      </c>
      <c r="G60" s="127">
        <f>'8. Seguimiento Cuatrimestral'!M60:M62</f>
        <v>0</v>
      </c>
      <c r="H60" s="127">
        <f>'8. Seguimiento Cuatrimestral'!P60:P62</f>
        <v>0</v>
      </c>
      <c r="I60" s="127">
        <f>'8. Seguimiento Cuatrimestral'!T60:T62</f>
        <v>0</v>
      </c>
      <c r="J60" s="127">
        <f>'8. Seguimiento Cuatrimestral'!V60:V62</f>
        <v>0</v>
      </c>
      <c r="K60" s="127">
        <f>'8. Seguimiento Cuatrimestral'!Y60:Y62</f>
        <v>0</v>
      </c>
      <c r="L60" s="127">
        <f>'8. Seguimiento Cuatrimestral'!AC60:AC62</f>
        <v>0</v>
      </c>
      <c r="M60" s="127">
        <f>'8. Seguimiento Cuatrimestral'!AE60:AE62</f>
        <v>0</v>
      </c>
      <c r="N60" s="3"/>
      <c r="O60" s="3"/>
      <c r="P60" s="3"/>
      <c r="Q60" s="3"/>
      <c r="R60" s="3"/>
      <c r="S60" s="3"/>
      <c r="T60" s="3"/>
      <c r="U60" s="3"/>
      <c r="V60" s="3"/>
      <c r="W60" s="3"/>
      <c r="X60" s="3"/>
      <c r="Y60" s="3"/>
      <c r="Z60" s="3"/>
      <c r="AA60" s="3"/>
      <c r="AB60" s="3"/>
    </row>
    <row r="61" spans="1:28" ht="15.75" customHeight="1" x14ac:dyDescent="0.3">
      <c r="A61" s="86"/>
      <c r="B61" s="86"/>
      <c r="C61" s="86"/>
      <c r="D61" s="86"/>
      <c r="E61" s="86"/>
      <c r="F61" s="86"/>
      <c r="G61" s="86"/>
      <c r="H61" s="86"/>
      <c r="I61" s="86"/>
      <c r="J61" s="86"/>
      <c r="K61" s="86"/>
      <c r="L61" s="86"/>
      <c r="M61" s="86"/>
      <c r="N61" s="3"/>
      <c r="O61" s="3"/>
      <c r="P61" s="3"/>
      <c r="Q61" s="3"/>
      <c r="R61" s="3"/>
      <c r="S61" s="3"/>
      <c r="T61" s="3"/>
      <c r="U61" s="3"/>
      <c r="V61" s="3"/>
      <c r="W61" s="3"/>
      <c r="X61" s="3"/>
      <c r="Y61" s="3"/>
      <c r="Z61" s="3"/>
      <c r="AA61" s="3"/>
      <c r="AB61" s="3"/>
    </row>
    <row r="62" spans="1:28" ht="15.75" customHeight="1" x14ac:dyDescent="0.3">
      <c r="A62" s="87"/>
      <c r="B62" s="87"/>
      <c r="C62" s="87"/>
      <c r="D62" s="87"/>
      <c r="E62" s="87"/>
      <c r="F62" s="87"/>
      <c r="G62" s="87"/>
      <c r="H62" s="87"/>
      <c r="I62" s="87"/>
      <c r="J62" s="87"/>
      <c r="K62" s="87"/>
      <c r="L62" s="87"/>
      <c r="M62" s="87"/>
      <c r="N62" s="3"/>
      <c r="O62" s="3"/>
      <c r="P62" s="3"/>
      <c r="Q62" s="3"/>
      <c r="R62" s="3"/>
      <c r="S62" s="3"/>
      <c r="T62" s="3"/>
      <c r="U62" s="3"/>
      <c r="V62" s="3"/>
      <c r="W62" s="3"/>
      <c r="X62" s="3"/>
      <c r="Y62" s="3"/>
      <c r="Z62" s="3"/>
      <c r="AA62" s="3"/>
      <c r="AB62" s="3"/>
    </row>
    <row r="63" spans="1:28" ht="16.5" customHeight="1" x14ac:dyDescent="0.3">
      <c r="A63" s="92">
        <v>19</v>
      </c>
      <c r="B63" s="121" t="str">
        <f>IF('8. Seguimiento Cuatrimestral'!B63:B65="","",'8. Seguimiento Cuatrimestral'!B63:B65)</f>
        <v/>
      </c>
      <c r="C63" s="121" t="str">
        <f>IF('8. Seguimiento Cuatrimestral'!C63:C65="","",'8. Seguimiento Cuatrimestral'!C63:C65)</f>
        <v/>
      </c>
      <c r="D63" s="121" t="str">
        <f>IF('8. Seguimiento Cuatrimestral'!D63:D65="","",'8. Seguimiento Cuatrimestral'!D63:D65)</f>
        <v/>
      </c>
      <c r="E63" s="90">
        <f>'8. Seguimiento Cuatrimestral'!G63:G65</f>
        <v>0</v>
      </c>
      <c r="F63" s="127">
        <f>'8. Seguimiento Cuatrimestral'!K63:K65</f>
        <v>0</v>
      </c>
      <c r="G63" s="127">
        <f>'8. Seguimiento Cuatrimestral'!M63:M65</f>
        <v>0</v>
      </c>
      <c r="H63" s="127">
        <f>'8. Seguimiento Cuatrimestral'!P63:P65</f>
        <v>0</v>
      </c>
      <c r="I63" s="127">
        <f>'8. Seguimiento Cuatrimestral'!T63:T65</f>
        <v>0</v>
      </c>
      <c r="J63" s="127">
        <f>'8. Seguimiento Cuatrimestral'!V63:V65</f>
        <v>0</v>
      </c>
      <c r="K63" s="127">
        <f>'8. Seguimiento Cuatrimestral'!Y63:Y65</f>
        <v>0</v>
      </c>
      <c r="L63" s="127">
        <f>'8. Seguimiento Cuatrimestral'!AC63:AC65</f>
        <v>0</v>
      </c>
      <c r="M63" s="127">
        <f>'8. Seguimiento Cuatrimestral'!AE63:AE65</f>
        <v>0</v>
      </c>
      <c r="N63" s="3"/>
      <c r="O63" s="3"/>
      <c r="P63" s="3"/>
      <c r="Q63" s="3"/>
      <c r="R63" s="3"/>
      <c r="S63" s="3"/>
      <c r="T63" s="3"/>
      <c r="U63" s="3"/>
      <c r="V63" s="3"/>
      <c r="W63" s="3"/>
      <c r="X63" s="3"/>
      <c r="Y63" s="3"/>
      <c r="Z63" s="3"/>
      <c r="AA63" s="3"/>
      <c r="AB63" s="3"/>
    </row>
    <row r="64" spans="1:28" ht="15.75" customHeight="1" x14ac:dyDescent="0.3">
      <c r="A64" s="86"/>
      <c r="B64" s="86"/>
      <c r="C64" s="86"/>
      <c r="D64" s="86"/>
      <c r="E64" s="86"/>
      <c r="F64" s="86"/>
      <c r="G64" s="86"/>
      <c r="H64" s="86"/>
      <c r="I64" s="86"/>
      <c r="J64" s="86"/>
      <c r="K64" s="86"/>
      <c r="L64" s="86"/>
      <c r="M64" s="86"/>
      <c r="N64" s="3"/>
      <c r="O64" s="3"/>
      <c r="P64" s="3"/>
      <c r="Q64" s="3"/>
      <c r="R64" s="3"/>
      <c r="S64" s="3"/>
      <c r="T64" s="3"/>
      <c r="U64" s="3"/>
      <c r="V64" s="3"/>
      <c r="W64" s="3"/>
      <c r="X64" s="3"/>
      <c r="Y64" s="3"/>
      <c r="Z64" s="3"/>
      <c r="AA64" s="3"/>
      <c r="AB64" s="3"/>
    </row>
    <row r="65" spans="1:28" ht="15.75" customHeight="1" x14ac:dyDescent="0.3">
      <c r="A65" s="87"/>
      <c r="B65" s="87"/>
      <c r="C65" s="87"/>
      <c r="D65" s="87"/>
      <c r="E65" s="87"/>
      <c r="F65" s="87"/>
      <c r="G65" s="87"/>
      <c r="H65" s="87"/>
      <c r="I65" s="87"/>
      <c r="J65" s="87"/>
      <c r="K65" s="87"/>
      <c r="L65" s="87"/>
      <c r="M65" s="87"/>
      <c r="N65" s="3"/>
      <c r="O65" s="3"/>
      <c r="P65" s="3"/>
      <c r="Q65" s="3"/>
      <c r="R65" s="3"/>
      <c r="S65" s="3"/>
      <c r="T65" s="3"/>
      <c r="U65" s="3"/>
      <c r="V65" s="3"/>
      <c r="W65" s="3"/>
      <c r="X65" s="3"/>
      <c r="Y65" s="3"/>
      <c r="Z65" s="3"/>
      <c r="AA65" s="3"/>
      <c r="AB65" s="3"/>
    </row>
    <row r="66" spans="1:28" ht="16.5" customHeight="1" x14ac:dyDescent="0.3">
      <c r="A66" s="92">
        <v>20</v>
      </c>
      <c r="B66" s="121" t="str">
        <f>IF('8. Seguimiento Cuatrimestral'!B66:B68="","",'8. Seguimiento Cuatrimestral'!B66:B68)</f>
        <v/>
      </c>
      <c r="C66" s="121" t="str">
        <f>IF('8. Seguimiento Cuatrimestral'!C66:C68="","",'8. Seguimiento Cuatrimestral'!C66:C68)</f>
        <v/>
      </c>
      <c r="D66" s="121" t="str">
        <f>IF('8. Seguimiento Cuatrimestral'!D66:D68="","",'8. Seguimiento Cuatrimestral'!D66:D68)</f>
        <v/>
      </c>
      <c r="E66" s="90">
        <f>'8. Seguimiento Cuatrimestral'!G66:G68</f>
        <v>0</v>
      </c>
      <c r="F66" s="127">
        <f>'8. Seguimiento Cuatrimestral'!K66:K68</f>
        <v>0</v>
      </c>
      <c r="G66" s="127">
        <f>'8. Seguimiento Cuatrimestral'!M66:M68</f>
        <v>0</v>
      </c>
      <c r="H66" s="127">
        <f>'8. Seguimiento Cuatrimestral'!P66:P68</f>
        <v>0</v>
      </c>
      <c r="I66" s="127">
        <f>'8. Seguimiento Cuatrimestral'!T66:T68</f>
        <v>0</v>
      </c>
      <c r="J66" s="127">
        <f>'8. Seguimiento Cuatrimestral'!V66:V68</f>
        <v>0</v>
      </c>
      <c r="K66" s="127">
        <f>'8. Seguimiento Cuatrimestral'!Y66:Y68</f>
        <v>0</v>
      </c>
      <c r="L66" s="127">
        <f>'8. Seguimiento Cuatrimestral'!AC66:AC68</f>
        <v>0</v>
      </c>
      <c r="M66" s="127">
        <f>'8. Seguimiento Cuatrimestral'!AE66:AE68</f>
        <v>0</v>
      </c>
      <c r="N66" s="3"/>
      <c r="O66" s="3"/>
      <c r="P66" s="3"/>
      <c r="Q66" s="3"/>
      <c r="R66" s="3"/>
      <c r="S66" s="3"/>
      <c r="T66" s="3"/>
      <c r="U66" s="3"/>
      <c r="V66" s="3"/>
      <c r="W66" s="3"/>
      <c r="X66" s="3"/>
      <c r="Y66" s="3"/>
      <c r="Z66" s="3"/>
      <c r="AA66" s="3"/>
      <c r="AB66" s="3"/>
    </row>
    <row r="67" spans="1:28" ht="15.75" customHeight="1" x14ac:dyDescent="0.3">
      <c r="A67" s="86"/>
      <c r="B67" s="86"/>
      <c r="C67" s="86"/>
      <c r="D67" s="86"/>
      <c r="E67" s="86"/>
      <c r="F67" s="86"/>
      <c r="G67" s="86"/>
      <c r="H67" s="86"/>
      <c r="I67" s="86"/>
      <c r="J67" s="86"/>
      <c r="K67" s="86"/>
      <c r="L67" s="86"/>
      <c r="M67" s="86"/>
      <c r="N67" s="2"/>
      <c r="O67" s="2"/>
      <c r="P67" s="2"/>
      <c r="Q67" s="2"/>
      <c r="R67" s="2"/>
      <c r="S67" s="2"/>
      <c r="T67" s="2"/>
      <c r="U67" s="2"/>
      <c r="V67" s="2"/>
      <c r="W67" s="2"/>
      <c r="X67" s="2"/>
      <c r="Y67" s="2"/>
      <c r="Z67" s="2"/>
      <c r="AA67" s="2"/>
      <c r="AB67" s="2"/>
    </row>
    <row r="68" spans="1:28" ht="15.75" customHeight="1" x14ac:dyDescent="0.3">
      <c r="A68" s="87"/>
      <c r="B68" s="87"/>
      <c r="C68" s="87"/>
      <c r="D68" s="87"/>
      <c r="E68" s="87"/>
      <c r="F68" s="87"/>
      <c r="G68" s="87"/>
      <c r="H68" s="87"/>
      <c r="I68" s="87"/>
      <c r="J68" s="87"/>
      <c r="K68" s="87"/>
      <c r="L68" s="87"/>
      <c r="M68" s="87"/>
      <c r="N68" s="2"/>
      <c r="O68" s="2"/>
      <c r="P68" s="2"/>
      <c r="Q68" s="2"/>
      <c r="R68" s="2"/>
      <c r="S68" s="2"/>
      <c r="T68" s="2"/>
      <c r="U68" s="2"/>
      <c r="V68" s="2"/>
      <c r="W68" s="2"/>
      <c r="X68" s="2"/>
      <c r="Y68" s="2"/>
      <c r="Z68" s="2"/>
      <c r="AA68" s="2"/>
      <c r="AB68" s="2"/>
    </row>
    <row r="69" spans="1:28" ht="23.25" customHeight="1" x14ac:dyDescent="0.3">
      <c r="A69" s="2"/>
      <c r="B69" s="112" t="s">
        <v>649</v>
      </c>
      <c r="C69" s="59"/>
      <c r="D69" s="60"/>
      <c r="E69" s="42">
        <f t="shared" ref="E69:M69" si="0">IFERROR(AVERAGE(E9:E68),"")</f>
        <v>0.16350000000000001</v>
      </c>
      <c r="F69" s="42">
        <f t="shared" si="0"/>
        <v>0</v>
      </c>
      <c r="G69" s="42">
        <f t="shared" si="0"/>
        <v>0.14850000000000002</v>
      </c>
      <c r="H69" s="42">
        <f t="shared" si="0"/>
        <v>0.29700000000000004</v>
      </c>
      <c r="I69" s="42">
        <f t="shared" si="0"/>
        <v>0</v>
      </c>
      <c r="J69" s="42">
        <f t="shared" si="0"/>
        <v>0.1135</v>
      </c>
      <c r="K69" s="42">
        <f t="shared" si="0"/>
        <v>0.55000000000000004</v>
      </c>
      <c r="L69" s="42">
        <f t="shared" si="0"/>
        <v>0.46799999999999997</v>
      </c>
      <c r="M69" s="42">
        <f t="shared" si="0"/>
        <v>1.7829999999999999</v>
      </c>
      <c r="N69" s="2"/>
      <c r="O69" s="2"/>
      <c r="P69" s="2"/>
      <c r="Q69" s="2"/>
      <c r="R69" s="2"/>
      <c r="S69" s="2"/>
      <c r="T69" s="2"/>
      <c r="U69" s="2"/>
      <c r="V69" s="2"/>
      <c r="W69" s="2"/>
      <c r="X69" s="2"/>
      <c r="Y69" s="2"/>
      <c r="Z69" s="2"/>
      <c r="AA69" s="2"/>
      <c r="AB69" s="2"/>
    </row>
    <row r="70" spans="1:28" ht="23.25" customHeight="1" x14ac:dyDescent="0.3">
      <c r="A70" s="6"/>
      <c r="B70" s="112" t="s">
        <v>650</v>
      </c>
      <c r="C70" s="59"/>
      <c r="D70" s="60"/>
      <c r="E70" s="43">
        <v>0.33333333333333337</v>
      </c>
      <c r="F70" s="43">
        <v>0.33333333333333337</v>
      </c>
      <c r="G70" s="43">
        <v>0.33333333333333337</v>
      </c>
      <c r="H70" s="43">
        <v>0.66666666666666596</v>
      </c>
      <c r="I70" s="43">
        <v>0.66666666666666596</v>
      </c>
      <c r="J70" s="43">
        <v>0.66666666666666596</v>
      </c>
      <c r="K70" s="43">
        <v>1</v>
      </c>
      <c r="L70" s="43">
        <v>1</v>
      </c>
      <c r="M70" s="43">
        <v>1</v>
      </c>
      <c r="N70" s="2"/>
      <c r="O70" s="2"/>
      <c r="P70" s="2"/>
      <c r="Q70" s="2"/>
      <c r="R70" s="2"/>
      <c r="S70" s="2"/>
      <c r="T70" s="2"/>
      <c r="U70" s="2"/>
      <c r="V70" s="2"/>
      <c r="W70" s="2"/>
      <c r="X70" s="2"/>
      <c r="Y70" s="2"/>
      <c r="Z70" s="2"/>
      <c r="AA70" s="2"/>
      <c r="AB70" s="2"/>
    </row>
    <row r="71" spans="1:28" ht="23.25" customHeight="1" x14ac:dyDescent="0.3">
      <c r="A71" s="6"/>
      <c r="B71" s="112" t="s">
        <v>651</v>
      </c>
      <c r="C71" s="59"/>
      <c r="D71" s="60"/>
      <c r="E71" s="42">
        <f t="shared" ref="E71:M71" si="1">IFERROR(E69/E70,"")</f>
        <v>0.49049999999999999</v>
      </c>
      <c r="F71" s="42">
        <f t="shared" si="1"/>
        <v>0</v>
      </c>
      <c r="G71" s="42">
        <f t="shared" si="1"/>
        <v>0.44550000000000001</v>
      </c>
      <c r="H71" s="42">
        <f t="shared" si="1"/>
        <v>0.44550000000000051</v>
      </c>
      <c r="I71" s="42">
        <f t="shared" si="1"/>
        <v>0</v>
      </c>
      <c r="J71" s="42">
        <f t="shared" si="1"/>
        <v>0.17025000000000018</v>
      </c>
      <c r="K71" s="42">
        <f t="shared" si="1"/>
        <v>0.55000000000000004</v>
      </c>
      <c r="L71" s="42">
        <f t="shared" si="1"/>
        <v>0.46799999999999997</v>
      </c>
      <c r="M71" s="42">
        <f t="shared" si="1"/>
        <v>1.7829999999999999</v>
      </c>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9jMfsGS6wyCD0tTi9Y908rQAaddB6Axb6+gM8Ac+NPHzt3ioVOk/L7iOJwDO3B088YdiTv+kfa1INJIWr1hPoQ==" saltValue="N7Aj9KrgJd4g0Lz+9LdwHw==" spinCount="100000" sheet="1" objects="1" scenarios="1"/>
  <mergeCells count="286">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 ref="H21:H23"/>
    <mergeCell ref="I21:I23"/>
    <mergeCell ref="J21:J23"/>
    <mergeCell ref="K21:K23"/>
    <mergeCell ref="L21:L23"/>
    <mergeCell ref="M21:M23"/>
    <mergeCell ref="A21:A23"/>
    <mergeCell ref="B21:B23"/>
    <mergeCell ref="C21:C23"/>
    <mergeCell ref="D21:D23"/>
    <mergeCell ref="E21:E23"/>
    <mergeCell ref="F21:F23"/>
    <mergeCell ref="G21:G23"/>
    <mergeCell ref="H24:H26"/>
    <mergeCell ref="I24:I26"/>
    <mergeCell ref="J24:J26"/>
    <mergeCell ref="K24:K26"/>
    <mergeCell ref="L24:L26"/>
    <mergeCell ref="M24:M26"/>
    <mergeCell ref="A24:A26"/>
    <mergeCell ref="B24:B26"/>
    <mergeCell ref="C24:C26"/>
    <mergeCell ref="D24:D26"/>
    <mergeCell ref="E24:E26"/>
    <mergeCell ref="F24:F26"/>
    <mergeCell ref="G24:G26"/>
    <mergeCell ref="H27:H29"/>
    <mergeCell ref="I27:I29"/>
    <mergeCell ref="J27:J29"/>
    <mergeCell ref="K27:K29"/>
    <mergeCell ref="L27:L29"/>
    <mergeCell ref="M27:M29"/>
    <mergeCell ref="A27:A29"/>
    <mergeCell ref="B27:B29"/>
    <mergeCell ref="C27:C29"/>
    <mergeCell ref="D27:D29"/>
    <mergeCell ref="E27:E29"/>
    <mergeCell ref="F27:F29"/>
    <mergeCell ref="G27:G29"/>
    <mergeCell ref="H30:H32"/>
    <mergeCell ref="I30:I32"/>
    <mergeCell ref="J30:J32"/>
    <mergeCell ref="K30:K32"/>
    <mergeCell ref="L30:L32"/>
    <mergeCell ref="M30:M32"/>
    <mergeCell ref="A30:A32"/>
    <mergeCell ref="B30:B32"/>
    <mergeCell ref="C30:C32"/>
    <mergeCell ref="D30:D32"/>
    <mergeCell ref="E30:E32"/>
    <mergeCell ref="F30:F32"/>
    <mergeCell ref="G30:G32"/>
    <mergeCell ref="H33:H35"/>
    <mergeCell ref="I33:I35"/>
    <mergeCell ref="J33:J35"/>
    <mergeCell ref="K33:K35"/>
    <mergeCell ref="L33:L35"/>
    <mergeCell ref="M33:M35"/>
    <mergeCell ref="A33:A35"/>
    <mergeCell ref="B33:B35"/>
    <mergeCell ref="C33:C35"/>
    <mergeCell ref="D33:D35"/>
    <mergeCell ref="E33:E35"/>
    <mergeCell ref="F33:F35"/>
    <mergeCell ref="G33:G35"/>
    <mergeCell ref="H36:H38"/>
    <mergeCell ref="I36:I38"/>
    <mergeCell ref="J36:J38"/>
    <mergeCell ref="K36:K38"/>
    <mergeCell ref="L36:L38"/>
    <mergeCell ref="M36:M38"/>
    <mergeCell ref="A36:A38"/>
    <mergeCell ref="B36:B38"/>
    <mergeCell ref="C36:C38"/>
    <mergeCell ref="D36:D38"/>
    <mergeCell ref="E36:E38"/>
    <mergeCell ref="F36:F38"/>
    <mergeCell ref="G36:G38"/>
    <mergeCell ref="H60:H62"/>
    <mergeCell ref="I60:I62"/>
    <mergeCell ref="J60:J62"/>
    <mergeCell ref="K60:K62"/>
    <mergeCell ref="L60:L62"/>
    <mergeCell ref="M60:M62"/>
    <mergeCell ref="A60:A62"/>
    <mergeCell ref="B60:B62"/>
    <mergeCell ref="C60:C62"/>
    <mergeCell ref="D60:D62"/>
    <mergeCell ref="E60:E62"/>
    <mergeCell ref="F60:F62"/>
    <mergeCell ref="G60:G62"/>
    <mergeCell ref="H63:H65"/>
    <mergeCell ref="I63:I65"/>
    <mergeCell ref="J63:J65"/>
    <mergeCell ref="K63:K65"/>
    <mergeCell ref="L63:L65"/>
    <mergeCell ref="M63:M65"/>
    <mergeCell ref="A63:A65"/>
    <mergeCell ref="B63:B65"/>
    <mergeCell ref="C63:C65"/>
    <mergeCell ref="D63:D65"/>
    <mergeCell ref="E63:E65"/>
    <mergeCell ref="F63:F65"/>
    <mergeCell ref="G63:G65"/>
    <mergeCell ref="H66:H68"/>
    <mergeCell ref="I66:I68"/>
    <mergeCell ref="J66:J68"/>
    <mergeCell ref="K66:K68"/>
    <mergeCell ref="L66:L68"/>
    <mergeCell ref="M66:M68"/>
    <mergeCell ref="A66:A68"/>
    <mergeCell ref="B66:B68"/>
    <mergeCell ref="C66:C68"/>
    <mergeCell ref="D66:D68"/>
    <mergeCell ref="E66:E68"/>
    <mergeCell ref="F66:F68"/>
    <mergeCell ref="G66:G68"/>
    <mergeCell ref="H12:H14"/>
    <mergeCell ref="I12:I14"/>
    <mergeCell ref="J12:J14"/>
    <mergeCell ref="K12:K14"/>
    <mergeCell ref="L12:L14"/>
    <mergeCell ref="M12:M14"/>
    <mergeCell ref="A12:A14"/>
    <mergeCell ref="B12:B14"/>
    <mergeCell ref="C12:C14"/>
    <mergeCell ref="D12:D14"/>
    <mergeCell ref="E12:E14"/>
    <mergeCell ref="F12:F14"/>
    <mergeCell ref="G12:G14"/>
    <mergeCell ref="H15:H17"/>
    <mergeCell ref="I15:I17"/>
    <mergeCell ref="J15:J17"/>
    <mergeCell ref="K15:K17"/>
    <mergeCell ref="L15:L17"/>
    <mergeCell ref="M15:M17"/>
    <mergeCell ref="A15:A17"/>
    <mergeCell ref="B15:B17"/>
    <mergeCell ref="C15:C17"/>
    <mergeCell ref="D15:D17"/>
    <mergeCell ref="E15:E17"/>
    <mergeCell ref="F15:F17"/>
    <mergeCell ref="G15:G17"/>
    <mergeCell ref="H18:H20"/>
    <mergeCell ref="I18:I20"/>
    <mergeCell ref="J18:J20"/>
    <mergeCell ref="K18:K20"/>
    <mergeCell ref="L18:L20"/>
    <mergeCell ref="M18:M20"/>
    <mergeCell ref="A18:A20"/>
    <mergeCell ref="B18:B20"/>
    <mergeCell ref="C18:C20"/>
    <mergeCell ref="D18:D20"/>
    <mergeCell ref="E18:E20"/>
    <mergeCell ref="F18:F20"/>
    <mergeCell ref="G18:G20"/>
    <mergeCell ref="B69:D69"/>
    <mergeCell ref="B70:D70"/>
    <mergeCell ref="B71:D71"/>
    <mergeCell ref="H39:H41"/>
    <mergeCell ref="I39:I41"/>
    <mergeCell ref="J39:J41"/>
    <mergeCell ref="K39:K41"/>
    <mergeCell ref="L39:L41"/>
    <mergeCell ref="M39:M41"/>
    <mergeCell ref="J42:J44"/>
    <mergeCell ref="K42:K44"/>
    <mergeCell ref="L42:L44"/>
    <mergeCell ref="M42:M44"/>
    <mergeCell ref="H45:H47"/>
    <mergeCell ref="I45:I47"/>
    <mergeCell ref="J45:J47"/>
    <mergeCell ref="K45:K47"/>
    <mergeCell ref="L45:L47"/>
    <mergeCell ref="M45:M47"/>
    <mergeCell ref="J48:J50"/>
    <mergeCell ref="K48:K50"/>
    <mergeCell ref="L48:L50"/>
    <mergeCell ref="M48:M50"/>
    <mergeCell ref="H51:H53"/>
    <mergeCell ref="A39:A41"/>
    <mergeCell ref="B39:B41"/>
    <mergeCell ref="C39:C41"/>
    <mergeCell ref="D39:D41"/>
    <mergeCell ref="E39:E41"/>
    <mergeCell ref="F39:F41"/>
    <mergeCell ref="G39:G41"/>
    <mergeCell ref="H42:H44"/>
    <mergeCell ref="I42:I44"/>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8:H50"/>
    <mergeCell ref="I48:I50"/>
    <mergeCell ref="A48:A50"/>
    <mergeCell ref="B48:B50"/>
    <mergeCell ref="C48:C50"/>
    <mergeCell ref="D48:D50"/>
    <mergeCell ref="E48:E50"/>
    <mergeCell ref="F48:F50"/>
    <mergeCell ref="G48:G50"/>
    <mergeCell ref="I51:I53"/>
    <mergeCell ref="J51:J53"/>
    <mergeCell ref="K51:K53"/>
    <mergeCell ref="L51:L53"/>
    <mergeCell ref="M51:M53"/>
    <mergeCell ref="A51:A53"/>
    <mergeCell ref="B51:B53"/>
    <mergeCell ref="C51:C53"/>
    <mergeCell ref="D51:D53"/>
    <mergeCell ref="E51:E53"/>
    <mergeCell ref="F51:F53"/>
    <mergeCell ref="G51:G53"/>
    <mergeCell ref="H54:H56"/>
    <mergeCell ref="I54:I56"/>
    <mergeCell ref="J54:J56"/>
    <mergeCell ref="K54:K56"/>
    <mergeCell ref="L54:L56"/>
    <mergeCell ref="M54:M56"/>
    <mergeCell ref="A54:A56"/>
    <mergeCell ref="B54:B56"/>
    <mergeCell ref="C54:C56"/>
    <mergeCell ref="D54:D56"/>
    <mergeCell ref="E54:E56"/>
    <mergeCell ref="F54:F56"/>
    <mergeCell ref="G54:G56"/>
    <mergeCell ref="H57:H59"/>
    <mergeCell ref="I57:I59"/>
    <mergeCell ref="J57:J59"/>
    <mergeCell ref="K57:K59"/>
    <mergeCell ref="L57:L59"/>
    <mergeCell ref="M57:M59"/>
    <mergeCell ref="A57:A59"/>
    <mergeCell ref="B57:B59"/>
    <mergeCell ref="C57:C59"/>
    <mergeCell ref="D57:D59"/>
    <mergeCell ref="E57:E59"/>
    <mergeCell ref="F57:F59"/>
    <mergeCell ref="G57:G59"/>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664062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6640625" customWidth="1"/>
    <col min="19" max="19" width="15.33203125" customWidth="1"/>
    <col min="20" max="20" width="16.33203125" customWidth="1"/>
    <col min="21" max="21" width="12.88671875" customWidth="1"/>
    <col min="22" max="22" width="15.6640625" customWidth="1"/>
    <col min="23" max="23" width="13.109375" customWidth="1"/>
    <col min="24" max="24" width="25.5546875" customWidth="1"/>
    <col min="25" max="25" width="11.44140625" customWidth="1"/>
    <col min="26" max="26" width="14.44140625" customWidth="1"/>
    <col min="27" max="27" width="11.44140625" customWidth="1"/>
    <col min="28" max="28" width="36.33203125" customWidth="1"/>
    <col min="29" max="29" width="49.33203125" customWidth="1"/>
    <col min="30" max="30" width="18.5546875" customWidth="1"/>
    <col min="31" max="31" width="19.44140625" customWidth="1"/>
  </cols>
  <sheetData>
    <row r="1" spans="1:31" ht="12.75" customHeight="1" x14ac:dyDescent="0.3">
      <c r="A1" s="44" t="s">
        <v>652</v>
      </c>
      <c r="B1" s="44" t="s">
        <v>100</v>
      </c>
      <c r="C1" s="44" t="s">
        <v>101</v>
      </c>
      <c r="D1" s="44" t="s">
        <v>653</v>
      </c>
      <c r="E1" s="44" t="s">
        <v>654</v>
      </c>
      <c r="F1" s="44" t="s">
        <v>91</v>
      </c>
      <c r="G1" s="44" t="s">
        <v>655</v>
      </c>
      <c r="H1" s="44" t="s">
        <v>656</v>
      </c>
      <c r="I1" s="44" t="s">
        <v>258</v>
      </c>
      <c r="J1" s="44" t="s">
        <v>657</v>
      </c>
      <c r="K1" s="44" t="s">
        <v>276</v>
      </c>
      <c r="L1" s="44" t="s">
        <v>658</v>
      </c>
      <c r="M1" s="44" t="s">
        <v>659</v>
      </c>
      <c r="N1" s="44" t="s">
        <v>660</v>
      </c>
      <c r="O1" s="44" t="s">
        <v>661</v>
      </c>
      <c r="P1" s="44" t="s">
        <v>662</v>
      </c>
      <c r="Q1" s="45" t="s">
        <v>194</v>
      </c>
      <c r="R1" s="44" t="s">
        <v>663</v>
      </c>
      <c r="S1" s="44" t="s">
        <v>664</v>
      </c>
      <c r="T1" s="44" t="s">
        <v>665</v>
      </c>
      <c r="U1" s="44" t="s">
        <v>666</v>
      </c>
      <c r="V1" s="44" t="s">
        <v>667</v>
      </c>
      <c r="W1" s="44" t="s">
        <v>668</v>
      </c>
      <c r="X1" s="44" t="s">
        <v>669</v>
      </c>
      <c r="Y1" s="44" t="s">
        <v>659</v>
      </c>
      <c r="Z1" s="44" t="s">
        <v>670</v>
      </c>
      <c r="AA1" s="44" t="s">
        <v>671</v>
      </c>
      <c r="AB1" s="44" t="s">
        <v>672</v>
      </c>
      <c r="AC1" s="44" t="s">
        <v>673</v>
      </c>
      <c r="AD1" s="44" t="s">
        <v>660</v>
      </c>
      <c r="AE1" s="44" t="s">
        <v>674</v>
      </c>
    </row>
    <row r="2" spans="1:31" ht="12.75" customHeight="1" x14ac:dyDescent="0.3">
      <c r="A2" s="46" t="s">
        <v>675</v>
      </c>
      <c r="B2" s="47" t="s">
        <v>119</v>
      </c>
      <c r="C2" s="46" t="s">
        <v>676</v>
      </c>
      <c r="D2" s="46" t="s">
        <v>677</v>
      </c>
      <c r="E2" s="46" t="s">
        <v>678</v>
      </c>
      <c r="F2" s="46" t="s">
        <v>679</v>
      </c>
      <c r="G2" s="48"/>
      <c r="H2" s="48"/>
      <c r="I2" s="48" t="s">
        <v>274</v>
      </c>
      <c r="J2" s="48" t="s">
        <v>275</v>
      </c>
      <c r="K2" s="48" t="s">
        <v>276</v>
      </c>
      <c r="L2" s="48" t="s">
        <v>277</v>
      </c>
      <c r="M2" s="48" t="s">
        <v>278</v>
      </c>
      <c r="N2" s="48" t="s">
        <v>438</v>
      </c>
      <c r="O2" s="48" t="s">
        <v>224</v>
      </c>
      <c r="P2" s="46" t="s">
        <v>237</v>
      </c>
      <c r="Q2" s="46" t="s">
        <v>680</v>
      </c>
      <c r="R2" s="46" t="s">
        <v>681</v>
      </c>
      <c r="S2" s="46" t="s">
        <v>400</v>
      </c>
      <c r="T2" s="46" t="s">
        <v>401</v>
      </c>
      <c r="U2" s="48" t="s">
        <v>402</v>
      </c>
      <c r="V2" s="48" t="s">
        <v>403</v>
      </c>
      <c r="W2" s="48" t="s">
        <v>404</v>
      </c>
      <c r="X2" s="46" t="s">
        <v>405</v>
      </c>
      <c r="Y2" s="46" t="s">
        <v>406</v>
      </c>
      <c r="Z2" s="48" t="s">
        <v>400</v>
      </c>
      <c r="AA2" s="48">
        <v>15</v>
      </c>
      <c r="AB2" s="49" t="s">
        <v>682</v>
      </c>
      <c r="AC2" s="49" t="s">
        <v>408</v>
      </c>
      <c r="AD2" s="48" t="s">
        <v>683</v>
      </c>
      <c r="AE2" s="48" t="str">
        <f>""</f>
        <v/>
      </c>
    </row>
    <row r="3" spans="1:31" ht="12.75" customHeight="1" x14ac:dyDescent="0.3">
      <c r="A3" s="46" t="s">
        <v>129</v>
      </c>
      <c r="B3" s="47" t="s">
        <v>165</v>
      </c>
      <c r="C3" s="46" t="s">
        <v>133</v>
      </c>
      <c r="D3" s="46" t="s">
        <v>684</v>
      </c>
      <c r="E3" s="46" t="s">
        <v>685</v>
      </c>
      <c r="F3" s="46" t="s">
        <v>6</v>
      </c>
      <c r="G3" s="48"/>
      <c r="H3" s="48"/>
      <c r="I3" s="48" t="s">
        <v>288</v>
      </c>
      <c r="J3" s="48" t="s">
        <v>289</v>
      </c>
      <c r="K3" s="48" t="s">
        <v>316</v>
      </c>
      <c r="L3" s="48" t="s">
        <v>329</v>
      </c>
      <c r="M3" s="48" t="s">
        <v>343</v>
      </c>
      <c r="N3" s="48" t="s">
        <v>683</v>
      </c>
      <c r="O3" s="48" t="s">
        <v>225</v>
      </c>
      <c r="P3" s="46" t="s">
        <v>686</v>
      </c>
      <c r="Q3" s="46" t="s">
        <v>687</v>
      </c>
      <c r="R3" s="46" t="s">
        <v>688</v>
      </c>
      <c r="S3" s="46" t="s">
        <v>689</v>
      </c>
      <c r="T3" s="46" t="s">
        <v>690</v>
      </c>
      <c r="U3" s="48" t="s">
        <v>691</v>
      </c>
      <c r="V3" s="48" t="s">
        <v>692</v>
      </c>
      <c r="W3" s="48" t="s">
        <v>693</v>
      </c>
      <c r="X3" s="46" t="s">
        <v>694</v>
      </c>
      <c r="Y3" s="46" t="s">
        <v>695</v>
      </c>
      <c r="Z3" s="48" t="s">
        <v>689</v>
      </c>
      <c r="AA3" s="48">
        <v>0</v>
      </c>
      <c r="AB3" s="49" t="s">
        <v>696</v>
      </c>
      <c r="AC3" s="49" t="s">
        <v>697</v>
      </c>
      <c r="AD3" s="48" t="s">
        <v>448</v>
      </c>
      <c r="AE3" s="46"/>
    </row>
    <row r="4" spans="1:31" ht="12.75" customHeight="1" x14ac:dyDescent="0.3">
      <c r="A4" s="46" t="s">
        <v>115</v>
      </c>
      <c r="B4" s="46" t="s">
        <v>178</v>
      </c>
      <c r="C4" s="46" t="s">
        <v>120</v>
      </c>
      <c r="D4" s="46" t="s">
        <v>698</v>
      </c>
      <c r="E4" s="46" t="s">
        <v>699</v>
      </c>
      <c r="F4" s="46" t="s">
        <v>700</v>
      </c>
      <c r="G4" s="48"/>
      <c r="H4" s="48"/>
      <c r="I4" s="48" t="s">
        <v>701</v>
      </c>
      <c r="J4" s="48" t="s">
        <v>702</v>
      </c>
      <c r="K4" s="48" t="s">
        <v>702</v>
      </c>
      <c r="L4" s="48" t="s">
        <v>702</v>
      </c>
      <c r="M4" s="48" t="s">
        <v>702</v>
      </c>
      <c r="N4" s="48" t="s">
        <v>703</v>
      </c>
      <c r="O4" s="46"/>
      <c r="P4" s="46" t="s">
        <v>704</v>
      </c>
      <c r="Q4" s="46" t="s">
        <v>705</v>
      </c>
      <c r="R4" s="46"/>
      <c r="S4" s="46"/>
      <c r="T4" s="46"/>
      <c r="U4" s="46"/>
      <c r="V4" s="46" t="s">
        <v>706</v>
      </c>
      <c r="W4" s="46"/>
      <c r="X4" s="46"/>
      <c r="Y4" s="46" t="s">
        <v>707</v>
      </c>
      <c r="Z4" s="48" t="s">
        <v>401</v>
      </c>
      <c r="AA4" s="48">
        <v>15</v>
      </c>
      <c r="AB4" s="49" t="s">
        <v>708</v>
      </c>
      <c r="AC4" s="49" t="s">
        <v>709</v>
      </c>
      <c r="AD4" s="48" t="s">
        <v>710</v>
      </c>
      <c r="AE4" s="46"/>
    </row>
    <row r="5" spans="1:31" ht="12.75" customHeight="1" x14ac:dyDescent="0.3">
      <c r="A5" s="46"/>
      <c r="B5" s="46" t="s">
        <v>184</v>
      </c>
      <c r="C5" s="46" t="s">
        <v>711</v>
      </c>
      <c r="D5" s="46" t="s">
        <v>712</v>
      </c>
      <c r="E5" s="46" t="s">
        <v>713</v>
      </c>
      <c r="F5" s="46" t="s">
        <v>714</v>
      </c>
      <c r="G5" s="48"/>
      <c r="H5" s="48"/>
      <c r="I5" s="48" t="s">
        <v>702</v>
      </c>
      <c r="J5" s="48"/>
      <c r="K5" s="48"/>
      <c r="L5" s="48"/>
      <c r="M5" s="48"/>
      <c r="N5" s="48" t="s">
        <v>439</v>
      </c>
      <c r="O5" s="46"/>
      <c r="P5" s="46" t="s">
        <v>239</v>
      </c>
      <c r="Q5" s="46" t="s">
        <v>715</v>
      </c>
      <c r="R5" s="46"/>
      <c r="S5" s="46"/>
      <c r="T5" s="46"/>
      <c r="U5" s="46"/>
      <c r="V5" s="46"/>
      <c r="W5" s="46"/>
      <c r="X5" s="46"/>
      <c r="Y5" s="46"/>
      <c r="Z5" s="48" t="s">
        <v>690</v>
      </c>
      <c r="AA5" s="48">
        <v>0</v>
      </c>
      <c r="AB5" s="46"/>
      <c r="AC5" s="49" t="s">
        <v>716</v>
      </c>
      <c r="AD5" s="48"/>
      <c r="AE5" s="46"/>
    </row>
    <row r="6" spans="1:31" ht="12.75" customHeight="1" x14ac:dyDescent="0.3">
      <c r="A6" s="46"/>
      <c r="B6" s="46" t="s">
        <v>717</v>
      </c>
      <c r="C6" s="46" t="s">
        <v>166</v>
      </c>
      <c r="D6" s="46" t="s">
        <v>718</v>
      </c>
      <c r="E6" s="46" t="s">
        <v>719</v>
      </c>
      <c r="F6" s="46" t="s">
        <v>720</v>
      </c>
      <c r="G6" s="48"/>
      <c r="H6" s="48"/>
      <c r="I6" s="48"/>
      <c r="J6" s="48"/>
      <c r="K6" s="48"/>
      <c r="L6" s="48"/>
      <c r="M6" s="48"/>
      <c r="N6" s="48"/>
      <c r="O6" s="46"/>
      <c r="P6" s="46" t="s">
        <v>721</v>
      </c>
      <c r="Q6" s="46" t="s">
        <v>722</v>
      </c>
      <c r="R6" s="46"/>
      <c r="S6" s="46"/>
      <c r="T6" s="46"/>
      <c r="U6" s="46"/>
      <c r="V6" s="46"/>
      <c r="W6" s="46"/>
      <c r="X6" s="46"/>
      <c r="Y6" s="46"/>
      <c r="Z6" s="48" t="s">
        <v>402</v>
      </c>
      <c r="AA6" s="48">
        <v>15</v>
      </c>
      <c r="AB6" s="46"/>
      <c r="AC6" s="46"/>
      <c r="AD6" s="46"/>
      <c r="AE6" s="46"/>
    </row>
    <row r="7" spans="1:31" ht="12.75" customHeight="1" x14ac:dyDescent="0.3">
      <c r="A7" s="46"/>
      <c r="B7" s="46" t="s">
        <v>723</v>
      </c>
      <c r="C7" s="46" t="s">
        <v>724</v>
      </c>
      <c r="D7" s="46"/>
      <c r="E7" s="46" t="s">
        <v>725</v>
      </c>
      <c r="F7" s="46" t="s">
        <v>726</v>
      </c>
      <c r="G7" s="48"/>
      <c r="H7" s="48"/>
      <c r="I7" s="48"/>
      <c r="J7" s="48"/>
      <c r="K7" s="48"/>
      <c r="L7" s="48"/>
      <c r="M7" s="48"/>
      <c r="N7" s="48"/>
      <c r="O7" s="46"/>
      <c r="P7" s="46" t="s">
        <v>727</v>
      </c>
      <c r="Q7" s="46"/>
      <c r="R7" s="46"/>
      <c r="S7" s="46"/>
      <c r="T7" s="46"/>
      <c r="U7" s="46"/>
      <c r="V7" s="46"/>
      <c r="W7" s="46"/>
      <c r="X7" s="46"/>
      <c r="Y7" s="46"/>
      <c r="Z7" s="48" t="s">
        <v>691</v>
      </c>
      <c r="AA7" s="48">
        <v>0</v>
      </c>
      <c r="AB7" s="46"/>
      <c r="AC7" s="46"/>
      <c r="AD7" s="46"/>
      <c r="AE7" s="46"/>
    </row>
    <row r="8" spans="1:31" ht="12.75" customHeight="1" x14ac:dyDescent="0.3">
      <c r="A8" s="46"/>
      <c r="B8" s="46" t="s">
        <v>194</v>
      </c>
      <c r="C8" s="46" t="s">
        <v>728</v>
      </c>
      <c r="D8" s="46"/>
      <c r="E8" s="46" t="s">
        <v>729</v>
      </c>
      <c r="F8" s="46" t="s">
        <v>730</v>
      </c>
      <c r="G8" s="48"/>
      <c r="H8" s="48"/>
      <c r="I8" s="48"/>
      <c r="J8" s="48"/>
      <c r="K8" s="48"/>
      <c r="L8" s="48"/>
      <c r="M8" s="48"/>
      <c r="N8" s="48"/>
      <c r="O8" s="46"/>
      <c r="P8" s="46" t="s">
        <v>731</v>
      </c>
      <c r="Q8" s="46"/>
      <c r="R8" s="46"/>
      <c r="S8" s="46"/>
      <c r="T8" s="46"/>
      <c r="U8" s="46"/>
      <c r="V8" s="46"/>
      <c r="W8" s="46"/>
      <c r="X8" s="46"/>
      <c r="Y8" s="46"/>
      <c r="Z8" s="48" t="s">
        <v>403</v>
      </c>
      <c r="AA8" s="48">
        <v>15</v>
      </c>
      <c r="AB8" s="46"/>
      <c r="AC8" s="46"/>
      <c r="AD8" s="46"/>
      <c r="AE8" s="46"/>
    </row>
    <row r="9" spans="1:31" ht="12.75" customHeight="1" x14ac:dyDescent="0.3">
      <c r="A9" s="46"/>
      <c r="B9" s="46" t="s">
        <v>732</v>
      </c>
      <c r="C9" s="46"/>
      <c r="D9" s="46"/>
      <c r="E9" s="46" t="s">
        <v>733</v>
      </c>
      <c r="F9" s="46" t="s">
        <v>734</v>
      </c>
      <c r="G9" s="48"/>
      <c r="H9" s="48"/>
      <c r="I9" s="48"/>
      <c r="J9" s="48"/>
      <c r="K9" s="48"/>
      <c r="L9" s="48"/>
      <c r="M9" s="48"/>
      <c r="N9" s="48"/>
      <c r="O9" s="46"/>
      <c r="P9" s="46" t="s">
        <v>735</v>
      </c>
      <c r="Q9" s="46"/>
      <c r="R9" s="46"/>
      <c r="S9" s="46"/>
      <c r="T9" s="46"/>
      <c r="U9" s="46"/>
      <c r="V9" s="46"/>
      <c r="W9" s="46"/>
      <c r="X9" s="46"/>
      <c r="Y9" s="46"/>
      <c r="Z9" s="48" t="s">
        <v>692</v>
      </c>
      <c r="AA9" s="48">
        <v>10</v>
      </c>
      <c r="AB9" s="46"/>
      <c r="AC9" s="46"/>
      <c r="AD9" s="46"/>
      <c r="AE9" s="46"/>
    </row>
    <row r="10" spans="1:31" ht="12.75" customHeight="1" x14ac:dyDescent="0.3">
      <c r="A10" s="46"/>
      <c r="B10" s="46" t="s">
        <v>736</v>
      </c>
      <c r="C10" s="46"/>
      <c r="D10" s="46"/>
      <c r="E10" s="46" t="s">
        <v>737</v>
      </c>
      <c r="F10" s="46" t="s">
        <v>738</v>
      </c>
      <c r="G10" s="48"/>
      <c r="H10" s="48"/>
      <c r="I10" s="48"/>
      <c r="J10" s="48"/>
      <c r="K10" s="48"/>
      <c r="L10" s="48"/>
      <c r="M10" s="48"/>
      <c r="N10" s="48"/>
      <c r="O10" s="46"/>
      <c r="P10" s="46"/>
      <c r="Q10" s="46"/>
      <c r="R10" s="46"/>
      <c r="S10" s="46"/>
      <c r="T10" s="46"/>
      <c r="U10" s="46"/>
      <c r="V10" s="46"/>
      <c r="W10" s="46"/>
      <c r="X10" s="46"/>
      <c r="Y10" s="46"/>
      <c r="Z10" s="48" t="s">
        <v>706</v>
      </c>
      <c r="AA10" s="48">
        <v>0</v>
      </c>
      <c r="AB10" s="46"/>
      <c r="AC10" s="46"/>
      <c r="AD10" s="46"/>
      <c r="AE10" s="46"/>
    </row>
    <row r="11" spans="1:31" ht="12.75" customHeight="1" x14ac:dyDescent="0.3">
      <c r="A11" s="46"/>
      <c r="B11" s="46" t="s">
        <v>739</v>
      </c>
      <c r="C11" s="46"/>
      <c r="D11" s="46"/>
      <c r="E11" s="46" t="s">
        <v>740</v>
      </c>
      <c r="F11" s="46" t="s">
        <v>741</v>
      </c>
      <c r="G11" s="48"/>
      <c r="H11" s="48"/>
      <c r="I11" s="48"/>
      <c r="J11" s="48"/>
      <c r="K11" s="48"/>
      <c r="L11" s="48"/>
      <c r="M11" s="48"/>
      <c r="N11" s="48"/>
      <c r="O11" s="46"/>
      <c r="P11" s="46"/>
      <c r="Q11" s="46"/>
      <c r="R11" s="46"/>
      <c r="S11" s="46"/>
      <c r="T11" s="46"/>
      <c r="U11" s="46"/>
      <c r="V11" s="46"/>
      <c r="W11" s="46"/>
      <c r="X11" s="46"/>
      <c r="Y11" s="46"/>
      <c r="Z11" s="48" t="s">
        <v>404</v>
      </c>
      <c r="AA11" s="48">
        <v>15</v>
      </c>
      <c r="AB11" s="46"/>
      <c r="AC11" s="46"/>
      <c r="AD11" s="46"/>
      <c r="AE11" s="46"/>
    </row>
    <row r="12" spans="1:31" ht="12.75" customHeight="1" x14ac:dyDescent="0.3">
      <c r="A12" s="46"/>
      <c r="B12" s="46" t="s">
        <v>742</v>
      </c>
      <c r="C12" s="46"/>
      <c r="D12" s="46"/>
      <c r="E12" s="46"/>
      <c r="F12" s="46" t="s">
        <v>743</v>
      </c>
      <c r="G12" s="48"/>
      <c r="H12" s="48"/>
      <c r="I12" s="48"/>
      <c r="J12" s="48"/>
      <c r="K12" s="48"/>
      <c r="L12" s="48"/>
      <c r="M12" s="48"/>
      <c r="N12" s="48"/>
      <c r="O12" s="46"/>
      <c r="P12" s="46"/>
      <c r="Q12" s="46"/>
      <c r="R12" s="46"/>
      <c r="S12" s="46"/>
      <c r="T12" s="46"/>
      <c r="U12" s="46"/>
      <c r="V12" s="46"/>
      <c r="W12" s="46"/>
      <c r="X12" s="46"/>
      <c r="Y12" s="46"/>
      <c r="Z12" s="48" t="s">
        <v>693</v>
      </c>
      <c r="AA12" s="48">
        <v>0</v>
      </c>
      <c r="AB12" s="46"/>
      <c r="AC12" s="46"/>
      <c r="AD12" s="46"/>
      <c r="AE12" s="46"/>
    </row>
    <row r="13" spans="1:31" ht="12.75" customHeight="1" x14ac:dyDescent="0.3">
      <c r="A13" s="46"/>
      <c r="B13" s="46" t="s">
        <v>744</v>
      </c>
      <c r="C13" s="46"/>
      <c r="D13" s="46"/>
      <c r="E13" s="46"/>
      <c r="F13" s="46" t="s">
        <v>745</v>
      </c>
      <c r="G13" s="48"/>
      <c r="H13" s="48"/>
      <c r="I13" s="48"/>
      <c r="J13" s="48"/>
      <c r="K13" s="48"/>
      <c r="L13" s="48"/>
      <c r="M13" s="48"/>
      <c r="N13" s="48"/>
      <c r="O13" s="46"/>
      <c r="P13" s="46"/>
      <c r="Q13" s="46"/>
      <c r="R13" s="46"/>
      <c r="S13" s="46"/>
      <c r="T13" s="46"/>
      <c r="U13" s="46"/>
      <c r="V13" s="46"/>
      <c r="W13" s="46"/>
      <c r="X13" s="46"/>
      <c r="Y13" s="46"/>
      <c r="Z13" s="48" t="s">
        <v>405</v>
      </c>
      <c r="AA13" s="48">
        <v>15</v>
      </c>
      <c r="AB13" s="46"/>
      <c r="AC13" s="46"/>
      <c r="AD13" s="46"/>
      <c r="AE13" s="46"/>
    </row>
    <row r="14" spans="1:31" ht="12.75" customHeight="1" x14ac:dyDescent="0.3">
      <c r="A14" s="46"/>
      <c r="B14" s="46"/>
      <c r="C14" s="46"/>
      <c r="D14" s="46"/>
      <c r="E14" s="46"/>
      <c r="F14" s="46" t="s">
        <v>746</v>
      </c>
      <c r="G14" s="48"/>
      <c r="H14" s="48"/>
      <c r="I14" s="48"/>
      <c r="J14" s="48"/>
      <c r="K14" s="48"/>
      <c r="L14" s="48"/>
      <c r="M14" s="48"/>
      <c r="N14" s="48"/>
      <c r="O14" s="46"/>
      <c r="P14" s="46"/>
      <c r="Q14" s="46"/>
      <c r="R14" s="46"/>
      <c r="S14" s="46"/>
      <c r="T14" s="46"/>
      <c r="U14" s="46"/>
      <c r="V14" s="46"/>
      <c r="W14" s="46"/>
      <c r="X14" s="46"/>
      <c r="Y14" s="46"/>
      <c r="Z14" s="48" t="s">
        <v>694</v>
      </c>
      <c r="AA14" s="48">
        <v>0</v>
      </c>
      <c r="AB14" s="46"/>
      <c r="AC14" s="46"/>
      <c r="AD14" s="46"/>
      <c r="AE14" s="46"/>
    </row>
    <row r="15" spans="1:31" ht="12.75" customHeight="1" x14ac:dyDescent="0.3">
      <c r="A15" s="46"/>
      <c r="B15" s="46"/>
      <c r="C15" s="46"/>
      <c r="D15" s="46"/>
      <c r="E15" s="46"/>
      <c r="F15" s="46" t="s">
        <v>747</v>
      </c>
      <c r="G15" s="48"/>
      <c r="H15" s="48"/>
      <c r="I15" s="48"/>
      <c r="J15" s="48"/>
      <c r="K15" s="48"/>
      <c r="L15" s="48"/>
      <c r="M15" s="48"/>
      <c r="N15" s="48"/>
      <c r="O15" s="46"/>
      <c r="P15" s="46"/>
      <c r="Q15" s="46"/>
      <c r="R15" s="46"/>
      <c r="S15" s="46"/>
      <c r="T15" s="46"/>
      <c r="U15" s="46"/>
      <c r="V15" s="46"/>
      <c r="W15" s="46"/>
      <c r="X15" s="46"/>
      <c r="Y15" s="46"/>
      <c r="Z15" s="48" t="s">
        <v>406</v>
      </c>
      <c r="AA15" s="48">
        <v>10</v>
      </c>
      <c r="AB15" s="46"/>
      <c r="AC15" s="46"/>
      <c r="AD15" s="46"/>
      <c r="AE15" s="46"/>
    </row>
    <row r="16" spans="1:31" ht="12.75" customHeight="1" x14ac:dyDescent="0.3">
      <c r="A16" s="46"/>
      <c r="B16" s="46"/>
      <c r="C16" s="46"/>
      <c r="D16" s="46"/>
      <c r="E16" s="46"/>
      <c r="F16" s="46" t="s">
        <v>748</v>
      </c>
      <c r="G16" s="48"/>
      <c r="H16" s="48"/>
      <c r="I16" s="48"/>
      <c r="J16" s="48"/>
      <c r="K16" s="48"/>
      <c r="L16" s="48"/>
      <c r="M16" s="48"/>
      <c r="N16" s="48"/>
      <c r="O16" s="46"/>
      <c r="P16" s="46"/>
      <c r="Q16" s="46"/>
      <c r="R16" s="46"/>
      <c r="S16" s="46"/>
      <c r="T16" s="46"/>
      <c r="U16" s="46"/>
      <c r="V16" s="46"/>
      <c r="W16" s="46"/>
      <c r="X16" s="46"/>
      <c r="Y16" s="46"/>
      <c r="Z16" s="48" t="s">
        <v>695</v>
      </c>
      <c r="AA16" s="48">
        <v>5</v>
      </c>
      <c r="AB16" s="46"/>
      <c r="AC16" s="46"/>
      <c r="AD16" s="46"/>
      <c r="AE16" s="46"/>
    </row>
    <row r="17" spans="1:31" ht="12.75" customHeight="1" x14ac:dyDescent="0.3">
      <c r="A17" s="46"/>
      <c r="B17" s="46"/>
      <c r="C17" s="46"/>
      <c r="D17" s="46"/>
      <c r="E17" s="46"/>
      <c r="F17" s="46" t="s">
        <v>749</v>
      </c>
      <c r="G17" s="48"/>
      <c r="H17" s="48"/>
      <c r="I17" s="48"/>
      <c r="J17" s="48"/>
      <c r="K17" s="48"/>
      <c r="L17" s="48"/>
      <c r="M17" s="48"/>
      <c r="N17" s="48"/>
      <c r="O17" s="46"/>
      <c r="P17" s="46"/>
      <c r="Q17" s="46"/>
      <c r="R17" s="46"/>
      <c r="S17" s="46"/>
      <c r="T17" s="46"/>
      <c r="U17" s="46"/>
      <c r="V17" s="46"/>
      <c r="W17" s="46"/>
      <c r="X17" s="46"/>
      <c r="Y17" s="46"/>
      <c r="Z17" s="48" t="s">
        <v>707</v>
      </c>
      <c r="AA17" s="48">
        <v>0</v>
      </c>
      <c r="AB17" s="46"/>
      <c r="AC17" s="46"/>
      <c r="AD17" s="46"/>
      <c r="AE17" s="46"/>
    </row>
    <row r="18" spans="1:31" ht="12.75" customHeight="1" x14ac:dyDescent="0.3">
      <c r="A18" s="46"/>
      <c r="B18" s="46"/>
      <c r="C18" s="46"/>
      <c r="D18" s="46"/>
      <c r="E18" s="46"/>
      <c r="F18" s="46"/>
      <c r="G18" s="48"/>
      <c r="H18" s="48"/>
      <c r="I18" s="48"/>
      <c r="J18" s="48"/>
      <c r="K18" s="48"/>
      <c r="L18" s="48"/>
      <c r="M18" s="48"/>
      <c r="N18" s="48"/>
      <c r="O18" s="46"/>
      <c r="P18" s="46"/>
      <c r="Q18" s="46"/>
      <c r="R18" s="46"/>
      <c r="S18" s="46"/>
      <c r="T18" s="46"/>
      <c r="U18" s="46"/>
      <c r="V18" s="46"/>
      <c r="W18" s="46"/>
      <c r="X18" s="46"/>
      <c r="Y18" s="46"/>
      <c r="Z18" s="48"/>
      <c r="AA18" s="48"/>
      <c r="AB18" s="46"/>
      <c r="AC18" s="46"/>
      <c r="AD18" s="46"/>
      <c r="AE18" s="46"/>
    </row>
    <row r="19" spans="1:31" ht="12.75" customHeight="1" x14ac:dyDescent="0.3">
      <c r="A19" s="46"/>
      <c r="B19" s="46"/>
      <c r="C19" s="46"/>
      <c r="D19" s="46"/>
      <c r="E19" s="46"/>
      <c r="F19" s="46"/>
      <c r="G19" s="48"/>
      <c r="H19" s="48"/>
      <c r="I19" s="48"/>
      <c r="J19" s="48"/>
      <c r="K19" s="48"/>
      <c r="L19" s="48"/>
      <c r="M19" s="48"/>
      <c r="N19" s="48"/>
      <c r="O19" s="46"/>
      <c r="P19" s="46"/>
      <c r="Q19" s="46"/>
      <c r="R19" s="46"/>
      <c r="S19" s="46"/>
      <c r="T19" s="46"/>
      <c r="U19" s="46"/>
      <c r="V19" s="46"/>
      <c r="W19" s="46"/>
      <c r="X19" s="46"/>
      <c r="Y19" s="46"/>
      <c r="Z19" s="48"/>
      <c r="AA19" s="48"/>
      <c r="AB19" s="46"/>
      <c r="AC19" s="46"/>
      <c r="AD19" s="46"/>
      <c r="AE19" s="46"/>
    </row>
    <row r="20" spans="1:31" ht="12.75" customHeight="1" x14ac:dyDescent="0.3">
      <c r="A20" s="46"/>
      <c r="B20" s="46"/>
      <c r="C20" s="46"/>
      <c r="D20" s="46"/>
      <c r="E20" s="46"/>
      <c r="F20" s="46"/>
      <c r="G20" s="48"/>
      <c r="H20" s="48"/>
      <c r="I20" s="48"/>
      <c r="J20" s="48"/>
      <c r="K20" s="48"/>
      <c r="L20" s="48"/>
      <c r="M20" s="48"/>
      <c r="N20" s="48"/>
      <c r="O20" s="46"/>
      <c r="P20" s="46"/>
      <c r="Q20" s="46"/>
      <c r="R20" s="46"/>
      <c r="S20" s="46"/>
      <c r="T20" s="46"/>
      <c r="U20" s="46"/>
      <c r="V20" s="46"/>
      <c r="W20" s="46"/>
      <c r="X20" s="46"/>
      <c r="Y20" s="46"/>
      <c r="Z20" s="48"/>
      <c r="AA20" s="48"/>
      <c r="AB20" s="46"/>
      <c r="AC20" s="46"/>
      <c r="AD20" s="46"/>
      <c r="AE20" s="46"/>
    </row>
    <row r="21" spans="1:31" ht="12.75" customHeight="1" x14ac:dyDescent="0.3">
      <c r="A21" s="46"/>
      <c r="B21" s="46"/>
      <c r="C21" s="46"/>
      <c r="D21" s="46"/>
      <c r="E21" s="46"/>
      <c r="F21" s="46"/>
      <c r="G21" s="48"/>
      <c r="H21" s="48"/>
      <c r="I21" s="48"/>
      <c r="J21" s="48"/>
      <c r="K21" s="48"/>
      <c r="L21" s="48"/>
      <c r="M21" s="48"/>
      <c r="N21" s="48"/>
      <c r="O21" s="46"/>
      <c r="P21" s="46"/>
      <c r="Q21" s="46"/>
      <c r="R21" s="46"/>
      <c r="S21" s="46"/>
      <c r="T21" s="46"/>
      <c r="U21" s="46"/>
      <c r="V21" s="46"/>
      <c r="W21" s="46"/>
      <c r="X21" s="46"/>
      <c r="Y21" s="46"/>
      <c r="Z21" s="48"/>
      <c r="AA21" s="48"/>
      <c r="AB21" s="46"/>
      <c r="AC21" s="46"/>
      <c r="AD21" s="46"/>
      <c r="AE21" s="46"/>
    </row>
    <row r="22" spans="1:31" ht="12.75" customHeight="1" x14ac:dyDescent="0.3">
      <c r="A22" s="46"/>
      <c r="B22" s="46"/>
      <c r="C22" s="46"/>
      <c r="D22" s="46"/>
      <c r="E22" s="46"/>
      <c r="F22" s="46"/>
      <c r="G22" s="48"/>
      <c r="H22" s="48"/>
      <c r="I22" s="48"/>
      <c r="J22" s="48"/>
      <c r="K22" s="48"/>
      <c r="L22" s="48"/>
      <c r="M22" s="48"/>
      <c r="N22" s="48"/>
      <c r="O22" s="46"/>
      <c r="P22" s="46"/>
      <c r="Q22" s="46"/>
      <c r="R22" s="46"/>
      <c r="S22" s="46"/>
      <c r="T22" s="46"/>
      <c r="U22" s="46"/>
      <c r="V22" s="46"/>
      <c r="W22" s="46"/>
      <c r="X22" s="46"/>
      <c r="Y22" s="46"/>
      <c r="Z22" s="48"/>
      <c r="AA22" s="48"/>
      <c r="AB22" s="46"/>
      <c r="AC22" s="46"/>
      <c r="AD22" s="46"/>
      <c r="AE22" s="46"/>
    </row>
    <row r="23" spans="1:31" ht="12.75" customHeight="1" x14ac:dyDescent="0.3">
      <c r="A23" s="46"/>
      <c r="B23" s="46"/>
      <c r="C23" s="46"/>
      <c r="D23" s="46"/>
      <c r="E23" s="46"/>
      <c r="F23" s="46"/>
      <c r="G23" s="48"/>
      <c r="H23" s="48"/>
      <c r="I23" s="48"/>
      <c r="J23" s="48"/>
      <c r="K23" s="48"/>
      <c r="L23" s="48"/>
      <c r="M23" s="48"/>
      <c r="N23" s="48"/>
      <c r="O23" s="46"/>
      <c r="P23" s="46"/>
      <c r="Q23" s="46"/>
      <c r="R23" s="46"/>
      <c r="S23" s="46"/>
      <c r="T23" s="46"/>
      <c r="U23" s="46"/>
      <c r="V23" s="46"/>
      <c r="W23" s="46"/>
      <c r="X23" s="46"/>
      <c r="Y23" s="46"/>
      <c r="Z23" s="48"/>
      <c r="AA23" s="48"/>
      <c r="AB23" s="46"/>
      <c r="AC23" s="46"/>
      <c r="AD23" s="46"/>
      <c r="AE23" s="46"/>
    </row>
    <row r="24" spans="1:31" ht="12.75" customHeight="1" x14ac:dyDescent="0.3">
      <c r="A24" s="46"/>
      <c r="B24" s="46"/>
      <c r="C24" s="46"/>
      <c r="D24" s="46"/>
      <c r="E24" s="46"/>
      <c r="F24" s="46"/>
      <c r="G24" s="48"/>
      <c r="H24" s="48"/>
      <c r="I24" s="48"/>
      <c r="J24" s="48"/>
      <c r="K24" s="48"/>
      <c r="L24" s="48"/>
      <c r="M24" s="48"/>
      <c r="N24" s="48"/>
      <c r="O24" s="46"/>
      <c r="P24" s="46"/>
      <c r="Q24" s="46"/>
      <c r="R24" s="46"/>
      <c r="S24" s="46"/>
      <c r="T24" s="46"/>
      <c r="U24" s="46"/>
      <c r="V24" s="46"/>
      <c r="W24" s="46"/>
      <c r="X24" s="46"/>
      <c r="Y24" s="46"/>
      <c r="Z24" s="48"/>
      <c r="AA24" s="48"/>
      <c r="AB24" s="46"/>
      <c r="AC24" s="46"/>
      <c r="AD24" s="46"/>
      <c r="AE24" s="46"/>
    </row>
    <row r="25" spans="1:31" ht="12.75" customHeight="1" x14ac:dyDescent="0.3">
      <c r="A25" s="46"/>
      <c r="B25" s="46"/>
      <c r="C25" s="46"/>
      <c r="D25" s="46"/>
      <c r="E25" s="46"/>
      <c r="F25" s="46"/>
      <c r="G25" s="48"/>
      <c r="H25" s="48"/>
      <c r="I25" s="48"/>
      <c r="J25" s="48"/>
      <c r="K25" s="48"/>
      <c r="L25" s="48"/>
      <c r="M25" s="48"/>
      <c r="N25" s="48"/>
      <c r="O25" s="46"/>
      <c r="P25" s="46"/>
      <c r="Q25" s="46"/>
      <c r="R25" s="46"/>
      <c r="S25" s="46"/>
      <c r="T25" s="46"/>
      <c r="U25" s="46"/>
      <c r="V25" s="46"/>
      <c r="W25" s="46"/>
      <c r="X25" s="46"/>
      <c r="Y25" s="46"/>
      <c r="Z25" s="48"/>
      <c r="AA25" s="48"/>
      <c r="AB25" s="46"/>
      <c r="AC25" s="46"/>
      <c r="AD25" s="46"/>
      <c r="AE25" s="46"/>
    </row>
    <row r="26" spans="1:31" ht="12.75" customHeight="1" x14ac:dyDescent="0.3">
      <c r="A26" s="46"/>
      <c r="B26" s="46"/>
      <c r="C26" s="46"/>
      <c r="D26" s="46"/>
      <c r="E26" s="46"/>
      <c r="F26" s="46"/>
      <c r="G26" s="48"/>
      <c r="H26" s="48"/>
      <c r="I26" s="48"/>
      <c r="J26" s="48"/>
      <c r="K26" s="48"/>
      <c r="L26" s="48"/>
      <c r="M26" s="48"/>
      <c r="N26" s="48"/>
      <c r="O26" s="46"/>
      <c r="P26" s="46"/>
      <c r="Q26" s="46"/>
      <c r="R26" s="46"/>
      <c r="S26" s="46"/>
      <c r="T26" s="46"/>
      <c r="U26" s="46"/>
      <c r="V26" s="46"/>
      <c r="W26" s="46"/>
      <c r="X26" s="46"/>
      <c r="Y26" s="46"/>
      <c r="Z26" s="48"/>
      <c r="AA26" s="48"/>
      <c r="AB26" s="46"/>
      <c r="AC26" s="46"/>
      <c r="AD26" s="46"/>
      <c r="AE26" s="46"/>
    </row>
    <row r="27" spans="1:31" ht="12.75" customHeight="1" x14ac:dyDescent="0.3">
      <c r="A27" s="46"/>
      <c r="B27" s="46"/>
      <c r="C27" s="46"/>
      <c r="D27" s="46"/>
      <c r="E27" s="46"/>
      <c r="F27" s="46"/>
      <c r="G27" s="48"/>
      <c r="H27" s="48"/>
      <c r="I27" s="48"/>
      <c r="J27" s="48"/>
      <c r="K27" s="48"/>
      <c r="L27" s="48"/>
      <c r="M27" s="48"/>
      <c r="N27" s="48"/>
      <c r="O27" s="46"/>
      <c r="P27" s="46"/>
      <c r="Q27" s="46"/>
      <c r="R27" s="46"/>
      <c r="S27" s="46"/>
      <c r="T27" s="46"/>
      <c r="U27" s="46"/>
      <c r="V27" s="46"/>
      <c r="W27" s="46"/>
      <c r="X27" s="46"/>
      <c r="Y27" s="46"/>
      <c r="Z27" s="48"/>
      <c r="AA27" s="48"/>
      <c r="AB27" s="46"/>
      <c r="AC27" s="46"/>
      <c r="AD27" s="46"/>
      <c r="AE27" s="46"/>
    </row>
    <row r="28" spans="1:31" ht="12.75" customHeight="1" x14ac:dyDescent="0.3">
      <c r="A28" s="46"/>
      <c r="B28" s="46"/>
      <c r="C28" s="46"/>
      <c r="D28" s="46"/>
      <c r="E28" s="46"/>
      <c r="F28" s="46"/>
      <c r="G28" s="48"/>
      <c r="H28" s="48"/>
      <c r="I28" s="48"/>
      <c r="J28" s="48"/>
      <c r="K28" s="48"/>
      <c r="L28" s="48"/>
      <c r="M28" s="48"/>
      <c r="N28" s="48"/>
      <c r="O28" s="46"/>
      <c r="P28" s="46"/>
      <c r="Q28" s="46"/>
      <c r="R28" s="46"/>
      <c r="S28" s="46"/>
      <c r="T28" s="46"/>
      <c r="U28" s="46"/>
      <c r="V28" s="46"/>
      <c r="W28" s="46"/>
      <c r="X28" s="46"/>
      <c r="Y28" s="46"/>
      <c r="Z28" s="48"/>
      <c r="AA28" s="48"/>
      <c r="AB28" s="46"/>
      <c r="AC28" s="46"/>
      <c r="AD28" s="46"/>
      <c r="AE28" s="46"/>
    </row>
    <row r="29" spans="1:31" ht="12.75" customHeight="1" x14ac:dyDescent="0.3">
      <c r="A29" s="46"/>
      <c r="B29" s="46"/>
      <c r="C29" s="46"/>
      <c r="D29" s="46"/>
      <c r="E29" s="46"/>
      <c r="F29" s="46"/>
      <c r="G29" s="48"/>
      <c r="H29" s="48"/>
      <c r="I29" s="48"/>
      <c r="J29" s="48"/>
      <c r="K29" s="48"/>
      <c r="L29" s="48"/>
      <c r="M29" s="48"/>
      <c r="N29" s="48"/>
      <c r="O29" s="46"/>
      <c r="P29" s="46"/>
      <c r="Q29" s="46"/>
      <c r="R29" s="46"/>
      <c r="S29" s="46"/>
      <c r="T29" s="46"/>
      <c r="U29" s="46"/>
      <c r="V29" s="46"/>
      <c r="W29" s="46"/>
      <c r="X29" s="46"/>
      <c r="Y29" s="46"/>
      <c r="Z29" s="48"/>
      <c r="AA29" s="48"/>
      <c r="AB29" s="46"/>
      <c r="AC29" s="46"/>
      <c r="AD29" s="46"/>
      <c r="AE29" s="46"/>
    </row>
    <row r="30" spans="1:31" ht="12.75" customHeight="1" x14ac:dyDescent="0.3">
      <c r="A30" s="46"/>
      <c r="B30" s="46"/>
      <c r="C30" s="46"/>
      <c r="D30" s="46"/>
      <c r="E30" s="46"/>
      <c r="F30" s="46"/>
      <c r="G30" s="48"/>
      <c r="H30" s="48"/>
      <c r="I30" s="48"/>
      <c r="J30" s="48"/>
      <c r="K30" s="48"/>
      <c r="L30" s="48"/>
      <c r="M30" s="48"/>
      <c r="N30" s="48"/>
      <c r="O30" s="46"/>
      <c r="P30" s="46"/>
      <c r="Q30" s="46"/>
      <c r="R30" s="46"/>
      <c r="S30" s="46"/>
      <c r="T30" s="46"/>
      <c r="U30" s="46"/>
      <c r="V30" s="46"/>
      <c r="W30" s="46"/>
      <c r="X30" s="46"/>
      <c r="Y30" s="46"/>
      <c r="Z30" s="48"/>
      <c r="AA30" s="48"/>
      <c r="AB30" s="46"/>
      <c r="AC30" s="46"/>
      <c r="AD30" s="46"/>
      <c r="AE30" s="46"/>
    </row>
    <row r="31" spans="1:31" ht="12.75" customHeight="1" x14ac:dyDescent="0.3">
      <c r="A31" s="46"/>
      <c r="B31" s="46"/>
      <c r="C31" s="46"/>
      <c r="D31" s="46"/>
      <c r="E31" s="46"/>
      <c r="F31" s="46"/>
      <c r="G31" s="48"/>
      <c r="H31" s="48"/>
      <c r="I31" s="48"/>
      <c r="J31" s="48"/>
      <c r="K31" s="48"/>
      <c r="L31" s="48"/>
      <c r="M31" s="48"/>
      <c r="N31" s="48"/>
      <c r="O31" s="46"/>
      <c r="P31" s="46"/>
      <c r="Q31" s="46"/>
      <c r="R31" s="46"/>
      <c r="S31" s="46"/>
      <c r="T31" s="46"/>
      <c r="U31" s="46"/>
      <c r="V31" s="46"/>
      <c r="W31" s="46"/>
      <c r="X31" s="46"/>
      <c r="Y31" s="46"/>
      <c r="Z31" s="48"/>
      <c r="AA31" s="48"/>
      <c r="AB31" s="46"/>
      <c r="AC31" s="46"/>
      <c r="AD31" s="46"/>
      <c r="AE31" s="46"/>
    </row>
    <row r="32" spans="1:31" ht="12.75" customHeight="1" x14ac:dyDescent="0.3">
      <c r="A32" s="46"/>
      <c r="B32" s="46"/>
      <c r="C32" s="46"/>
      <c r="D32" s="46"/>
      <c r="E32" s="46"/>
      <c r="F32" s="46"/>
      <c r="G32" s="48"/>
      <c r="H32" s="48"/>
      <c r="I32" s="48"/>
      <c r="J32" s="48"/>
      <c r="K32" s="48"/>
      <c r="L32" s="48"/>
      <c r="M32" s="48"/>
      <c r="N32" s="48"/>
      <c r="O32" s="46"/>
      <c r="P32" s="46"/>
      <c r="Q32" s="46"/>
      <c r="R32" s="46"/>
      <c r="S32" s="46"/>
      <c r="T32" s="46"/>
      <c r="U32" s="46"/>
      <c r="V32" s="46"/>
      <c r="W32" s="46"/>
      <c r="X32" s="46"/>
      <c r="Y32" s="46"/>
      <c r="Z32" s="48"/>
      <c r="AA32" s="48"/>
      <c r="AB32" s="46"/>
      <c r="AC32" s="46"/>
      <c r="AD32" s="46"/>
      <c r="AE32" s="46"/>
    </row>
    <row r="33" spans="1:31" ht="12.75" customHeight="1" x14ac:dyDescent="0.3">
      <c r="A33" s="46"/>
      <c r="B33" s="46"/>
      <c r="C33" s="46"/>
      <c r="D33" s="46"/>
      <c r="E33" s="46"/>
      <c r="F33" s="46"/>
      <c r="G33" s="48"/>
      <c r="H33" s="48"/>
      <c r="I33" s="48"/>
      <c r="J33" s="48"/>
      <c r="K33" s="48"/>
      <c r="L33" s="48"/>
      <c r="M33" s="48"/>
      <c r="N33" s="48"/>
      <c r="O33" s="46"/>
      <c r="P33" s="46"/>
      <c r="Q33" s="46"/>
      <c r="R33" s="46"/>
      <c r="S33" s="46"/>
      <c r="T33" s="46"/>
      <c r="U33" s="46"/>
      <c r="V33" s="46"/>
      <c r="W33" s="46"/>
      <c r="X33" s="46"/>
      <c r="Y33" s="46"/>
      <c r="Z33" s="48"/>
      <c r="AA33" s="48"/>
      <c r="AB33" s="46"/>
      <c r="AC33" s="46"/>
      <c r="AD33" s="46"/>
      <c r="AE33" s="46"/>
    </row>
    <row r="34" spans="1:31" ht="12.75" customHeight="1" x14ac:dyDescent="0.3">
      <c r="A34" s="46"/>
      <c r="B34" s="46"/>
      <c r="C34" s="46"/>
      <c r="D34" s="46"/>
      <c r="E34" s="46"/>
      <c r="F34" s="46"/>
      <c r="G34" s="48"/>
      <c r="H34" s="48"/>
      <c r="I34" s="48"/>
      <c r="J34" s="48"/>
      <c r="K34" s="48"/>
      <c r="L34" s="48"/>
      <c r="M34" s="48"/>
      <c r="N34" s="48"/>
      <c r="O34" s="46"/>
      <c r="P34" s="46"/>
      <c r="Q34" s="46"/>
      <c r="R34" s="46"/>
      <c r="S34" s="46"/>
      <c r="T34" s="46"/>
      <c r="U34" s="46"/>
      <c r="V34" s="46"/>
      <c r="W34" s="46"/>
      <c r="X34" s="46"/>
      <c r="Y34" s="46"/>
      <c r="Z34" s="48"/>
      <c r="AA34" s="48"/>
      <c r="AB34" s="46"/>
      <c r="AC34" s="46"/>
      <c r="AD34" s="46"/>
      <c r="AE34" s="46"/>
    </row>
    <row r="35" spans="1:31" ht="12.75" customHeight="1" x14ac:dyDescent="0.3">
      <c r="A35" s="46"/>
      <c r="B35" s="46"/>
      <c r="C35" s="46"/>
      <c r="D35" s="46"/>
      <c r="E35" s="46"/>
      <c r="F35" s="46"/>
      <c r="G35" s="48"/>
      <c r="H35" s="48"/>
      <c r="I35" s="48"/>
      <c r="J35" s="48"/>
      <c r="K35" s="48"/>
      <c r="L35" s="48"/>
      <c r="M35" s="48"/>
      <c r="N35" s="48"/>
      <c r="O35" s="46"/>
      <c r="P35" s="46"/>
      <c r="Q35" s="46"/>
      <c r="R35" s="46"/>
      <c r="S35" s="46"/>
      <c r="T35" s="46"/>
      <c r="U35" s="46"/>
      <c r="V35" s="46"/>
      <c r="W35" s="46"/>
      <c r="X35" s="46"/>
      <c r="Y35" s="46"/>
      <c r="Z35" s="48"/>
      <c r="AA35" s="48"/>
      <c r="AB35" s="46"/>
      <c r="AC35" s="46"/>
      <c r="AD35" s="46"/>
      <c r="AE35" s="46"/>
    </row>
    <row r="36" spans="1:31" ht="12.75" customHeight="1" x14ac:dyDescent="0.3">
      <c r="A36" s="46"/>
      <c r="B36" s="46"/>
      <c r="C36" s="46"/>
      <c r="D36" s="46"/>
      <c r="E36" s="46"/>
      <c r="F36" s="46"/>
      <c r="G36" s="48"/>
      <c r="H36" s="48"/>
      <c r="I36" s="48"/>
      <c r="J36" s="48"/>
      <c r="K36" s="48"/>
      <c r="L36" s="48"/>
      <c r="M36" s="48"/>
      <c r="N36" s="48"/>
      <c r="O36" s="46"/>
      <c r="P36" s="46"/>
      <c r="Q36" s="46"/>
      <c r="R36" s="46"/>
      <c r="S36" s="46"/>
      <c r="T36" s="46"/>
      <c r="U36" s="46"/>
      <c r="V36" s="46"/>
      <c r="W36" s="46"/>
      <c r="X36" s="46"/>
      <c r="Y36" s="46"/>
      <c r="Z36" s="48"/>
      <c r="AA36" s="48"/>
      <c r="AB36" s="46"/>
      <c r="AC36" s="46"/>
      <c r="AD36" s="46"/>
      <c r="AE36" s="46"/>
    </row>
    <row r="37" spans="1:31" ht="12.75" customHeight="1" x14ac:dyDescent="0.3">
      <c r="A37" s="46"/>
      <c r="B37" s="46"/>
      <c r="C37" s="46"/>
      <c r="D37" s="46"/>
      <c r="E37" s="46"/>
      <c r="F37" s="46"/>
      <c r="G37" s="48"/>
      <c r="H37" s="48"/>
      <c r="I37" s="48"/>
      <c r="J37" s="48"/>
      <c r="K37" s="48"/>
      <c r="L37" s="48"/>
      <c r="M37" s="48"/>
      <c r="N37" s="48"/>
      <c r="O37" s="46"/>
      <c r="P37" s="46"/>
      <c r="Q37" s="46"/>
      <c r="R37" s="46"/>
      <c r="S37" s="46"/>
      <c r="T37" s="46"/>
      <c r="U37" s="46"/>
      <c r="V37" s="46"/>
      <c r="W37" s="46"/>
      <c r="X37" s="46"/>
      <c r="Y37" s="46"/>
      <c r="Z37" s="48"/>
      <c r="AA37" s="48"/>
      <c r="AB37" s="46"/>
      <c r="AC37" s="46"/>
      <c r="AD37" s="46"/>
      <c r="AE37" s="46"/>
    </row>
    <row r="38" spans="1:31" ht="12.75" customHeight="1" x14ac:dyDescent="0.3">
      <c r="A38" s="46"/>
      <c r="B38" s="46"/>
      <c r="C38" s="46"/>
      <c r="D38" s="46"/>
      <c r="E38" s="46"/>
      <c r="F38" s="46"/>
      <c r="G38" s="48"/>
      <c r="H38" s="48"/>
      <c r="I38" s="48"/>
      <c r="J38" s="48"/>
      <c r="K38" s="48"/>
      <c r="L38" s="48"/>
      <c r="M38" s="48"/>
      <c r="N38" s="48"/>
      <c r="O38" s="46"/>
      <c r="P38" s="46"/>
      <c r="Q38" s="46"/>
      <c r="R38" s="46"/>
      <c r="S38" s="46"/>
      <c r="T38" s="46"/>
      <c r="U38" s="46"/>
      <c r="V38" s="46"/>
      <c r="W38" s="46"/>
      <c r="X38" s="46"/>
      <c r="Y38" s="46"/>
      <c r="Z38" s="48"/>
      <c r="AA38" s="48"/>
      <c r="AB38" s="46"/>
      <c r="AC38" s="46"/>
      <c r="AD38" s="46"/>
      <c r="AE38" s="46"/>
    </row>
    <row r="39" spans="1:31" ht="12.75" customHeight="1" x14ac:dyDescent="0.3">
      <c r="A39" s="46"/>
      <c r="B39" s="46"/>
      <c r="C39" s="46"/>
      <c r="D39" s="46"/>
      <c r="E39" s="46"/>
      <c r="F39" s="46"/>
      <c r="G39" s="48"/>
      <c r="H39" s="48"/>
      <c r="I39" s="48"/>
      <c r="J39" s="48"/>
      <c r="K39" s="48"/>
      <c r="L39" s="48"/>
      <c r="M39" s="48"/>
      <c r="N39" s="48"/>
      <c r="O39" s="46"/>
      <c r="P39" s="46"/>
      <c r="Q39" s="46"/>
      <c r="R39" s="46"/>
      <c r="S39" s="46"/>
      <c r="T39" s="46"/>
      <c r="U39" s="46"/>
      <c r="V39" s="46"/>
      <c r="W39" s="46"/>
      <c r="X39" s="46"/>
      <c r="Y39" s="46"/>
      <c r="Z39" s="48"/>
      <c r="AA39" s="48"/>
      <c r="AB39" s="46"/>
      <c r="AC39" s="46"/>
      <c r="AD39" s="46"/>
      <c r="AE39" s="46"/>
    </row>
    <row r="40" spans="1:31" ht="12.75" customHeight="1" x14ac:dyDescent="0.3">
      <c r="A40" s="46"/>
      <c r="B40" s="46"/>
      <c r="C40" s="46"/>
      <c r="D40" s="46"/>
      <c r="E40" s="46"/>
      <c r="F40" s="46"/>
      <c r="G40" s="48"/>
      <c r="H40" s="48"/>
      <c r="I40" s="48"/>
      <c r="J40" s="48"/>
      <c r="K40" s="48"/>
      <c r="L40" s="48"/>
      <c r="M40" s="48"/>
      <c r="N40" s="48"/>
      <c r="O40" s="46"/>
      <c r="P40" s="46"/>
      <c r="Q40" s="46"/>
      <c r="R40" s="46"/>
      <c r="S40" s="46"/>
      <c r="T40" s="46"/>
      <c r="U40" s="46"/>
      <c r="V40" s="46"/>
      <c r="W40" s="46"/>
      <c r="X40" s="46"/>
      <c r="Y40" s="46"/>
      <c r="Z40" s="48"/>
      <c r="AA40" s="48"/>
      <c r="AB40" s="46"/>
      <c r="AC40" s="46"/>
      <c r="AD40" s="46"/>
      <c r="AE40" s="46"/>
    </row>
    <row r="41" spans="1:31" ht="12.75" customHeight="1" x14ac:dyDescent="0.3">
      <c r="A41" s="46"/>
      <c r="B41" s="46"/>
      <c r="C41" s="46"/>
      <c r="D41" s="46"/>
      <c r="E41" s="46"/>
      <c r="F41" s="46"/>
      <c r="G41" s="48"/>
      <c r="H41" s="48"/>
      <c r="I41" s="48"/>
      <c r="J41" s="48"/>
      <c r="K41" s="48"/>
      <c r="L41" s="48"/>
      <c r="M41" s="48"/>
      <c r="N41" s="48"/>
      <c r="O41" s="46"/>
      <c r="P41" s="46"/>
      <c r="Q41" s="46"/>
      <c r="R41" s="46"/>
      <c r="S41" s="46"/>
      <c r="T41" s="46"/>
      <c r="U41" s="46"/>
      <c r="V41" s="46"/>
      <c r="W41" s="46"/>
      <c r="X41" s="46"/>
      <c r="Y41" s="46"/>
      <c r="Z41" s="48"/>
      <c r="AA41" s="48"/>
      <c r="AB41" s="46"/>
      <c r="AC41" s="46"/>
      <c r="AD41" s="46"/>
      <c r="AE41" s="46"/>
    </row>
    <row r="42" spans="1:31" ht="12.75" customHeight="1" x14ac:dyDescent="0.3">
      <c r="A42" s="46"/>
      <c r="B42" s="46"/>
      <c r="C42" s="46"/>
      <c r="D42" s="46"/>
      <c r="E42" s="46"/>
      <c r="F42" s="46"/>
      <c r="G42" s="48"/>
      <c r="H42" s="48"/>
      <c r="I42" s="48"/>
      <c r="J42" s="48"/>
      <c r="K42" s="48"/>
      <c r="L42" s="48"/>
      <c r="M42" s="48"/>
      <c r="N42" s="48"/>
      <c r="O42" s="46"/>
      <c r="P42" s="46"/>
      <c r="Q42" s="46"/>
      <c r="R42" s="46"/>
      <c r="S42" s="46"/>
      <c r="T42" s="46"/>
      <c r="U42" s="46"/>
      <c r="V42" s="46"/>
      <c r="W42" s="46"/>
      <c r="X42" s="46"/>
      <c r="Y42" s="46"/>
      <c r="Z42" s="48"/>
      <c r="AA42" s="48"/>
      <c r="AB42" s="46"/>
      <c r="AC42" s="46"/>
      <c r="AD42" s="46"/>
      <c r="AE42" s="46"/>
    </row>
    <row r="43" spans="1:31" ht="12.75" customHeight="1" x14ac:dyDescent="0.3">
      <c r="A43" s="46"/>
      <c r="B43" s="46"/>
      <c r="C43" s="46"/>
      <c r="D43" s="46"/>
      <c r="E43" s="46"/>
      <c r="F43" s="46"/>
      <c r="G43" s="48"/>
      <c r="H43" s="48"/>
      <c r="I43" s="48"/>
      <c r="J43" s="48"/>
      <c r="K43" s="48"/>
      <c r="L43" s="48"/>
      <c r="M43" s="48"/>
      <c r="N43" s="48"/>
      <c r="O43" s="46"/>
      <c r="P43" s="46"/>
      <c r="Q43" s="46"/>
      <c r="R43" s="46"/>
      <c r="S43" s="46"/>
      <c r="T43" s="46"/>
      <c r="U43" s="46"/>
      <c r="V43" s="46"/>
      <c r="W43" s="46"/>
      <c r="X43" s="46"/>
      <c r="Y43" s="46"/>
      <c r="Z43" s="48"/>
      <c r="AA43" s="48"/>
      <c r="AB43" s="46"/>
      <c r="AC43" s="46"/>
      <c r="AD43" s="46"/>
      <c r="AE43" s="46"/>
    </row>
    <row r="44" spans="1:31" ht="12.75" customHeight="1" x14ac:dyDescent="0.3">
      <c r="A44" s="46"/>
      <c r="B44" s="46"/>
      <c r="C44" s="46"/>
      <c r="D44" s="46"/>
      <c r="E44" s="46"/>
      <c r="F44" s="46"/>
      <c r="G44" s="48"/>
      <c r="H44" s="48"/>
      <c r="I44" s="48"/>
      <c r="J44" s="48"/>
      <c r="K44" s="48"/>
      <c r="L44" s="48"/>
      <c r="M44" s="48"/>
      <c r="N44" s="48"/>
      <c r="O44" s="46"/>
      <c r="P44" s="46"/>
      <c r="Q44" s="46"/>
      <c r="R44" s="46"/>
      <c r="S44" s="46"/>
      <c r="T44" s="46"/>
      <c r="U44" s="46"/>
      <c r="V44" s="46"/>
      <c r="W44" s="46"/>
      <c r="X44" s="46"/>
      <c r="Y44" s="46"/>
      <c r="Z44" s="48"/>
      <c r="AA44" s="48"/>
      <c r="AB44" s="46"/>
      <c r="AC44" s="46"/>
      <c r="AD44" s="46"/>
      <c r="AE44" s="46"/>
    </row>
    <row r="45" spans="1:31" ht="12.75" customHeight="1" x14ac:dyDescent="0.3">
      <c r="A45" s="46"/>
      <c r="B45" s="46"/>
      <c r="C45" s="46"/>
      <c r="D45" s="46"/>
      <c r="E45" s="46"/>
      <c r="F45" s="46"/>
      <c r="G45" s="48"/>
      <c r="H45" s="48"/>
      <c r="I45" s="48"/>
      <c r="J45" s="48"/>
      <c r="K45" s="48"/>
      <c r="L45" s="48"/>
      <c r="M45" s="48"/>
      <c r="N45" s="48"/>
      <c r="O45" s="46"/>
      <c r="P45" s="46"/>
      <c r="Q45" s="46"/>
      <c r="R45" s="46"/>
      <c r="S45" s="46"/>
      <c r="T45" s="46"/>
      <c r="U45" s="46"/>
      <c r="V45" s="46"/>
      <c r="W45" s="46"/>
      <c r="X45" s="46"/>
      <c r="Y45" s="46"/>
      <c r="Z45" s="48"/>
      <c r="AA45" s="48"/>
      <c r="AB45" s="46"/>
      <c r="AC45" s="46"/>
      <c r="AD45" s="46"/>
      <c r="AE45" s="46"/>
    </row>
    <row r="46" spans="1:31" ht="12.75" customHeight="1" x14ac:dyDescent="0.3">
      <c r="A46" s="46"/>
      <c r="B46" s="46"/>
      <c r="C46" s="46"/>
      <c r="D46" s="46"/>
      <c r="E46" s="46"/>
      <c r="F46" s="46"/>
      <c r="G46" s="48"/>
      <c r="H46" s="48"/>
      <c r="I46" s="48"/>
      <c r="J46" s="48"/>
      <c r="K46" s="48"/>
      <c r="L46" s="48"/>
      <c r="M46" s="48"/>
      <c r="N46" s="48"/>
      <c r="O46" s="46"/>
      <c r="P46" s="46"/>
      <c r="Q46" s="46"/>
      <c r="R46" s="46"/>
      <c r="S46" s="46"/>
      <c r="T46" s="46"/>
      <c r="U46" s="46"/>
      <c r="V46" s="46"/>
      <c r="W46" s="46"/>
      <c r="X46" s="46"/>
      <c r="Y46" s="46"/>
      <c r="Z46" s="48"/>
      <c r="AA46" s="48"/>
      <c r="AB46" s="46"/>
      <c r="AC46" s="46"/>
      <c r="AD46" s="46"/>
      <c r="AE46" s="46"/>
    </row>
    <row r="47" spans="1:31" ht="12.75" customHeight="1" x14ac:dyDescent="0.3">
      <c r="A47" s="46"/>
      <c r="B47" s="46"/>
      <c r="C47" s="46"/>
      <c r="D47" s="46"/>
      <c r="E47" s="46"/>
      <c r="F47" s="46"/>
      <c r="G47" s="48"/>
      <c r="H47" s="48"/>
      <c r="I47" s="48"/>
      <c r="J47" s="48"/>
      <c r="K47" s="48"/>
      <c r="L47" s="48"/>
      <c r="M47" s="48"/>
      <c r="N47" s="48"/>
      <c r="O47" s="46"/>
      <c r="P47" s="46"/>
      <c r="Q47" s="46"/>
      <c r="R47" s="46"/>
      <c r="S47" s="46"/>
      <c r="T47" s="46"/>
      <c r="U47" s="46"/>
      <c r="V47" s="46"/>
      <c r="W47" s="46"/>
      <c r="X47" s="46"/>
      <c r="Y47" s="46"/>
      <c r="Z47" s="48"/>
      <c r="AA47" s="48"/>
      <c r="AB47" s="46"/>
      <c r="AC47" s="46"/>
      <c r="AD47" s="46"/>
      <c r="AE47" s="46"/>
    </row>
    <row r="48" spans="1:31" ht="12.75" customHeight="1" x14ac:dyDescent="0.3">
      <c r="A48" s="46"/>
      <c r="B48" s="46"/>
      <c r="C48" s="46"/>
      <c r="D48" s="46"/>
      <c r="E48" s="46"/>
      <c r="F48" s="46"/>
      <c r="G48" s="48"/>
      <c r="H48" s="48"/>
      <c r="I48" s="48"/>
      <c r="J48" s="48"/>
      <c r="K48" s="48"/>
      <c r="L48" s="48"/>
      <c r="M48" s="48"/>
      <c r="N48" s="48"/>
      <c r="O48" s="46"/>
      <c r="P48" s="46"/>
      <c r="Q48" s="46"/>
      <c r="R48" s="46"/>
      <c r="S48" s="46"/>
      <c r="T48" s="46"/>
      <c r="U48" s="46"/>
      <c r="V48" s="46"/>
      <c r="W48" s="46"/>
      <c r="X48" s="46"/>
      <c r="Y48" s="46"/>
      <c r="Z48" s="48"/>
      <c r="AA48" s="48"/>
      <c r="AB48" s="46"/>
      <c r="AC48" s="46"/>
      <c r="AD48" s="46"/>
      <c r="AE48" s="46"/>
    </row>
    <row r="49" spans="1:31" ht="12.75" customHeight="1" x14ac:dyDescent="0.3">
      <c r="A49" s="46"/>
      <c r="B49" s="46"/>
      <c r="C49" s="46"/>
      <c r="D49" s="46"/>
      <c r="E49" s="46"/>
      <c r="F49" s="46"/>
      <c r="G49" s="48"/>
      <c r="H49" s="48"/>
      <c r="I49" s="48"/>
      <c r="J49" s="48"/>
      <c r="K49" s="48"/>
      <c r="L49" s="48"/>
      <c r="M49" s="48"/>
      <c r="N49" s="48"/>
      <c r="O49" s="46"/>
      <c r="P49" s="46"/>
      <c r="Q49" s="46"/>
      <c r="R49" s="46"/>
      <c r="S49" s="46"/>
      <c r="T49" s="46"/>
      <c r="U49" s="46"/>
      <c r="V49" s="46"/>
      <c r="W49" s="46"/>
      <c r="X49" s="46"/>
      <c r="Y49" s="46"/>
      <c r="Z49" s="48"/>
      <c r="AA49" s="48"/>
      <c r="AB49" s="46"/>
      <c r="AC49" s="46"/>
      <c r="AD49" s="46"/>
      <c r="AE49" s="46"/>
    </row>
    <row r="50" spans="1:31" ht="12.75" customHeight="1" x14ac:dyDescent="0.3">
      <c r="A50" s="46"/>
      <c r="B50" s="46"/>
      <c r="C50" s="46"/>
      <c r="D50" s="46"/>
      <c r="E50" s="46"/>
      <c r="F50" s="46"/>
      <c r="G50" s="48"/>
      <c r="H50" s="48"/>
      <c r="I50" s="48"/>
      <c r="J50" s="48"/>
      <c r="K50" s="48"/>
      <c r="L50" s="48"/>
      <c r="M50" s="48"/>
      <c r="N50" s="48"/>
      <c r="O50" s="46"/>
      <c r="P50" s="46"/>
      <c r="Q50" s="46"/>
      <c r="R50" s="46"/>
      <c r="S50" s="46"/>
      <c r="T50" s="46"/>
      <c r="U50" s="46"/>
      <c r="V50" s="46"/>
      <c r="W50" s="46"/>
      <c r="X50" s="46"/>
      <c r="Y50" s="46"/>
      <c r="Z50" s="48"/>
      <c r="AA50" s="48"/>
      <c r="AB50" s="46"/>
      <c r="AC50" s="46"/>
      <c r="AD50" s="46"/>
      <c r="AE50" s="46"/>
    </row>
    <row r="51" spans="1:31" ht="12.75" customHeight="1" x14ac:dyDescent="0.3">
      <c r="A51" s="46"/>
      <c r="B51" s="46"/>
      <c r="C51" s="46"/>
      <c r="D51" s="46"/>
      <c r="E51" s="46"/>
      <c r="F51" s="46"/>
      <c r="G51" s="48"/>
      <c r="H51" s="48"/>
      <c r="I51" s="48"/>
      <c r="J51" s="48"/>
      <c r="K51" s="48"/>
      <c r="L51" s="48"/>
      <c r="M51" s="48"/>
      <c r="N51" s="48"/>
      <c r="O51" s="46"/>
      <c r="P51" s="46"/>
      <c r="Q51" s="46"/>
      <c r="R51" s="46"/>
      <c r="S51" s="46"/>
      <c r="T51" s="46"/>
      <c r="U51" s="46"/>
      <c r="V51" s="46"/>
      <c r="W51" s="46"/>
      <c r="X51" s="46"/>
      <c r="Y51" s="46"/>
      <c r="Z51" s="48"/>
      <c r="AA51" s="48"/>
      <c r="AB51" s="46"/>
      <c r="AC51" s="46"/>
      <c r="AD51" s="46"/>
      <c r="AE51" s="46"/>
    </row>
    <row r="52" spans="1:31" ht="12.75" customHeight="1" x14ac:dyDescent="0.3">
      <c r="A52" s="46"/>
      <c r="B52" s="46"/>
      <c r="C52" s="46"/>
      <c r="D52" s="46"/>
      <c r="E52" s="46"/>
      <c r="F52" s="46"/>
      <c r="G52" s="48"/>
      <c r="H52" s="48"/>
      <c r="I52" s="48"/>
      <c r="J52" s="48"/>
      <c r="K52" s="48"/>
      <c r="L52" s="48"/>
      <c r="M52" s="48"/>
      <c r="N52" s="48"/>
      <c r="O52" s="46"/>
      <c r="P52" s="46"/>
      <c r="Q52" s="46"/>
      <c r="R52" s="46"/>
      <c r="S52" s="46"/>
      <c r="T52" s="46"/>
      <c r="U52" s="46"/>
      <c r="V52" s="46"/>
      <c r="W52" s="46"/>
      <c r="X52" s="46"/>
      <c r="Y52" s="46"/>
      <c r="Z52" s="48"/>
      <c r="AA52" s="48"/>
      <c r="AB52" s="46"/>
      <c r="AC52" s="46"/>
      <c r="AD52" s="46"/>
      <c r="AE52" s="46"/>
    </row>
    <row r="53" spans="1:31" ht="12.75" customHeight="1" x14ac:dyDescent="0.3">
      <c r="A53" s="46"/>
      <c r="B53" s="46"/>
      <c r="C53" s="46"/>
      <c r="D53" s="46"/>
      <c r="E53" s="46"/>
      <c r="F53" s="46"/>
      <c r="G53" s="48"/>
      <c r="H53" s="48"/>
      <c r="I53" s="48"/>
      <c r="J53" s="48"/>
      <c r="K53" s="48"/>
      <c r="L53" s="48"/>
      <c r="M53" s="48"/>
      <c r="N53" s="48"/>
      <c r="O53" s="46"/>
      <c r="P53" s="46"/>
      <c r="Q53" s="46"/>
      <c r="R53" s="46"/>
      <c r="S53" s="46"/>
      <c r="T53" s="46"/>
      <c r="U53" s="46"/>
      <c r="V53" s="46"/>
      <c r="W53" s="46"/>
      <c r="X53" s="46"/>
      <c r="Y53" s="46"/>
      <c r="Z53" s="48"/>
      <c r="AA53" s="48"/>
      <c r="AB53" s="46"/>
      <c r="AC53" s="46"/>
      <c r="AD53" s="46"/>
      <c r="AE53" s="46"/>
    </row>
    <row r="54" spans="1:31" ht="12.75" customHeight="1" x14ac:dyDescent="0.3">
      <c r="A54" s="46"/>
      <c r="B54" s="46"/>
      <c r="C54" s="46"/>
      <c r="D54" s="46"/>
      <c r="E54" s="46"/>
      <c r="F54" s="46"/>
      <c r="G54" s="48"/>
      <c r="H54" s="48"/>
      <c r="I54" s="48"/>
      <c r="J54" s="48"/>
      <c r="K54" s="48"/>
      <c r="L54" s="48"/>
      <c r="M54" s="48"/>
      <c r="N54" s="48"/>
      <c r="O54" s="46"/>
      <c r="P54" s="46"/>
      <c r="Q54" s="46"/>
      <c r="R54" s="46"/>
      <c r="S54" s="46"/>
      <c r="T54" s="46"/>
      <c r="U54" s="46"/>
      <c r="V54" s="46"/>
      <c r="W54" s="46"/>
      <c r="X54" s="46"/>
      <c r="Y54" s="46"/>
      <c r="Z54" s="48"/>
      <c r="AA54" s="48"/>
      <c r="AB54" s="46"/>
      <c r="AC54" s="46"/>
      <c r="AD54" s="46"/>
      <c r="AE54" s="46"/>
    </row>
    <row r="55" spans="1:31" ht="12.75" customHeight="1" x14ac:dyDescent="0.3">
      <c r="A55" s="46"/>
      <c r="B55" s="46"/>
      <c r="C55" s="46"/>
      <c r="D55" s="46"/>
      <c r="E55" s="46"/>
      <c r="F55" s="46"/>
      <c r="G55" s="48"/>
      <c r="H55" s="48"/>
      <c r="I55" s="48"/>
      <c r="J55" s="48"/>
      <c r="K55" s="48"/>
      <c r="L55" s="48"/>
      <c r="M55" s="48"/>
      <c r="N55" s="48"/>
      <c r="O55" s="46"/>
      <c r="P55" s="46"/>
      <c r="Q55" s="46"/>
      <c r="R55" s="46"/>
      <c r="S55" s="46"/>
      <c r="T55" s="46"/>
      <c r="U55" s="46"/>
      <c r="V55" s="46"/>
      <c r="W55" s="46"/>
      <c r="X55" s="46"/>
      <c r="Y55" s="46"/>
      <c r="Z55" s="48"/>
      <c r="AA55" s="48"/>
      <c r="AB55" s="46"/>
      <c r="AC55" s="46"/>
      <c r="AD55" s="46"/>
      <c r="AE55" s="46"/>
    </row>
    <row r="56" spans="1:31" ht="12.75" customHeight="1" x14ac:dyDescent="0.3">
      <c r="A56" s="46"/>
      <c r="B56" s="46"/>
      <c r="C56" s="46"/>
      <c r="D56" s="46"/>
      <c r="E56" s="46"/>
      <c r="F56" s="46"/>
      <c r="G56" s="48"/>
      <c r="H56" s="48"/>
      <c r="I56" s="48"/>
      <c r="J56" s="48"/>
      <c r="K56" s="48"/>
      <c r="L56" s="48"/>
      <c r="M56" s="48"/>
      <c r="N56" s="48"/>
      <c r="O56" s="46"/>
      <c r="P56" s="46"/>
      <c r="Q56" s="46"/>
      <c r="R56" s="46"/>
      <c r="S56" s="46"/>
      <c r="T56" s="46"/>
      <c r="U56" s="46"/>
      <c r="V56" s="46"/>
      <c r="W56" s="46"/>
      <c r="X56" s="46"/>
      <c r="Y56" s="46"/>
      <c r="Z56" s="48"/>
      <c r="AA56" s="48"/>
      <c r="AB56" s="46"/>
      <c r="AC56" s="46"/>
      <c r="AD56" s="46"/>
      <c r="AE56" s="46"/>
    </row>
    <row r="57" spans="1:31" ht="12.75" customHeight="1" x14ac:dyDescent="0.3">
      <c r="A57" s="46"/>
      <c r="B57" s="46"/>
      <c r="C57" s="46"/>
      <c r="D57" s="46"/>
      <c r="E57" s="46"/>
      <c r="F57" s="46"/>
      <c r="G57" s="48"/>
      <c r="H57" s="48"/>
      <c r="I57" s="48"/>
      <c r="J57" s="48"/>
      <c r="K57" s="48"/>
      <c r="L57" s="48"/>
      <c r="M57" s="48"/>
      <c r="N57" s="48"/>
      <c r="O57" s="46"/>
      <c r="P57" s="46"/>
      <c r="Q57" s="46"/>
      <c r="R57" s="46"/>
      <c r="S57" s="46"/>
      <c r="T57" s="46"/>
      <c r="U57" s="46"/>
      <c r="V57" s="46"/>
      <c r="W57" s="46"/>
      <c r="X57" s="46"/>
      <c r="Y57" s="46"/>
      <c r="Z57" s="48"/>
      <c r="AA57" s="48"/>
      <c r="AB57" s="46"/>
      <c r="AC57" s="46"/>
      <c r="AD57" s="46"/>
      <c r="AE57" s="46"/>
    </row>
    <row r="58" spans="1:31" ht="12.75" customHeight="1" x14ac:dyDescent="0.3">
      <c r="A58" s="46"/>
      <c r="B58" s="46"/>
      <c r="C58" s="46"/>
      <c r="D58" s="46"/>
      <c r="E58" s="46"/>
      <c r="F58" s="46"/>
      <c r="G58" s="48"/>
      <c r="H58" s="48"/>
      <c r="I58" s="48"/>
      <c r="J58" s="48"/>
      <c r="K58" s="48"/>
      <c r="L58" s="48"/>
      <c r="M58" s="48"/>
      <c r="N58" s="48"/>
      <c r="O58" s="46"/>
      <c r="P58" s="46"/>
      <c r="Q58" s="46"/>
      <c r="R58" s="46"/>
      <c r="S58" s="46"/>
      <c r="T58" s="46"/>
      <c r="U58" s="46"/>
      <c r="V58" s="46"/>
      <c r="W58" s="46"/>
      <c r="X58" s="46"/>
      <c r="Y58" s="46"/>
      <c r="Z58" s="48"/>
      <c r="AA58" s="48"/>
      <c r="AB58" s="46"/>
      <c r="AC58" s="46"/>
      <c r="AD58" s="46"/>
      <c r="AE58" s="46"/>
    </row>
    <row r="59" spans="1:31" ht="12.75" customHeight="1" x14ac:dyDescent="0.3">
      <c r="A59" s="46"/>
      <c r="B59" s="46"/>
      <c r="C59" s="46"/>
      <c r="D59" s="46"/>
      <c r="E59" s="46"/>
      <c r="F59" s="46"/>
      <c r="G59" s="48"/>
      <c r="H59" s="48"/>
      <c r="I59" s="48"/>
      <c r="J59" s="48"/>
      <c r="K59" s="48"/>
      <c r="L59" s="48"/>
      <c r="M59" s="48"/>
      <c r="N59" s="48"/>
      <c r="O59" s="46"/>
      <c r="P59" s="46"/>
      <c r="Q59" s="46"/>
      <c r="R59" s="46"/>
      <c r="S59" s="46"/>
      <c r="T59" s="46"/>
      <c r="U59" s="46"/>
      <c r="V59" s="46"/>
      <c r="W59" s="46"/>
      <c r="X59" s="46"/>
      <c r="Y59" s="46"/>
      <c r="Z59" s="48"/>
      <c r="AA59" s="48"/>
      <c r="AB59" s="46"/>
      <c r="AC59" s="46"/>
      <c r="AD59" s="46"/>
      <c r="AE59" s="46"/>
    </row>
    <row r="60" spans="1:31" ht="12.75" customHeight="1" x14ac:dyDescent="0.3">
      <c r="A60" s="46"/>
      <c r="B60" s="46"/>
      <c r="C60" s="46"/>
      <c r="D60" s="46"/>
      <c r="E60" s="46"/>
      <c r="F60" s="46"/>
      <c r="G60" s="48"/>
      <c r="H60" s="48"/>
      <c r="I60" s="48"/>
      <c r="J60" s="48"/>
      <c r="K60" s="48"/>
      <c r="L60" s="48"/>
      <c r="M60" s="48"/>
      <c r="N60" s="48"/>
      <c r="O60" s="46"/>
      <c r="P60" s="46"/>
      <c r="Q60" s="46"/>
      <c r="R60" s="46"/>
      <c r="S60" s="46"/>
      <c r="T60" s="46"/>
      <c r="U60" s="46"/>
      <c r="V60" s="46"/>
      <c r="W60" s="46"/>
      <c r="X60" s="46"/>
      <c r="Y60" s="46"/>
      <c r="Z60" s="48"/>
      <c r="AA60" s="48"/>
      <c r="AB60" s="46"/>
      <c r="AC60" s="46"/>
      <c r="AD60" s="46"/>
      <c r="AE60" s="46"/>
    </row>
    <row r="61" spans="1:31" ht="12.75" customHeight="1" x14ac:dyDescent="0.3">
      <c r="A61" s="46"/>
      <c r="B61" s="46"/>
      <c r="C61" s="46"/>
      <c r="D61" s="46"/>
      <c r="E61" s="46"/>
      <c r="F61" s="46"/>
      <c r="G61" s="48"/>
      <c r="H61" s="48"/>
      <c r="I61" s="48"/>
      <c r="J61" s="48"/>
      <c r="K61" s="48"/>
      <c r="L61" s="48"/>
      <c r="M61" s="48"/>
      <c r="N61" s="48"/>
      <c r="O61" s="46"/>
      <c r="P61" s="46"/>
      <c r="Q61" s="46"/>
      <c r="R61" s="46"/>
      <c r="S61" s="46"/>
      <c r="T61" s="46"/>
      <c r="U61" s="46"/>
      <c r="V61" s="46"/>
      <c r="W61" s="46"/>
      <c r="X61" s="46"/>
      <c r="Y61" s="46"/>
      <c r="Z61" s="48"/>
      <c r="AA61" s="48"/>
      <c r="AB61" s="46"/>
      <c r="AC61" s="46"/>
      <c r="AD61" s="46"/>
      <c r="AE61" s="46"/>
    </row>
    <row r="62" spans="1:31" ht="12.75" customHeight="1" x14ac:dyDescent="0.3">
      <c r="A62" s="46"/>
      <c r="B62" s="46"/>
      <c r="C62" s="46"/>
      <c r="D62" s="46"/>
      <c r="E62" s="46"/>
      <c r="F62" s="46"/>
      <c r="G62" s="48"/>
      <c r="H62" s="48"/>
      <c r="I62" s="48"/>
      <c r="J62" s="48"/>
      <c r="K62" s="48"/>
      <c r="L62" s="48"/>
      <c r="M62" s="48"/>
      <c r="N62" s="48"/>
      <c r="O62" s="46"/>
      <c r="P62" s="46"/>
      <c r="Q62" s="46"/>
      <c r="R62" s="46"/>
      <c r="S62" s="46"/>
      <c r="T62" s="46"/>
      <c r="U62" s="46"/>
      <c r="V62" s="46"/>
      <c r="W62" s="46"/>
      <c r="X62" s="46"/>
      <c r="Y62" s="46"/>
      <c r="Z62" s="48"/>
      <c r="AA62" s="48"/>
      <c r="AB62" s="46"/>
      <c r="AC62" s="46"/>
      <c r="AD62" s="46"/>
      <c r="AE62" s="46"/>
    </row>
    <row r="63" spans="1:31" ht="12.75" customHeight="1" x14ac:dyDescent="0.3">
      <c r="A63" s="46"/>
      <c r="B63" s="46"/>
      <c r="C63" s="46"/>
      <c r="D63" s="46"/>
      <c r="E63" s="46"/>
      <c r="F63" s="46"/>
      <c r="G63" s="48"/>
      <c r="H63" s="48"/>
      <c r="I63" s="48"/>
      <c r="J63" s="48"/>
      <c r="K63" s="48"/>
      <c r="L63" s="48"/>
      <c r="M63" s="48"/>
      <c r="N63" s="48"/>
      <c r="O63" s="46"/>
      <c r="P63" s="46"/>
      <c r="Q63" s="46"/>
      <c r="R63" s="46"/>
      <c r="S63" s="46"/>
      <c r="T63" s="46"/>
      <c r="U63" s="46"/>
      <c r="V63" s="46"/>
      <c r="W63" s="46"/>
      <c r="X63" s="46"/>
      <c r="Y63" s="46"/>
      <c r="Z63" s="48"/>
      <c r="AA63" s="48"/>
      <c r="AB63" s="46"/>
      <c r="AC63" s="46"/>
      <c r="AD63" s="46"/>
      <c r="AE63" s="46"/>
    </row>
    <row r="64" spans="1:31" ht="12.75" customHeight="1" x14ac:dyDescent="0.3">
      <c r="A64" s="46"/>
      <c r="B64" s="46"/>
      <c r="C64" s="46"/>
      <c r="D64" s="46"/>
      <c r="E64" s="46"/>
      <c r="F64" s="46"/>
      <c r="G64" s="48"/>
      <c r="H64" s="48"/>
      <c r="I64" s="48"/>
      <c r="J64" s="48"/>
      <c r="K64" s="48"/>
      <c r="L64" s="48"/>
      <c r="M64" s="48"/>
      <c r="N64" s="48"/>
      <c r="O64" s="46"/>
      <c r="P64" s="46"/>
      <c r="Q64" s="46"/>
      <c r="R64" s="46"/>
      <c r="S64" s="46"/>
      <c r="T64" s="46"/>
      <c r="U64" s="46"/>
      <c r="V64" s="46"/>
      <c r="W64" s="46"/>
      <c r="X64" s="46"/>
      <c r="Y64" s="46"/>
      <c r="Z64" s="48"/>
      <c r="AA64" s="48"/>
      <c r="AB64" s="46"/>
      <c r="AC64" s="46"/>
      <c r="AD64" s="46"/>
      <c r="AE64" s="46"/>
    </row>
    <row r="65" spans="1:31" ht="12.75" customHeight="1" x14ac:dyDescent="0.3">
      <c r="A65" s="46"/>
      <c r="B65" s="46"/>
      <c r="C65" s="46"/>
      <c r="D65" s="46"/>
      <c r="E65" s="46"/>
      <c r="F65" s="46"/>
      <c r="G65" s="48"/>
      <c r="H65" s="48"/>
      <c r="I65" s="48"/>
      <c r="J65" s="48"/>
      <c r="K65" s="48"/>
      <c r="L65" s="48"/>
      <c r="M65" s="48"/>
      <c r="N65" s="48"/>
      <c r="O65" s="46"/>
      <c r="P65" s="46"/>
      <c r="Q65" s="46"/>
      <c r="R65" s="46"/>
      <c r="S65" s="46"/>
      <c r="T65" s="46"/>
      <c r="U65" s="46"/>
      <c r="V65" s="46"/>
      <c r="W65" s="46"/>
      <c r="X65" s="46"/>
      <c r="Y65" s="46"/>
      <c r="Z65" s="48"/>
      <c r="AA65" s="48"/>
      <c r="AB65" s="46"/>
      <c r="AC65" s="46"/>
      <c r="AD65" s="46"/>
      <c r="AE65" s="46"/>
    </row>
    <row r="66" spans="1:31" ht="12.75" customHeight="1" x14ac:dyDescent="0.3">
      <c r="A66" s="46"/>
      <c r="B66" s="46"/>
      <c r="C66" s="46"/>
      <c r="D66" s="46"/>
      <c r="E66" s="46"/>
      <c r="F66" s="46"/>
      <c r="G66" s="48"/>
      <c r="H66" s="48"/>
      <c r="I66" s="48"/>
      <c r="J66" s="48"/>
      <c r="K66" s="48"/>
      <c r="L66" s="48"/>
      <c r="M66" s="48"/>
      <c r="N66" s="48"/>
      <c r="O66" s="46"/>
      <c r="P66" s="46"/>
      <c r="Q66" s="46"/>
      <c r="R66" s="46"/>
      <c r="S66" s="46"/>
      <c r="T66" s="46"/>
      <c r="U66" s="46"/>
      <c r="V66" s="46"/>
      <c r="W66" s="46"/>
      <c r="X66" s="46"/>
      <c r="Y66" s="46"/>
      <c r="Z66" s="48"/>
      <c r="AA66" s="48"/>
      <c r="AB66" s="46"/>
      <c r="AC66" s="46"/>
      <c r="AD66" s="46"/>
      <c r="AE66" s="46"/>
    </row>
    <row r="67" spans="1:31" ht="12.75" customHeight="1" x14ac:dyDescent="0.3">
      <c r="A67" s="46"/>
      <c r="B67" s="46"/>
      <c r="C67" s="46"/>
      <c r="D67" s="46"/>
      <c r="E67" s="46"/>
      <c r="F67" s="46"/>
      <c r="G67" s="48"/>
      <c r="H67" s="48"/>
      <c r="I67" s="48"/>
      <c r="J67" s="48"/>
      <c r="K67" s="48"/>
      <c r="L67" s="48"/>
      <c r="M67" s="48"/>
      <c r="N67" s="48"/>
      <c r="O67" s="46"/>
      <c r="P67" s="46"/>
      <c r="Q67" s="46"/>
      <c r="R67" s="46"/>
      <c r="S67" s="46"/>
      <c r="T67" s="46"/>
      <c r="U67" s="46"/>
      <c r="V67" s="46"/>
      <c r="W67" s="46"/>
      <c r="X67" s="46"/>
      <c r="Y67" s="46"/>
      <c r="Z67" s="48"/>
      <c r="AA67" s="48"/>
      <c r="AB67" s="46"/>
      <c r="AC67" s="46"/>
      <c r="AD67" s="46"/>
      <c r="AE67" s="46"/>
    </row>
    <row r="68" spans="1:31" ht="12.75" customHeight="1" x14ac:dyDescent="0.3">
      <c r="A68" s="46"/>
      <c r="B68" s="46"/>
      <c r="C68" s="46"/>
      <c r="D68" s="46"/>
      <c r="E68" s="46"/>
      <c r="F68" s="46"/>
      <c r="G68" s="48"/>
      <c r="H68" s="48"/>
      <c r="I68" s="48"/>
      <c r="J68" s="48"/>
      <c r="K68" s="48"/>
      <c r="L68" s="48"/>
      <c r="M68" s="48"/>
      <c r="N68" s="48"/>
      <c r="O68" s="46"/>
      <c r="P68" s="46"/>
      <c r="Q68" s="46"/>
      <c r="R68" s="46"/>
      <c r="S68" s="46"/>
      <c r="T68" s="46"/>
      <c r="U68" s="46"/>
      <c r="V68" s="46"/>
      <c r="W68" s="46"/>
      <c r="X68" s="46"/>
      <c r="Y68" s="46"/>
      <c r="Z68" s="48"/>
      <c r="AA68" s="48"/>
      <c r="AB68" s="46"/>
      <c r="AC68" s="46"/>
      <c r="AD68" s="46"/>
      <c r="AE68" s="46"/>
    </row>
    <row r="69" spans="1:31" ht="12.75" customHeight="1" x14ac:dyDescent="0.3">
      <c r="A69" s="46"/>
      <c r="B69" s="46"/>
      <c r="C69" s="46"/>
      <c r="D69" s="46"/>
      <c r="E69" s="46"/>
      <c r="F69" s="46"/>
      <c r="G69" s="48"/>
      <c r="H69" s="48"/>
      <c r="I69" s="48"/>
      <c r="J69" s="48"/>
      <c r="K69" s="48"/>
      <c r="L69" s="48"/>
      <c r="M69" s="48"/>
      <c r="N69" s="48"/>
      <c r="O69" s="46"/>
      <c r="P69" s="46"/>
      <c r="Q69" s="46"/>
      <c r="R69" s="46"/>
      <c r="S69" s="46"/>
      <c r="T69" s="46"/>
      <c r="U69" s="46"/>
      <c r="V69" s="46"/>
      <c r="W69" s="46"/>
      <c r="X69" s="46"/>
      <c r="Y69" s="46"/>
      <c r="Z69" s="48"/>
      <c r="AA69" s="48"/>
      <c r="AB69" s="46"/>
      <c r="AC69" s="46"/>
      <c r="AD69" s="46"/>
      <c r="AE69" s="46"/>
    </row>
    <row r="70" spans="1:31" ht="12.75" customHeight="1" x14ac:dyDescent="0.3">
      <c r="A70" s="46"/>
      <c r="B70" s="46"/>
      <c r="C70" s="46"/>
      <c r="D70" s="46"/>
      <c r="E70" s="46"/>
      <c r="F70" s="46"/>
      <c r="G70" s="48"/>
      <c r="H70" s="48"/>
      <c r="I70" s="48"/>
      <c r="J70" s="48"/>
      <c r="K70" s="48"/>
      <c r="L70" s="48"/>
      <c r="M70" s="48"/>
      <c r="N70" s="48"/>
      <c r="O70" s="46"/>
      <c r="P70" s="46"/>
      <c r="Q70" s="46"/>
      <c r="R70" s="46"/>
      <c r="S70" s="46"/>
      <c r="T70" s="46"/>
      <c r="U70" s="46"/>
      <c r="V70" s="46"/>
      <c r="W70" s="46"/>
      <c r="X70" s="46"/>
      <c r="Y70" s="46"/>
      <c r="Z70" s="48"/>
      <c r="AA70" s="48"/>
      <c r="AB70" s="46"/>
      <c r="AC70" s="46"/>
      <c r="AD70" s="46"/>
      <c r="AE70" s="46"/>
    </row>
    <row r="71" spans="1:31" ht="12.75" customHeight="1" x14ac:dyDescent="0.3">
      <c r="A71" s="46"/>
      <c r="B71" s="46"/>
      <c r="C71" s="46"/>
      <c r="D71" s="46"/>
      <c r="E71" s="46"/>
      <c r="F71" s="46"/>
      <c r="G71" s="48"/>
      <c r="H71" s="48"/>
      <c r="I71" s="48"/>
      <c r="J71" s="48"/>
      <c r="K71" s="48"/>
      <c r="L71" s="48"/>
      <c r="M71" s="48"/>
      <c r="N71" s="48"/>
      <c r="O71" s="46"/>
      <c r="P71" s="46"/>
      <c r="Q71" s="46"/>
      <c r="R71" s="46"/>
      <c r="S71" s="46"/>
      <c r="T71" s="46"/>
      <c r="U71" s="46"/>
      <c r="V71" s="46"/>
      <c r="W71" s="46"/>
      <c r="X71" s="46"/>
      <c r="Y71" s="46"/>
      <c r="Z71" s="48"/>
      <c r="AA71" s="48"/>
      <c r="AB71" s="46"/>
      <c r="AC71" s="46"/>
      <c r="AD71" s="46"/>
      <c r="AE71" s="46"/>
    </row>
    <row r="72" spans="1:31" ht="12.75" customHeight="1" x14ac:dyDescent="0.3">
      <c r="A72" s="46"/>
      <c r="B72" s="46"/>
      <c r="C72" s="46"/>
      <c r="D72" s="46"/>
      <c r="E72" s="46"/>
      <c r="F72" s="46"/>
      <c r="G72" s="48"/>
      <c r="H72" s="48"/>
      <c r="I72" s="48"/>
      <c r="J72" s="48"/>
      <c r="K72" s="48"/>
      <c r="L72" s="48"/>
      <c r="M72" s="48"/>
      <c r="N72" s="48"/>
      <c r="O72" s="46"/>
      <c r="P72" s="46"/>
      <c r="Q72" s="46"/>
      <c r="R72" s="46"/>
      <c r="S72" s="46"/>
      <c r="T72" s="46"/>
      <c r="U72" s="46"/>
      <c r="V72" s="46"/>
      <c r="W72" s="46"/>
      <c r="X72" s="46"/>
      <c r="Y72" s="46"/>
      <c r="Z72" s="48"/>
      <c r="AA72" s="48"/>
      <c r="AB72" s="46"/>
      <c r="AC72" s="46"/>
      <c r="AD72" s="46"/>
      <c r="AE72" s="46"/>
    </row>
    <row r="73" spans="1:31" ht="12.75" customHeight="1" x14ac:dyDescent="0.3">
      <c r="A73" s="46"/>
      <c r="B73" s="46"/>
      <c r="C73" s="46"/>
      <c r="D73" s="46"/>
      <c r="E73" s="46"/>
      <c r="F73" s="46"/>
      <c r="G73" s="48"/>
      <c r="H73" s="48"/>
      <c r="I73" s="48"/>
      <c r="J73" s="48"/>
      <c r="K73" s="48"/>
      <c r="L73" s="48"/>
      <c r="M73" s="48"/>
      <c r="N73" s="48"/>
      <c r="O73" s="46"/>
      <c r="P73" s="46"/>
      <c r="Q73" s="46"/>
      <c r="R73" s="46"/>
      <c r="S73" s="46"/>
      <c r="T73" s="46"/>
      <c r="U73" s="46"/>
      <c r="V73" s="46"/>
      <c r="W73" s="46"/>
      <c r="X73" s="46"/>
      <c r="Y73" s="46"/>
      <c r="Z73" s="48"/>
      <c r="AA73" s="48"/>
      <c r="AB73" s="46"/>
      <c r="AC73" s="46"/>
      <c r="AD73" s="46"/>
      <c r="AE73" s="46"/>
    </row>
    <row r="74" spans="1:31" ht="12.75" customHeight="1" x14ac:dyDescent="0.3">
      <c r="A74" s="46"/>
      <c r="B74" s="46"/>
      <c r="C74" s="46"/>
      <c r="D74" s="46"/>
      <c r="E74" s="46"/>
      <c r="F74" s="46"/>
      <c r="G74" s="48"/>
      <c r="H74" s="48"/>
      <c r="I74" s="48"/>
      <c r="J74" s="48"/>
      <c r="K74" s="48"/>
      <c r="L74" s="48"/>
      <c r="M74" s="48"/>
      <c r="N74" s="48"/>
      <c r="O74" s="46"/>
      <c r="P74" s="46"/>
      <c r="Q74" s="46"/>
      <c r="R74" s="46"/>
      <c r="S74" s="46"/>
      <c r="T74" s="46"/>
      <c r="U74" s="46"/>
      <c r="V74" s="46"/>
      <c r="W74" s="46"/>
      <c r="X74" s="46"/>
      <c r="Y74" s="46"/>
      <c r="Z74" s="48"/>
      <c r="AA74" s="48"/>
      <c r="AB74" s="46"/>
      <c r="AC74" s="46"/>
      <c r="AD74" s="46"/>
      <c r="AE74" s="46"/>
    </row>
    <row r="75" spans="1:31" ht="12.75" customHeight="1" x14ac:dyDescent="0.3">
      <c r="A75" s="46"/>
      <c r="B75" s="46"/>
      <c r="C75" s="46"/>
      <c r="D75" s="46"/>
      <c r="E75" s="46"/>
      <c r="F75" s="46"/>
      <c r="G75" s="48"/>
      <c r="H75" s="48"/>
      <c r="I75" s="48"/>
      <c r="J75" s="48"/>
      <c r="K75" s="48"/>
      <c r="L75" s="48"/>
      <c r="M75" s="48"/>
      <c r="N75" s="48"/>
      <c r="O75" s="46"/>
      <c r="P75" s="46"/>
      <c r="Q75" s="46"/>
      <c r="R75" s="46"/>
      <c r="S75" s="46"/>
      <c r="T75" s="46"/>
      <c r="U75" s="46"/>
      <c r="V75" s="46"/>
      <c r="W75" s="46"/>
      <c r="X75" s="46"/>
      <c r="Y75" s="46"/>
      <c r="Z75" s="48"/>
      <c r="AA75" s="48"/>
      <c r="AB75" s="46"/>
      <c r="AC75" s="46"/>
      <c r="AD75" s="46"/>
      <c r="AE75" s="46"/>
    </row>
    <row r="76" spans="1:31" ht="12.75" customHeight="1" x14ac:dyDescent="0.3">
      <c r="A76" s="46"/>
      <c r="B76" s="46"/>
      <c r="C76" s="46"/>
      <c r="D76" s="46"/>
      <c r="E76" s="46"/>
      <c r="F76" s="46"/>
      <c r="G76" s="48"/>
      <c r="H76" s="48"/>
      <c r="I76" s="48"/>
      <c r="J76" s="48"/>
      <c r="K76" s="48"/>
      <c r="L76" s="48"/>
      <c r="M76" s="48"/>
      <c r="N76" s="48"/>
      <c r="O76" s="46"/>
      <c r="P76" s="46"/>
      <c r="Q76" s="46"/>
      <c r="R76" s="46"/>
      <c r="S76" s="46"/>
      <c r="T76" s="46"/>
      <c r="U76" s="46"/>
      <c r="V76" s="46"/>
      <c r="W76" s="46"/>
      <c r="X76" s="46"/>
      <c r="Y76" s="46"/>
      <c r="Z76" s="48"/>
      <c r="AA76" s="48"/>
      <c r="AB76" s="46"/>
      <c r="AC76" s="46"/>
      <c r="AD76" s="46"/>
      <c r="AE76" s="46"/>
    </row>
    <row r="77" spans="1:31" ht="12.75" customHeight="1" x14ac:dyDescent="0.3">
      <c r="A77" s="46"/>
      <c r="B77" s="46"/>
      <c r="C77" s="46"/>
      <c r="D77" s="46"/>
      <c r="E77" s="46"/>
      <c r="F77" s="46"/>
      <c r="G77" s="48"/>
      <c r="H77" s="48"/>
      <c r="I77" s="48"/>
      <c r="J77" s="48"/>
      <c r="K77" s="48"/>
      <c r="L77" s="48"/>
      <c r="M77" s="48"/>
      <c r="N77" s="48"/>
      <c r="O77" s="46"/>
      <c r="P77" s="46"/>
      <c r="Q77" s="46"/>
      <c r="R77" s="46"/>
      <c r="S77" s="46"/>
      <c r="T77" s="46"/>
      <c r="U77" s="46"/>
      <c r="V77" s="46"/>
      <c r="W77" s="46"/>
      <c r="X77" s="46"/>
      <c r="Y77" s="46"/>
      <c r="Z77" s="48"/>
      <c r="AA77" s="48"/>
      <c r="AB77" s="46"/>
      <c r="AC77" s="46"/>
      <c r="AD77" s="46"/>
      <c r="AE77" s="46"/>
    </row>
    <row r="78" spans="1:31" ht="12.75" customHeight="1" x14ac:dyDescent="0.3">
      <c r="A78" s="46"/>
      <c r="B78" s="46"/>
      <c r="C78" s="46"/>
      <c r="D78" s="46"/>
      <c r="E78" s="46"/>
      <c r="F78" s="46"/>
      <c r="G78" s="48"/>
      <c r="H78" s="48"/>
      <c r="I78" s="48"/>
      <c r="J78" s="48"/>
      <c r="K78" s="48"/>
      <c r="L78" s="48"/>
      <c r="M78" s="48"/>
      <c r="N78" s="48"/>
      <c r="O78" s="46"/>
      <c r="P78" s="46"/>
      <c r="Q78" s="46"/>
      <c r="R78" s="46"/>
      <c r="S78" s="46"/>
      <c r="T78" s="46"/>
      <c r="U78" s="46"/>
      <c r="V78" s="46"/>
      <c r="W78" s="46"/>
      <c r="X78" s="46"/>
      <c r="Y78" s="46"/>
      <c r="Z78" s="48"/>
      <c r="AA78" s="48"/>
      <c r="AB78" s="46"/>
      <c r="AC78" s="46"/>
      <c r="AD78" s="46"/>
      <c r="AE78" s="46"/>
    </row>
    <row r="79" spans="1:31" ht="12.75" customHeight="1" x14ac:dyDescent="0.3">
      <c r="A79" s="46"/>
      <c r="B79" s="46"/>
      <c r="C79" s="46"/>
      <c r="D79" s="46"/>
      <c r="E79" s="46"/>
      <c r="F79" s="46"/>
      <c r="G79" s="48"/>
      <c r="H79" s="48"/>
      <c r="I79" s="48"/>
      <c r="J79" s="48"/>
      <c r="K79" s="48"/>
      <c r="L79" s="48"/>
      <c r="M79" s="48"/>
      <c r="N79" s="48"/>
      <c r="O79" s="46"/>
      <c r="P79" s="46"/>
      <c r="Q79" s="46"/>
      <c r="R79" s="46"/>
      <c r="S79" s="46"/>
      <c r="T79" s="46"/>
      <c r="U79" s="46"/>
      <c r="V79" s="46"/>
      <c r="W79" s="46"/>
      <c r="X79" s="46"/>
      <c r="Y79" s="46"/>
      <c r="Z79" s="48"/>
      <c r="AA79" s="48"/>
      <c r="AB79" s="46"/>
      <c r="AC79" s="46"/>
      <c r="AD79" s="46"/>
      <c r="AE79" s="46"/>
    </row>
    <row r="80" spans="1:31" ht="12.75" customHeight="1" x14ac:dyDescent="0.3">
      <c r="A80" s="46"/>
      <c r="B80" s="46"/>
      <c r="C80" s="46"/>
      <c r="D80" s="46"/>
      <c r="E80" s="46"/>
      <c r="F80" s="46"/>
      <c r="G80" s="48"/>
      <c r="H80" s="48"/>
      <c r="I80" s="48"/>
      <c r="J80" s="48"/>
      <c r="K80" s="48"/>
      <c r="L80" s="48"/>
      <c r="M80" s="48"/>
      <c r="N80" s="48"/>
      <c r="O80" s="46"/>
      <c r="P80" s="46"/>
      <c r="Q80" s="46"/>
      <c r="R80" s="46"/>
      <c r="S80" s="46"/>
      <c r="T80" s="46"/>
      <c r="U80" s="46"/>
      <c r="V80" s="46"/>
      <c r="W80" s="46"/>
      <c r="X80" s="46"/>
      <c r="Y80" s="46"/>
      <c r="Z80" s="48"/>
      <c r="AA80" s="48"/>
      <c r="AB80" s="46"/>
      <c r="AC80" s="46"/>
      <c r="AD80" s="46"/>
      <c r="AE80" s="46"/>
    </row>
    <row r="81" spans="1:31" ht="12.75" customHeight="1" x14ac:dyDescent="0.3">
      <c r="A81" s="46"/>
      <c r="B81" s="46"/>
      <c r="C81" s="46"/>
      <c r="D81" s="46"/>
      <c r="E81" s="46"/>
      <c r="F81" s="46"/>
      <c r="G81" s="48"/>
      <c r="H81" s="48"/>
      <c r="I81" s="48"/>
      <c r="J81" s="48"/>
      <c r="K81" s="48"/>
      <c r="L81" s="48"/>
      <c r="M81" s="48"/>
      <c r="N81" s="48"/>
      <c r="O81" s="46"/>
      <c r="P81" s="46"/>
      <c r="Q81" s="46"/>
      <c r="R81" s="46"/>
      <c r="S81" s="46"/>
      <c r="T81" s="46"/>
      <c r="U81" s="46"/>
      <c r="V81" s="46"/>
      <c r="W81" s="46"/>
      <c r="X81" s="46"/>
      <c r="Y81" s="46"/>
      <c r="Z81" s="48"/>
      <c r="AA81" s="48"/>
      <c r="AB81" s="46"/>
      <c r="AC81" s="46"/>
      <c r="AD81" s="46"/>
      <c r="AE81" s="46"/>
    </row>
    <row r="82" spans="1:31" ht="12.75" customHeight="1" x14ac:dyDescent="0.3">
      <c r="A82" s="46"/>
      <c r="B82" s="46"/>
      <c r="C82" s="46"/>
      <c r="D82" s="46"/>
      <c r="E82" s="46"/>
      <c r="F82" s="46"/>
      <c r="G82" s="48"/>
      <c r="H82" s="48"/>
      <c r="I82" s="48"/>
      <c r="J82" s="48"/>
      <c r="K82" s="48"/>
      <c r="L82" s="48"/>
      <c r="M82" s="48"/>
      <c r="N82" s="48"/>
      <c r="O82" s="46"/>
      <c r="P82" s="46"/>
      <c r="Q82" s="46"/>
      <c r="R82" s="46"/>
      <c r="S82" s="46"/>
      <c r="T82" s="46"/>
      <c r="U82" s="46"/>
      <c r="V82" s="46"/>
      <c r="W82" s="46"/>
      <c r="X82" s="46"/>
      <c r="Y82" s="46"/>
      <c r="Z82" s="48"/>
      <c r="AA82" s="48"/>
      <c r="AB82" s="46"/>
      <c r="AC82" s="46"/>
      <c r="AD82" s="46"/>
      <c r="AE82" s="46"/>
    </row>
    <row r="83" spans="1:31" ht="12.75" customHeight="1" x14ac:dyDescent="0.3">
      <c r="A83" s="46"/>
      <c r="B83" s="46"/>
      <c r="C83" s="46"/>
      <c r="D83" s="46"/>
      <c r="E83" s="46"/>
      <c r="F83" s="46"/>
      <c r="G83" s="48"/>
      <c r="H83" s="48"/>
      <c r="I83" s="48"/>
      <c r="J83" s="48"/>
      <c r="K83" s="48"/>
      <c r="L83" s="48"/>
      <c r="M83" s="48"/>
      <c r="N83" s="48"/>
      <c r="O83" s="46"/>
      <c r="P83" s="46"/>
      <c r="Q83" s="46"/>
      <c r="R83" s="46"/>
      <c r="S83" s="46"/>
      <c r="T83" s="46"/>
      <c r="U83" s="46"/>
      <c r="V83" s="46"/>
      <c r="W83" s="46"/>
      <c r="X83" s="46"/>
      <c r="Y83" s="46"/>
      <c r="Z83" s="48"/>
      <c r="AA83" s="48"/>
      <c r="AB83" s="46"/>
      <c r="AC83" s="46"/>
      <c r="AD83" s="46"/>
      <c r="AE83" s="46"/>
    </row>
    <row r="84" spans="1:31" ht="12.75" customHeight="1" x14ac:dyDescent="0.3">
      <c r="A84" s="46"/>
      <c r="B84" s="46"/>
      <c r="C84" s="46"/>
      <c r="D84" s="46"/>
      <c r="E84" s="46"/>
      <c r="F84" s="46"/>
      <c r="G84" s="48"/>
      <c r="H84" s="48"/>
      <c r="I84" s="48"/>
      <c r="J84" s="48"/>
      <c r="K84" s="48"/>
      <c r="L84" s="48"/>
      <c r="M84" s="48"/>
      <c r="N84" s="48"/>
      <c r="O84" s="46"/>
      <c r="P84" s="46"/>
      <c r="Q84" s="46"/>
      <c r="R84" s="46"/>
      <c r="S84" s="46"/>
      <c r="T84" s="46"/>
      <c r="U84" s="46"/>
      <c r="V84" s="46"/>
      <c r="W84" s="46"/>
      <c r="X84" s="46"/>
      <c r="Y84" s="46"/>
      <c r="Z84" s="48"/>
      <c r="AA84" s="48"/>
      <c r="AB84" s="46"/>
      <c r="AC84" s="46"/>
      <c r="AD84" s="46"/>
      <c r="AE84" s="46"/>
    </row>
    <row r="85" spans="1:31" ht="12.75" customHeight="1" x14ac:dyDescent="0.3">
      <c r="A85" s="46"/>
      <c r="B85" s="46"/>
      <c r="C85" s="46"/>
      <c r="D85" s="46"/>
      <c r="E85" s="46"/>
      <c r="F85" s="46"/>
      <c r="G85" s="48"/>
      <c r="H85" s="48"/>
      <c r="I85" s="48"/>
      <c r="J85" s="48"/>
      <c r="K85" s="48"/>
      <c r="L85" s="48"/>
      <c r="M85" s="48"/>
      <c r="N85" s="48"/>
      <c r="O85" s="46"/>
      <c r="P85" s="46"/>
      <c r="Q85" s="46"/>
      <c r="R85" s="46"/>
      <c r="S85" s="46"/>
      <c r="T85" s="46"/>
      <c r="U85" s="46"/>
      <c r="V85" s="46"/>
      <c r="W85" s="46"/>
      <c r="X85" s="46"/>
      <c r="Y85" s="46"/>
      <c r="Z85" s="48"/>
      <c r="AA85" s="48"/>
      <c r="AB85" s="46"/>
      <c r="AC85" s="46"/>
      <c r="AD85" s="46"/>
      <c r="AE85" s="46"/>
    </row>
    <row r="86" spans="1:31" ht="12.75" customHeight="1" x14ac:dyDescent="0.3">
      <c r="A86" s="46"/>
      <c r="B86" s="46"/>
      <c r="C86" s="46"/>
      <c r="D86" s="46"/>
      <c r="E86" s="46"/>
      <c r="F86" s="46"/>
      <c r="G86" s="48"/>
      <c r="H86" s="48"/>
      <c r="I86" s="48"/>
      <c r="J86" s="48"/>
      <c r="K86" s="48"/>
      <c r="L86" s="48"/>
      <c r="M86" s="48"/>
      <c r="N86" s="48"/>
      <c r="O86" s="46"/>
      <c r="P86" s="46"/>
      <c r="Q86" s="46"/>
      <c r="R86" s="46"/>
      <c r="S86" s="46"/>
      <c r="T86" s="46"/>
      <c r="U86" s="46"/>
      <c r="V86" s="46"/>
      <c r="W86" s="46"/>
      <c r="X86" s="46"/>
      <c r="Y86" s="46"/>
      <c r="Z86" s="48"/>
      <c r="AA86" s="48"/>
      <c r="AB86" s="46"/>
      <c r="AC86" s="46"/>
      <c r="AD86" s="46"/>
      <c r="AE86" s="46"/>
    </row>
    <row r="87" spans="1:31" ht="12.75" customHeight="1" x14ac:dyDescent="0.3">
      <c r="A87" s="46"/>
      <c r="B87" s="46"/>
      <c r="C87" s="46"/>
      <c r="D87" s="46"/>
      <c r="E87" s="46"/>
      <c r="F87" s="46"/>
      <c r="G87" s="48"/>
      <c r="H87" s="48"/>
      <c r="I87" s="48"/>
      <c r="J87" s="48"/>
      <c r="K87" s="48"/>
      <c r="L87" s="48"/>
      <c r="M87" s="48"/>
      <c r="N87" s="48"/>
      <c r="O87" s="46"/>
      <c r="P87" s="46"/>
      <c r="Q87" s="46"/>
      <c r="R87" s="46"/>
      <c r="S87" s="46"/>
      <c r="T87" s="46"/>
      <c r="U87" s="46"/>
      <c r="V87" s="46"/>
      <c r="W87" s="46"/>
      <c r="X87" s="46"/>
      <c r="Y87" s="46"/>
      <c r="Z87" s="48"/>
      <c r="AA87" s="48"/>
      <c r="AB87" s="46"/>
      <c r="AC87" s="46"/>
      <c r="AD87" s="46"/>
      <c r="AE87" s="46"/>
    </row>
    <row r="88" spans="1:31" ht="12.75" customHeight="1" x14ac:dyDescent="0.3">
      <c r="A88" s="46"/>
      <c r="B88" s="46"/>
      <c r="C88" s="46"/>
      <c r="D88" s="46"/>
      <c r="E88" s="46"/>
      <c r="F88" s="46"/>
      <c r="G88" s="48"/>
      <c r="H88" s="48"/>
      <c r="I88" s="48"/>
      <c r="J88" s="48"/>
      <c r="K88" s="48"/>
      <c r="L88" s="48"/>
      <c r="M88" s="48"/>
      <c r="N88" s="48"/>
      <c r="O88" s="46"/>
      <c r="P88" s="46"/>
      <c r="Q88" s="46"/>
      <c r="R88" s="46"/>
      <c r="S88" s="46"/>
      <c r="T88" s="46"/>
      <c r="U88" s="46"/>
      <c r="V88" s="46"/>
      <c r="W88" s="46"/>
      <c r="X88" s="46"/>
      <c r="Y88" s="46"/>
      <c r="Z88" s="48"/>
      <c r="AA88" s="48"/>
      <c r="AB88" s="46"/>
      <c r="AC88" s="46"/>
      <c r="AD88" s="46"/>
      <c r="AE88" s="46"/>
    </row>
    <row r="89" spans="1:31" ht="12.75" customHeight="1" x14ac:dyDescent="0.3">
      <c r="A89" s="46"/>
      <c r="B89" s="46"/>
      <c r="C89" s="46"/>
      <c r="D89" s="46"/>
      <c r="E89" s="46"/>
      <c r="F89" s="46"/>
      <c r="G89" s="48"/>
      <c r="H89" s="48"/>
      <c r="I89" s="48"/>
      <c r="J89" s="48"/>
      <c r="K89" s="48"/>
      <c r="L89" s="48"/>
      <c r="M89" s="48"/>
      <c r="N89" s="48"/>
      <c r="O89" s="46"/>
      <c r="P89" s="46"/>
      <c r="Q89" s="46"/>
      <c r="R89" s="46"/>
      <c r="S89" s="46"/>
      <c r="T89" s="46"/>
      <c r="U89" s="46"/>
      <c r="V89" s="46"/>
      <c r="W89" s="46"/>
      <c r="X89" s="46"/>
      <c r="Y89" s="46"/>
      <c r="Z89" s="48"/>
      <c r="AA89" s="48"/>
      <c r="AB89" s="46"/>
      <c r="AC89" s="46"/>
      <c r="AD89" s="46"/>
      <c r="AE89" s="46"/>
    </row>
    <row r="90" spans="1:31" ht="12.75" customHeight="1" x14ac:dyDescent="0.3">
      <c r="A90" s="46"/>
      <c r="B90" s="46"/>
      <c r="C90" s="46"/>
      <c r="D90" s="46"/>
      <c r="E90" s="46"/>
      <c r="F90" s="46"/>
      <c r="G90" s="48"/>
      <c r="H90" s="48"/>
      <c r="I90" s="48"/>
      <c r="J90" s="48"/>
      <c r="K90" s="48"/>
      <c r="L90" s="48"/>
      <c r="M90" s="48"/>
      <c r="N90" s="48"/>
      <c r="O90" s="46"/>
      <c r="P90" s="46"/>
      <c r="Q90" s="46"/>
      <c r="R90" s="46"/>
      <c r="S90" s="46"/>
      <c r="T90" s="46"/>
      <c r="U90" s="46"/>
      <c r="V90" s="46"/>
      <c r="W90" s="46"/>
      <c r="X90" s="46"/>
      <c r="Y90" s="46"/>
      <c r="Z90" s="48"/>
      <c r="AA90" s="48"/>
      <c r="AB90" s="46"/>
      <c r="AC90" s="46"/>
      <c r="AD90" s="46"/>
      <c r="AE90" s="46"/>
    </row>
    <row r="91" spans="1:31" ht="12.75" customHeight="1" x14ac:dyDescent="0.3">
      <c r="A91" s="46"/>
      <c r="B91" s="46"/>
      <c r="C91" s="46"/>
      <c r="D91" s="46"/>
      <c r="E91" s="46"/>
      <c r="F91" s="46"/>
      <c r="G91" s="48"/>
      <c r="H91" s="48"/>
      <c r="I91" s="48"/>
      <c r="J91" s="48"/>
      <c r="K91" s="48"/>
      <c r="L91" s="48"/>
      <c r="M91" s="48"/>
      <c r="N91" s="48"/>
      <c r="O91" s="46"/>
      <c r="P91" s="46"/>
      <c r="Q91" s="46"/>
      <c r="R91" s="46"/>
      <c r="S91" s="46"/>
      <c r="T91" s="46"/>
      <c r="U91" s="46"/>
      <c r="V91" s="46"/>
      <c r="W91" s="46"/>
      <c r="X91" s="46"/>
      <c r="Y91" s="46"/>
      <c r="Z91" s="48"/>
      <c r="AA91" s="48"/>
      <c r="AB91" s="46"/>
      <c r="AC91" s="46"/>
      <c r="AD91" s="46"/>
      <c r="AE91" s="46"/>
    </row>
    <row r="92" spans="1:31" ht="12.75" customHeight="1" x14ac:dyDescent="0.3">
      <c r="A92" s="46"/>
      <c r="B92" s="46"/>
      <c r="C92" s="46"/>
      <c r="D92" s="46"/>
      <c r="E92" s="46"/>
      <c r="F92" s="46"/>
      <c r="G92" s="48"/>
      <c r="H92" s="48"/>
      <c r="I92" s="48"/>
      <c r="J92" s="48"/>
      <c r="K92" s="48"/>
      <c r="L92" s="48"/>
      <c r="M92" s="48"/>
      <c r="N92" s="48"/>
      <c r="O92" s="46"/>
      <c r="P92" s="46"/>
      <c r="Q92" s="46"/>
      <c r="R92" s="46"/>
      <c r="S92" s="46"/>
      <c r="T92" s="46"/>
      <c r="U92" s="46"/>
      <c r="V92" s="46"/>
      <c r="W92" s="46"/>
      <c r="X92" s="46"/>
      <c r="Y92" s="46"/>
      <c r="Z92" s="48"/>
      <c r="AA92" s="48"/>
      <c r="AB92" s="46"/>
      <c r="AC92" s="46"/>
      <c r="AD92" s="46"/>
      <c r="AE92" s="46"/>
    </row>
    <row r="93" spans="1:31" ht="12.75" customHeight="1" x14ac:dyDescent="0.3">
      <c r="A93" s="46"/>
      <c r="B93" s="46"/>
      <c r="C93" s="46"/>
      <c r="D93" s="46"/>
      <c r="E93" s="46"/>
      <c r="F93" s="46"/>
      <c r="G93" s="48"/>
      <c r="H93" s="48"/>
      <c r="I93" s="48"/>
      <c r="J93" s="48"/>
      <c r="K93" s="48"/>
      <c r="L93" s="48"/>
      <c r="M93" s="48"/>
      <c r="N93" s="48"/>
      <c r="O93" s="46"/>
      <c r="P93" s="46"/>
      <c r="Q93" s="46"/>
      <c r="R93" s="46"/>
      <c r="S93" s="46"/>
      <c r="T93" s="46"/>
      <c r="U93" s="46"/>
      <c r="V93" s="46"/>
      <c r="W93" s="46"/>
      <c r="X93" s="46"/>
      <c r="Y93" s="46"/>
      <c r="Z93" s="48"/>
      <c r="AA93" s="48"/>
      <c r="AB93" s="46"/>
      <c r="AC93" s="46"/>
      <c r="AD93" s="46"/>
      <c r="AE93" s="46"/>
    </row>
    <row r="94" spans="1:31" ht="12.75" customHeight="1" x14ac:dyDescent="0.3">
      <c r="A94" s="46"/>
      <c r="B94" s="46"/>
      <c r="C94" s="46"/>
      <c r="D94" s="46"/>
      <c r="E94" s="46"/>
      <c r="F94" s="46"/>
      <c r="G94" s="48"/>
      <c r="H94" s="48"/>
      <c r="I94" s="48"/>
      <c r="J94" s="48"/>
      <c r="K94" s="48"/>
      <c r="L94" s="48"/>
      <c r="M94" s="48"/>
      <c r="N94" s="48"/>
      <c r="O94" s="46"/>
      <c r="P94" s="46"/>
      <c r="Q94" s="46"/>
      <c r="R94" s="46"/>
      <c r="S94" s="46"/>
      <c r="T94" s="46"/>
      <c r="U94" s="46"/>
      <c r="V94" s="46"/>
      <c r="W94" s="46"/>
      <c r="X94" s="46"/>
      <c r="Y94" s="46"/>
      <c r="Z94" s="48"/>
      <c r="AA94" s="48"/>
      <c r="AB94" s="46"/>
      <c r="AC94" s="46"/>
      <c r="AD94" s="46"/>
      <c r="AE94" s="46"/>
    </row>
    <row r="95" spans="1:31" ht="12.75" customHeight="1" x14ac:dyDescent="0.3">
      <c r="A95" s="46"/>
      <c r="B95" s="46"/>
      <c r="C95" s="46"/>
      <c r="D95" s="46"/>
      <c r="E95" s="46"/>
      <c r="F95" s="46"/>
      <c r="G95" s="48"/>
      <c r="H95" s="48"/>
      <c r="I95" s="48"/>
      <c r="J95" s="48"/>
      <c r="K95" s="48"/>
      <c r="L95" s="48"/>
      <c r="M95" s="48"/>
      <c r="N95" s="48"/>
      <c r="O95" s="46"/>
      <c r="P95" s="46"/>
      <c r="Q95" s="46"/>
      <c r="R95" s="46"/>
      <c r="S95" s="46"/>
      <c r="T95" s="46"/>
      <c r="U95" s="46"/>
      <c r="V95" s="46"/>
      <c r="W95" s="46"/>
      <c r="X95" s="46"/>
      <c r="Y95" s="46"/>
      <c r="Z95" s="48"/>
      <c r="AA95" s="48"/>
      <c r="AB95" s="46"/>
      <c r="AC95" s="46"/>
      <c r="AD95" s="46"/>
      <c r="AE95" s="46"/>
    </row>
    <row r="96" spans="1:31" ht="12.75" customHeight="1" x14ac:dyDescent="0.3">
      <c r="A96" s="46"/>
      <c r="B96" s="46"/>
      <c r="C96" s="46"/>
      <c r="D96" s="46"/>
      <c r="E96" s="46"/>
      <c r="F96" s="46"/>
      <c r="G96" s="48"/>
      <c r="H96" s="48"/>
      <c r="I96" s="48"/>
      <c r="J96" s="48"/>
      <c r="K96" s="48"/>
      <c r="L96" s="48"/>
      <c r="M96" s="48"/>
      <c r="N96" s="48"/>
      <c r="O96" s="46"/>
      <c r="P96" s="46"/>
      <c r="Q96" s="46"/>
      <c r="R96" s="46"/>
      <c r="S96" s="46"/>
      <c r="T96" s="46"/>
      <c r="U96" s="46"/>
      <c r="V96" s="46"/>
      <c r="W96" s="46"/>
      <c r="X96" s="46"/>
      <c r="Y96" s="46"/>
      <c r="Z96" s="48"/>
      <c r="AA96" s="48"/>
      <c r="AB96" s="46"/>
      <c r="AC96" s="46"/>
      <c r="AD96" s="46"/>
      <c r="AE96" s="46"/>
    </row>
    <row r="97" spans="1:31" ht="12.75" customHeight="1" x14ac:dyDescent="0.3">
      <c r="A97" s="46"/>
      <c r="B97" s="46"/>
      <c r="C97" s="46"/>
      <c r="D97" s="46"/>
      <c r="E97" s="46"/>
      <c r="F97" s="46"/>
      <c r="G97" s="48"/>
      <c r="H97" s="48"/>
      <c r="I97" s="48"/>
      <c r="J97" s="48"/>
      <c r="K97" s="48"/>
      <c r="L97" s="48"/>
      <c r="M97" s="48"/>
      <c r="N97" s="48"/>
      <c r="O97" s="46"/>
      <c r="P97" s="46"/>
      <c r="Q97" s="46"/>
      <c r="R97" s="46"/>
      <c r="S97" s="46"/>
      <c r="T97" s="46"/>
      <c r="U97" s="46"/>
      <c r="V97" s="46"/>
      <c r="W97" s="46"/>
      <c r="X97" s="46"/>
      <c r="Y97" s="46"/>
      <c r="Z97" s="48"/>
      <c r="AA97" s="48"/>
      <c r="AB97" s="46"/>
      <c r="AC97" s="46"/>
      <c r="AD97" s="46"/>
      <c r="AE97" s="46"/>
    </row>
    <row r="98" spans="1:31" ht="12.75" customHeight="1" x14ac:dyDescent="0.3">
      <c r="A98" s="46"/>
      <c r="B98" s="46"/>
      <c r="C98" s="46"/>
      <c r="D98" s="46"/>
      <c r="E98" s="46"/>
      <c r="F98" s="46"/>
      <c r="G98" s="48"/>
      <c r="H98" s="48"/>
      <c r="I98" s="48"/>
      <c r="J98" s="48"/>
      <c r="K98" s="48"/>
      <c r="L98" s="48"/>
      <c r="M98" s="48"/>
      <c r="N98" s="48"/>
      <c r="O98" s="46"/>
      <c r="P98" s="46"/>
      <c r="Q98" s="46"/>
      <c r="R98" s="46"/>
      <c r="S98" s="46"/>
      <c r="T98" s="46"/>
      <c r="U98" s="46"/>
      <c r="V98" s="46"/>
      <c r="W98" s="46"/>
      <c r="X98" s="46"/>
      <c r="Y98" s="46"/>
      <c r="Z98" s="48"/>
      <c r="AA98" s="48"/>
      <c r="AB98" s="46"/>
      <c r="AC98" s="46"/>
      <c r="AD98" s="46"/>
      <c r="AE98" s="46"/>
    </row>
    <row r="99" spans="1:31" ht="12.75" customHeight="1" x14ac:dyDescent="0.3">
      <c r="A99" s="46"/>
      <c r="B99" s="46"/>
      <c r="C99" s="46"/>
      <c r="D99" s="46"/>
      <c r="E99" s="46"/>
      <c r="F99" s="46"/>
      <c r="G99" s="48"/>
      <c r="H99" s="48"/>
      <c r="I99" s="48"/>
      <c r="J99" s="48"/>
      <c r="K99" s="48"/>
      <c r="L99" s="48"/>
      <c r="M99" s="48"/>
      <c r="N99" s="48"/>
      <c r="O99" s="46"/>
      <c r="P99" s="46"/>
      <c r="Q99" s="46"/>
      <c r="R99" s="46"/>
      <c r="S99" s="46"/>
      <c r="T99" s="46"/>
      <c r="U99" s="46"/>
      <c r="V99" s="46"/>
      <c r="W99" s="46"/>
      <c r="X99" s="46"/>
      <c r="Y99" s="46"/>
      <c r="Z99" s="48"/>
      <c r="AA99" s="48"/>
      <c r="AB99" s="46"/>
      <c r="AC99" s="46"/>
      <c r="AD99" s="46"/>
      <c r="AE99" s="46"/>
    </row>
    <row r="100" spans="1:31" ht="12.75" customHeight="1" x14ac:dyDescent="0.3">
      <c r="A100" s="46"/>
      <c r="B100" s="46"/>
      <c r="C100" s="46"/>
      <c r="D100" s="46"/>
      <c r="E100" s="46"/>
      <c r="F100" s="46"/>
      <c r="G100" s="48"/>
      <c r="H100" s="48"/>
      <c r="I100" s="48"/>
      <c r="J100" s="48"/>
      <c r="K100" s="48"/>
      <c r="L100" s="48"/>
      <c r="M100" s="48"/>
      <c r="N100" s="48"/>
      <c r="O100" s="46"/>
      <c r="P100" s="46"/>
      <c r="Q100" s="46"/>
      <c r="R100" s="46"/>
      <c r="S100" s="46"/>
      <c r="T100" s="46"/>
      <c r="U100" s="46"/>
      <c r="V100" s="46"/>
      <c r="W100" s="46"/>
      <c r="X100" s="46"/>
      <c r="Y100" s="46"/>
      <c r="Z100" s="48"/>
      <c r="AA100" s="48"/>
      <c r="AB100" s="46"/>
      <c r="AC100" s="46"/>
      <c r="AD100" s="46"/>
      <c r="AE100" s="46"/>
    </row>
    <row r="101" spans="1:31" ht="12.75" customHeight="1" x14ac:dyDescent="0.3">
      <c r="A101" s="46"/>
      <c r="B101" s="46"/>
      <c r="C101" s="46"/>
      <c r="D101" s="46"/>
      <c r="E101" s="46"/>
      <c r="F101" s="46"/>
      <c r="G101" s="48"/>
      <c r="H101" s="48"/>
      <c r="I101" s="48"/>
      <c r="J101" s="48"/>
      <c r="K101" s="48"/>
      <c r="L101" s="48"/>
      <c r="M101" s="48"/>
      <c r="N101" s="48"/>
      <c r="O101" s="46"/>
      <c r="P101" s="46"/>
      <c r="Q101" s="46"/>
      <c r="R101" s="46"/>
      <c r="S101" s="46"/>
      <c r="T101" s="46"/>
      <c r="U101" s="46"/>
      <c r="V101" s="46"/>
      <c r="W101" s="46"/>
      <c r="X101" s="46"/>
      <c r="Y101" s="46"/>
      <c r="Z101" s="48"/>
      <c r="AA101" s="48"/>
      <c r="AB101" s="46"/>
      <c r="AC101" s="46"/>
      <c r="AD101" s="46"/>
      <c r="AE101" s="46"/>
    </row>
    <row r="102" spans="1:31" ht="12.75" customHeight="1" x14ac:dyDescent="0.3">
      <c r="A102" s="46"/>
      <c r="B102" s="46"/>
      <c r="C102" s="46"/>
      <c r="D102" s="46"/>
      <c r="E102" s="46"/>
      <c r="F102" s="46"/>
      <c r="G102" s="48"/>
      <c r="H102" s="48"/>
      <c r="I102" s="48"/>
      <c r="J102" s="48"/>
      <c r="K102" s="48"/>
      <c r="L102" s="48"/>
      <c r="M102" s="48"/>
      <c r="N102" s="48"/>
      <c r="O102" s="46"/>
      <c r="P102" s="46"/>
      <c r="Q102" s="46"/>
      <c r="R102" s="46"/>
      <c r="S102" s="46"/>
      <c r="T102" s="46"/>
      <c r="U102" s="46"/>
      <c r="V102" s="46"/>
      <c r="W102" s="46"/>
      <c r="X102" s="46"/>
      <c r="Y102" s="46"/>
      <c r="Z102" s="48"/>
      <c r="AA102" s="48"/>
      <c r="AB102" s="46"/>
      <c r="AC102" s="46"/>
      <c r="AD102" s="46"/>
      <c r="AE102" s="46"/>
    </row>
    <row r="103" spans="1:31" ht="12.75" customHeight="1" x14ac:dyDescent="0.3">
      <c r="A103" s="46"/>
      <c r="B103" s="46"/>
      <c r="C103" s="46"/>
      <c r="D103" s="46"/>
      <c r="E103" s="46"/>
      <c r="F103" s="46"/>
      <c r="G103" s="48"/>
      <c r="H103" s="48"/>
      <c r="I103" s="48"/>
      <c r="J103" s="48"/>
      <c r="K103" s="48"/>
      <c r="L103" s="48"/>
      <c r="M103" s="48"/>
      <c r="N103" s="48"/>
      <c r="O103" s="46"/>
      <c r="P103" s="46"/>
      <c r="Q103" s="46"/>
      <c r="R103" s="46"/>
      <c r="S103" s="46"/>
      <c r="T103" s="46"/>
      <c r="U103" s="46"/>
      <c r="V103" s="46"/>
      <c r="W103" s="46"/>
      <c r="X103" s="46"/>
      <c r="Y103" s="46"/>
      <c r="Z103" s="48"/>
      <c r="AA103" s="48"/>
      <c r="AB103" s="46"/>
      <c r="AC103" s="46"/>
      <c r="AD103" s="46"/>
      <c r="AE103" s="46"/>
    </row>
    <row r="104" spans="1:31" ht="12.75" customHeight="1" x14ac:dyDescent="0.3">
      <c r="A104" s="46"/>
      <c r="B104" s="46"/>
      <c r="C104" s="46"/>
      <c r="D104" s="46"/>
      <c r="E104" s="46"/>
      <c r="F104" s="46"/>
      <c r="G104" s="48"/>
      <c r="H104" s="48"/>
      <c r="I104" s="48"/>
      <c r="J104" s="48"/>
      <c r="K104" s="48"/>
      <c r="L104" s="48"/>
      <c r="M104" s="48"/>
      <c r="N104" s="48"/>
      <c r="O104" s="46"/>
      <c r="P104" s="46"/>
      <c r="Q104" s="46"/>
      <c r="R104" s="46"/>
      <c r="S104" s="46"/>
      <c r="T104" s="46"/>
      <c r="U104" s="46"/>
      <c r="V104" s="46"/>
      <c r="W104" s="46"/>
      <c r="X104" s="46"/>
      <c r="Y104" s="46"/>
      <c r="Z104" s="48"/>
      <c r="AA104" s="48"/>
      <c r="AB104" s="46"/>
      <c r="AC104" s="46"/>
      <c r="AD104" s="46"/>
      <c r="AE104" s="46"/>
    </row>
    <row r="105" spans="1:31" ht="12.75" customHeight="1" x14ac:dyDescent="0.3">
      <c r="A105" s="46"/>
      <c r="B105" s="46"/>
      <c r="C105" s="46"/>
      <c r="D105" s="46"/>
      <c r="E105" s="46"/>
      <c r="F105" s="46"/>
      <c r="G105" s="48"/>
      <c r="H105" s="48"/>
      <c r="I105" s="48"/>
      <c r="J105" s="48"/>
      <c r="K105" s="48"/>
      <c r="L105" s="48"/>
      <c r="M105" s="48"/>
      <c r="N105" s="48"/>
      <c r="O105" s="46"/>
      <c r="P105" s="46"/>
      <c r="Q105" s="46"/>
      <c r="R105" s="46"/>
      <c r="S105" s="46"/>
      <c r="T105" s="46"/>
      <c r="U105" s="46"/>
      <c r="V105" s="46"/>
      <c r="W105" s="46"/>
      <c r="X105" s="46"/>
      <c r="Y105" s="46"/>
      <c r="Z105" s="48"/>
      <c r="AA105" s="48"/>
      <c r="AB105" s="46"/>
      <c r="AC105" s="46"/>
      <c r="AD105" s="46"/>
      <c r="AE105" s="46"/>
    </row>
    <row r="106" spans="1:31" ht="12.75" customHeight="1" x14ac:dyDescent="0.3">
      <c r="A106" s="46"/>
      <c r="B106" s="46"/>
      <c r="C106" s="46"/>
      <c r="D106" s="46"/>
      <c r="E106" s="46"/>
      <c r="F106" s="46"/>
      <c r="G106" s="48"/>
      <c r="H106" s="48"/>
      <c r="I106" s="48"/>
      <c r="J106" s="48"/>
      <c r="K106" s="48"/>
      <c r="L106" s="48"/>
      <c r="M106" s="48"/>
      <c r="N106" s="48"/>
      <c r="O106" s="46"/>
      <c r="P106" s="46"/>
      <c r="Q106" s="46"/>
      <c r="R106" s="46"/>
      <c r="S106" s="46"/>
      <c r="T106" s="46"/>
      <c r="U106" s="46"/>
      <c r="V106" s="46"/>
      <c r="W106" s="46"/>
      <c r="X106" s="46"/>
      <c r="Y106" s="46"/>
      <c r="Z106" s="48"/>
      <c r="AA106" s="48"/>
      <c r="AB106" s="46"/>
      <c r="AC106" s="46"/>
      <c r="AD106" s="46"/>
      <c r="AE106" s="46"/>
    </row>
    <row r="107" spans="1:31" ht="12.75" customHeight="1" x14ac:dyDescent="0.3">
      <c r="A107" s="46"/>
      <c r="B107" s="46"/>
      <c r="C107" s="46"/>
      <c r="D107" s="46"/>
      <c r="E107" s="46"/>
      <c r="F107" s="46"/>
      <c r="G107" s="48"/>
      <c r="H107" s="48"/>
      <c r="I107" s="48"/>
      <c r="J107" s="48"/>
      <c r="K107" s="48"/>
      <c r="L107" s="48"/>
      <c r="M107" s="48"/>
      <c r="N107" s="48"/>
      <c r="O107" s="46"/>
      <c r="P107" s="46"/>
      <c r="Q107" s="46"/>
      <c r="R107" s="46"/>
      <c r="S107" s="46"/>
      <c r="T107" s="46"/>
      <c r="U107" s="46"/>
      <c r="V107" s="46"/>
      <c r="W107" s="46"/>
      <c r="X107" s="46"/>
      <c r="Y107" s="46"/>
      <c r="Z107" s="48"/>
      <c r="AA107" s="48"/>
      <c r="AB107" s="46"/>
      <c r="AC107" s="46"/>
      <c r="AD107" s="46"/>
      <c r="AE107" s="46"/>
    </row>
    <row r="108" spans="1:31" ht="12.75" customHeight="1" x14ac:dyDescent="0.3">
      <c r="A108" s="46"/>
      <c r="B108" s="46"/>
      <c r="C108" s="46"/>
      <c r="D108" s="46"/>
      <c r="E108" s="46"/>
      <c r="F108" s="46"/>
      <c r="G108" s="48"/>
      <c r="H108" s="48"/>
      <c r="I108" s="48"/>
      <c r="J108" s="48"/>
      <c r="K108" s="48"/>
      <c r="L108" s="48"/>
      <c r="M108" s="48"/>
      <c r="N108" s="48"/>
      <c r="O108" s="46"/>
      <c r="P108" s="46"/>
      <c r="Q108" s="46"/>
      <c r="R108" s="46"/>
      <c r="S108" s="46"/>
      <c r="T108" s="46"/>
      <c r="U108" s="46"/>
      <c r="V108" s="46"/>
      <c r="W108" s="46"/>
      <c r="X108" s="46"/>
      <c r="Y108" s="46"/>
      <c r="Z108" s="48"/>
      <c r="AA108" s="48"/>
      <c r="AB108" s="46"/>
      <c r="AC108" s="46"/>
      <c r="AD108" s="46"/>
      <c r="AE108" s="46"/>
    </row>
    <row r="109" spans="1:31" ht="12.75" customHeight="1" x14ac:dyDescent="0.3">
      <c r="A109" s="46"/>
      <c r="B109" s="46"/>
      <c r="C109" s="46"/>
      <c r="D109" s="46"/>
      <c r="E109" s="46"/>
      <c r="F109" s="46"/>
      <c r="G109" s="48"/>
      <c r="H109" s="48"/>
      <c r="I109" s="48"/>
      <c r="J109" s="48"/>
      <c r="K109" s="48"/>
      <c r="L109" s="48"/>
      <c r="M109" s="48"/>
      <c r="N109" s="48"/>
      <c r="O109" s="46"/>
      <c r="P109" s="46"/>
      <c r="Q109" s="46"/>
      <c r="R109" s="46"/>
      <c r="S109" s="46"/>
      <c r="T109" s="46"/>
      <c r="U109" s="46"/>
      <c r="V109" s="46"/>
      <c r="W109" s="46"/>
      <c r="X109" s="46"/>
      <c r="Y109" s="46"/>
      <c r="Z109" s="48"/>
      <c r="AA109" s="48"/>
      <c r="AB109" s="46"/>
      <c r="AC109" s="46"/>
      <c r="AD109" s="46"/>
      <c r="AE109" s="46"/>
    </row>
    <row r="110" spans="1:31" ht="12.75" customHeight="1" x14ac:dyDescent="0.3">
      <c r="A110" s="46"/>
      <c r="B110" s="46"/>
      <c r="C110" s="46"/>
      <c r="D110" s="46"/>
      <c r="E110" s="46"/>
      <c r="F110" s="46"/>
      <c r="G110" s="48"/>
      <c r="H110" s="48"/>
      <c r="I110" s="48"/>
      <c r="J110" s="48"/>
      <c r="K110" s="48"/>
      <c r="L110" s="48"/>
      <c r="M110" s="48"/>
      <c r="N110" s="48"/>
      <c r="O110" s="46"/>
      <c r="P110" s="46"/>
      <c r="Q110" s="46"/>
      <c r="R110" s="46"/>
      <c r="S110" s="46"/>
      <c r="T110" s="46"/>
      <c r="U110" s="46"/>
      <c r="V110" s="46"/>
      <c r="W110" s="46"/>
      <c r="X110" s="46"/>
      <c r="Y110" s="46"/>
      <c r="Z110" s="48"/>
      <c r="AA110" s="48"/>
      <c r="AB110" s="46"/>
      <c r="AC110" s="46"/>
      <c r="AD110" s="46"/>
      <c r="AE110" s="46"/>
    </row>
    <row r="111" spans="1:31" ht="12.75" customHeight="1" x14ac:dyDescent="0.3">
      <c r="A111" s="46"/>
      <c r="B111" s="46"/>
      <c r="C111" s="46"/>
      <c r="D111" s="46"/>
      <c r="E111" s="46"/>
      <c r="F111" s="46"/>
      <c r="G111" s="48"/>
      <c r="H111" s="48"/>
      <c r="I111" s="48"/>
      <c r="J111" s="48"/>
      <c r="K111" s="48"/>
      <c r="L111" s="48"/>
      <c r="M111" s="48"/>
      <c r="N111" s="48"/>
      <c r="O111" s="46"/>
      <c r="P111" s="46"/>
      <c r="Q111" s="46"/>
      <c r="R111" s="46"/>
      <c r="S111" s="46"/>
      <c r="T111" s="46"/>
      <c r="U111" s="46"/>
      <c r="V111" s="46"/>
      <c r="W111" s="46"/>
      <c r="X111" s="46"/>
      <c r="Y111" s="46"/>
      <c r="Z111" s="48"/>
      <c r="AA111" s="48"/>
      <c r="AB111" s="46"/>
      <c r="AC111" s="46"/>
      <c r="AD111" s="46"/>
      <c r="AE111" s="46"/>
    </row>
    <row r="112" spans="1:31" ht="12.75" customHeight="1" x14ac:dyDescent="0.3">
      <c r="A112" s="46"/>
      <c r="B112" s="46"/>
      <c r="C112" s="46"/>
      <c r="D112" s="46"/>
      <c r="E112" s="46"/>
      <c r="F112" s="46"/>
      <c r="G112" s="48"/>
      <c r="H112" s="48"/>
      <c r="I112" s="48"/>
      <c r="J112" s="48"/>
      <c r="K112" s="48"/>
      <c r="L112" s="48"/>
      <c r="M112" s="48"/>
      <c r="N112" s="48"/>
      <c r="O112" s="46"/>
      <c r="P112" s="46"/>
      <c r="Q112" s="46"/>
      <c r="R112" s="46"/>
      <c r="S112" s="46"/>
      <c r="T112" s="46"/>
      <c r="U112" s="46"/>
      <c r="V112" s="46"/>
      <c r="W112" s="46"/>
      <c r="X112" s="46"/>
      <c r="Y112" s="46"/>
      <c r="Z112" s="48"/>
      <c r="AA112" s="48"/>
      <c r="AB112" s="46"/>
      <c r="AC112" s="46"/>
      <c r="AD112" s="46"/>
      <c r="AE112" s="46"/>
    </row>
    <row r="113" spans="1:31" ht="12.75" customHeight="1" x14ac:dyDescent="0.3">
      <c r="A113" s="46"/>
      <c r="B113" s="46"/>
      <c r="C113" s="46"/>
      <c r="D113" s="46"/>
      <c r="E113" s="46"/>
      <c r="F113" s="46"/>
      <c r="G113" s="48"/>
      <c r="H113" s="48"/>
      <c r="I113" s="48"/>
      <c r="J113" s="48"/>
      <c r="K113" s="48"/>
      <c r="L113" s="48"/>
      <c r="M113" s="48"/>
      <c r="N113" s="48"/>
      <c r="O113" s="46"/>
      <c r="P113" s="46"/>
      <c r="Q113" s="46"/>
      <c r="R113" s="46"/>
      <c r="S113" s="46"/>
      <c r="T113" s="46"/>
      <c r="U113" s="46"/>
      <c r="V113" s="46"/>
      <c r="W113" s="46"/>
      <c r="X113" s="46"/>
      <c r="Y113" s="46"/>
      <c r="Z113" s="48"/>
      <c r="AA113" s="48"/>
      <c r="AB113" s="46"/>
      <c r="AC113" s="46"/>
      <c r="AD113" s="46"/>
      <c r="AE113" s="46"/>
    </row>
    <row r="114" spans="1:31" ht="12.75" customHeight="1" x14ac:dyDescent="0.3">
      <c r="A114" s="46"/>
      <c r="B114" s="46"/>
      <c r="C114" s="46"/>
      <c r="D114" s="46"/>
      <c r="E114" s="46"/>
      <c r="F114" s="46"/>
      <c r="G114" s="48"/>
      <c r="H114" s="48"/>
      <c r="I114" s="48"/>
      <c r="J114" s="48"/>
      <c r="K114" s="48"/>
      <c r="L114" s="48"/>
      <c r="M114" s="48"/>
      <c r="N114" s="48"/>
      <c r="O114" s="46"/>
      <c r="P114" s="46"/>
      <c r="Q114" s="46"/>
      <c r="R114" s="46"/>
      <c r="S114" s="46"/>
      <c r="T114" s="46"/>
      <c r="U114" s="46"/>
      <c r="V114" s="46"/>
      <c r="W114" s="46"/>
      <c r="X114" s="46"/>
      <c r="Y114" s="46"/>
      <c r="Z114" s="48"/>
      <c r="AA114" s="48"/>
      <c r="AB114" s="46"/>
      <c r="AC114" s="46"/>
      <c r="AD114" s="46"/>
      <c r="AE114" s="46"/>
    </row>
    <row r="115" spans="1:31" ht="12.75" customHeight="1" x14ac:dyDescent="0.3">
      <c r="A115" s="46"/>
      <c r="B115" s="46"/>
      <c r="C115" s="46"/>
      <c r="D115" s="46"/>
      <c r="E115" s="46"/>
      <c r="F115" s="46"/>
      <c r="G115" s="48"/>
      <c r="H115" s="48"/>
      <c r="I115" s="48"/>
      <c r="J115" s="48"/>
      <c r="K115" s="48"/>
      <c r="L115" s="48"/>
      <c r="M115" s="48"/>
      <c r="N115" s="48"/>
      <c r="O115" s="46"/>
      <c r="P115" s="46"/>
      <c r="Q115" s="46"/>
      <c r="R115" s="46"/>
      <c r="S115" s="46"/>
      <c r="T115" s="46"/>
      <c r="U115" s="46"/>
      <c r="V115" s="46"/>
      <c r="W115" s="46"/>
      <c r="X115" s="46"/>
      <c r="Y115" s="46"/>
      <c r="Z115" s="48"/>
      <c r="AA115" s="48"/>
      <c r="AB115" s="46"/>
      <c r="AC115" s="46"/>
      <c r="AD115" s="46"/>
      <c r="AE115" s="46"/>
    </row>
    <row r="116" spans="1:31" ht="12.75" customHeight="1" x14ac:dyDescent="0.3">
      <c r="A116" s="46"/>
      <c r="B116" s="46"/>
      <c r="C116" s="46"/>
      <c r="D116" s="46"/>
      <c r="E116" s="46"/>
      <c r="F116" s="46"/>
      <c r="G116" s="48"/>
      <c r="H116" s="48"/>
      <c r="I116" s="48"/>
      <c r="J116" s="48"/>
      <c r="K116" s="48"/>
      <c r="L116" s="48"/>
      <c r="M116" s="48"/>
      <c r="N116" s="48"/>
      <c r="O116" s="46"/>
      <c r="P116" s="46"/>
      <c r="Q116" s="46"/>
      <c r="R116" s="46"/>
      <c r="S116" s="46"/>
      <c r="T116" s="46"/>
      <c r="U116" s="46"/>
      <c r="V116" s="46"/>
      <c r="W116" s="46"/>
      <c r="X116" s="46"/>
      <c r="Y116" s="46"/>
      <c r="Z116" s="48"/>
      <c r="AA116" s="48"/>
      <c r="AB116" s="46"/>
      <c r="AC116" s="46"/>
      <c r="AD116" s="46"/>
      <c r="AE116" s="46"/>
    </row>
    <row r="117" spans="1:31" ht="12.75" customHeight="1" x14ac:dyDescent="0.3">
      <c r="A117" s="46"/>
      <c r="B117" s="46"/>
      <c r="C117" s="46"/>
      <c r="D117" s="46"/>
      <c r="E117" s="46"/>
      <c r="F117" s="46"/>
      <c r="G117" s="48"/>
      <c r="H117" s="48"/>
      <c r="I117" s="48"/>
      <c r="J117" s="48"/>
      <c r="K117" s="48"/>
      <c r="L117" s="48"/>
      <c r="M117" s="48"/>
      <c r="N117" s="48"/>
      <c r="O117" s="46"/>
      <c r="P117" s="46"/>
      <c r="Q117" s="46"/>
      <c r="R117" s="46"/>
      <c r="S117" s="46"/>
      <c r="T117" s="46"/>
      <c r="U117" s="46"/>
      <c r="V117" s="46"/>
      <c r="W117" s="46"/>
      <c r="X117" s="46"/>
      <c r="Y117" s="46"/>
      <c r="Z117" s="48"/>
      <c r="AA117" s="48"/>
      <c r="AB117" s="46"/>
      <c r="AC117" s="46"/>
      <c r="AD117" s="46"/>
      <c r="AE117" s="46"/>
    </row>
    <row r="118" spans="1:31" ht="12.75" customHeight="1" x14ac:dyDescent="0.3">
      <c r="A118" s="46"/>
      <c r="B118" s="46"/>
      <c r="C118" s="46"/>
      <c r="D118" s="46"/>
      <c r="E118" s="46"/>
      <c r="F118" s="46"/>
      <c r="G118" s="48"/>
      <c r="H118" s="48"/>
      <c r="I118" s="48"/>
      <c r="J118" s="48"/>
      <c r="K118" s="48"/>
      <c r="L118" s="48"/>
      <c r="M118" s="48"/>
      <c r="N118" s="48"/>
      <c r="O118" s="46"/>
      <c r="P118" s="46"/>
      <c r="Q118" s="46"/>
      <c r="R118" s="46"/>
      <c r="S118" s="46"/>
      <c r="T118" s="46"/>
      <c r="U118" s="46"/>
      <c r="V118" s="46"/>
      <c r="W118" s="46"/>
      <c r="X118" s="46"/>
      <c r="Y118" s="46"/>
      <c r="Z118" s="48"/>
      <c r="AA118" s="48"/>
      <c r="AB118" s="46"/>
      <c r="AC118" s="46"/>
      <c r="AD118" s="46"/>
      <c r="AE118" s="46"/>
    </row>
    <row r="119" spans="1:31" ht="12.75" customHeight="1" x14ac:dyDescent="0.3">
      <c r="A119" s="46"/>
      <c r="B119" s="46"/>
      <c r="C119" s="46"/>
      <c r="D119" s="46"/>
      <c r="E119" s="46"/>
      <c r="F119" s="46"/>
      <c r="G119" s="48"/>
      <c r="H119" s="48"/>
      <c r="I119" s="48"/>
      <c r="J119" s="48"/>
      <c r="K119" s="48"/>
      <c r="L119" s="48"/>
      <c r="M119" s="48"/>
      <c r="N119" s="48"/>
      <c r="O119" s="46"/>
      <c r="P119" s="46"/>
      <c r="Q119" s="46"/>
      <c r="R119" s="46"/>
      <c r="S119" s="46"/>
      <c r="T119" s="46"/>
      <c r="U119" s="46"/>
      <c r="V119" s="46"/>
      <c r="W119" s="46"/>
      <c r="X119" s="46"/>
      <c r="Y119" s="46"/>
      <c r="Z119" s="48"/>
      <c r="AA119" s="48"/>
      <c r="AB119" s="46"/>
      <c r="AC119" s="46"/>
      <c r="AD119" s="46"/>
      <c r="AE119" s="46"/>
    </row>
    <row r="120" spans="1:31" ht="12.75" customHeight="1" x14ac:dyDescent="0.3">
      <c r="A120" s="46"/>
      <c r="B120" s="46"/>
      <c r="C120" s="46"/>
      <c r="D120" s="46"/>
      <c r="E120" s="46"/>
      <c r="F120" s="46"/>
      <c r="G120" s="48"/>
      <c r="H120" s="48"/>
      <c r="I120" s="48"/>
      <c r="J120" s="48"/>
      <c r="K120" s="48"/>
      <c r="L120" s="48"/>
      <c r="M120" s="48"/>
      <c r="N120" s="48"/>
      <c r="O120" s="46"/>
      <c r="P120" s="46"/>
      <c r="Q120" s="46"/>
      <c r="R120" s="46"/>
      <c r="S120" s="46"/>
      <c r="T120" s="46"/>
      <c r="U120" s="46"/>
      <c r="V120" s="46"/>
      <c r="W120" s="46"/>
      <c r="X120" s="46"/>
      <c r="Y120" s="46"/>
      <c r="Z120" s="48"/>
      <c r="AA120" s="48"/>
      <c r="AB120" s="46"/>
      <c r="AC120" s="46"/>
      <c r="AD120" s="46"/>
      <c r="AE120" s="46"/>
    </row>
    <row r="121" spans="1:31" ht="12.75" customHeight="1" x14ac:dyDescent="0.3">
      <c r="A121" s="46"/>
      <c r="B121" s="46"/>
      <c r="C121" s="46"/>
      <c r="D121" s="46"/>
      <c r="E121" s="46"/>
      <c r="F121" s="46"/>
      <c r="G121" s="48"/>
      <c r="H121" s="48"/>
      <c r="I121" s="48"/>
      <c r="J121" s="48"/>
      <c r="K121" s="48"/>
      <c r="L121" s="48"/>
      <c r="M121" s="48"/>
      <c r="N121" s="48"/>
      <c r="O121" s="46"/>
      <c r="P121" s="46"/>
      <c r="Q121" s="46"/>
      <c r="R121" s="46"/>
      <c r="S121" s="46"/>
      <c r="T121" s="46"/>
      <c r="U121" s="46"/>
      <c r="V121" s="46"/>
      <c r="W121" s="46"/>
      <c r="X121" s="46"/>
      <c r="Y121" s="46"/>
      <c r="Z121" s="48"/>
      <c r="AA121" s="48"/>
      <c r="AB121" s="46"/>
      <c r="AC121" s="46"/>
      <c r="AD121" s="46"/>
      <c r="AE121" s="46"/>
    </row>
    <row r="122" spans="1:31" ht="12.75" customHeight="1" x14ac:dyDescent="0.3">
      <c r="A122" s="46"/>
      <c r="B122" s="46"/>
      <c r="C122" s="46"/>
      <c r="D122" s="46"/>
      <c r="E122" s="46"/>
      <c r="F122" s="46"/>
      <c r="G122" s="48"/>
      <c r="H122" s="48"/>
      <c r="I122" s="48"/>
      <c r="J122" s="48"/>
      <c r="K122" s="48"/>
      <c r="L122" s="48"/>
      <c r="M122" s="48"/>
      <c r="N122" s="48"/>
      <c r="O122" s="46"/>
      <c r="P122" s="46"/>
      <c r="Q122" s="46"/>
      <c r="R122" s="46"/>
      <c r="S122" s="46"/>
      <c r="T122" s="46"/>
      <c r="U122" s="46"/>
      <c r="V122" s="46"/>
      <c r="W122" s="46"/>
      <c r="X122" s="46"/>
      <c r="Y122" s="46"/>
      <c r="Z122" s="48"/>
      <c r="AA122" s="48"/>
      <c r="AB122" s="46"/>
      <c r="AC122" s="46"/>
      <c r="AD122" s="46"/>
      <c r="AE122" s="46"/>
    </row>
    <row r="123" spans="1:31" ht="12.75" customHeight="1" x14ac:dyDescent="0.3">
      <c r="A123" s="46"/>
      <c r="B123" s="46"/>
      <c r="C123" s="46"/>
      <c r="D123" s="46"/>
      <c r="E123" s="46"/>
      <c r="F123" s="46"/>
      <c r="G123" s="48"/>
      <c r="H123" s="48"/>
      <c r="I123" s="48"/>
      <c r="J123" s="48"/>
      <c r="K123" s="48"/>
      <c r="L123" s="48"/>
      <c r="M123" s="48"/>
      <c r="N123" s="48"/>
      <c r="O123" s="46"/>
      <c r="P123" s="46"/>
      <c r="Q123" s="46"/>
      <c r="R123" s="46"/>
      <c r="S123" s="46"/>
      <c r="T123" s="46"/>
      <c r="U123" s="46"/>
      <c r="V123" s="46"/>
      <c r="W123" s="46"/>
      <c r="X123" s="46"/>
      <c r="Y123" s="46"/>
      <c r="Z123" s="48"/>
      <c r="AA123" s="48"/>
      <c r="AB123" s="46"/>
      <c r="AC123" s="46"/>
      <c r="AD123" s="46"/>
      <c r="AE123" s="46"/>
    </row>
    <row r="124" spans="1:31" ht="12.75" customHeight="1" x14ac:dyDescent="0.3">
      <c r="A124" s="46"/>
      <c r="B124" s="46"/>
      <c r="C124" s="46"/>
      <c r="D124" s="46"/>
      <c r="E124" s="46"/>
      <c r="F124" s="46"/>
      <c r="G124" s="48"/>
      <c r="H124" s="48"/>
      <c r="I124" s="48"/>
      <c r="J124" s="48"/>
      <c r="K124" s="48"/>
      <c r="L124" s="48"/>
      <c r="M124" s="48"/>
      <c r="N124" s="48"/>
      <c r="O124" s="46"/>
      <c r="P124" s="46"/>
      <c r="Q124" s="46"/>
      <c r="R124" s="46"/>
      <c r="S124" s="46"/>
      <c r="T124" s="46"/>
      <c r="U124" s="46"/>
      <c r="V124" s="46"/>
      <c r="W124" s="46"/>
      <c r="X124" s="46"/>
      <c r="Y124" s="46"/>
      <c r="Z124" s="48"/>
      <c r="AA124" s="48"/>
      <c r="AB124" s="46"/>
      <c r="AC124" s="46"/>
      <c r="AD124" s="46"/>
      <c r="AE124" s="46"/>
    </row>
    <row r="125" spans="1:31" ht="12.75" customHeight="1" x14ac:dyDescent="0.3">
      <c r="A125" s="46"/>
      <c r="B125" s="46"/>
      <c r="C125" s="46"/>
      <c r="D125" s="46"/>
      <c r="E125" s="46"/>
      <c r="F125" s="46"/>
      <c r="G125" s="48"/>
      <c r="H125" s="48"/>
      <c r="I125" s="48"/>
      <c r="J125" s="48"/>
      <c r="K125" s="48"/>
      <c r="L125" s="48"/>
      <c r="M125" s="48"/>
      <c r="N125" s="48"/>
      <c r="O125" s="46"/>
      <c r="P125" s="46"/>
      <c r="Q125" s="46"/>
      <c r="R125" s="46"/>
      <c r="S125" s="46"/>
      <c r="T125" s="46"/>
      <c r="U125" s="46"/>
      <c r="V125" s="46"/>
      <c r="W125" s="46"/>
      <c r="X125" s="46"/>
      <c r="Y125" s="46"/>
      <c r="Z125" s="48"/>
      <c r="AA125" s="48"/>
      <c r="AB125" s="46"/>
      <c r="AC125" s="46"/>
      <c r="AD125" s="46"/>
      <c r="AE125" s="46"/>
    </row>
    <row r="126" spans="1:31" ht="12.75" customHeight="1" x14ac:dyDescent="0.3">
      <c r="A126" s="46"/>
      <c r="B126" s="46"/>
      <c r="C126" s="46"/>
      <c r="D126" s="46"/>
      <c r="E126" s="46"/>
      <c r="F126" s="46"/>
      <c r="G126" s="48"/>
      <c r="H126" s="48"/>
      <c r="I126" s="48"/>
      <c r="J126" s="48"/>
      <c r="K126" s="48"/>
      <c r="L126" s="48"/>
      <c r="M126" s="48"/>
      <c r="N126" s="48"/>
      <c r="O126" s="46"/>
      <c r="P126" s="46"/>
      <c r="Q126" s="46"/>
      <c r="R126" s="46"/>
      <c r="S126" s="46"/>
      <c r="T126" s="46"/>
      <c r="U126" s="46"/>
      <c r="V126" s="46"/>
      <c r="W126" s="46"/>
      <c r="X126" s="46"/>
      <c r="Y126" s="46"/>
      <c r="Z126" s="48"/>
      <c r="AA126" s="48"/>
      <c r="AB126" s="46"/>
      <c r="AC126" s="46"/>
      <c r="AD126" s="46"/>
      <c r="AE126" s="46"/>
    </row>
    <row r="127" spans="1:31" ht="12.75" customHeight="1" x14ac:dyDescent="0.3">
      <c r="A127" s="46"/>
      <c r="B127" s="46"/>
      <c r="C127" s="46"/>
      <c r="D127" s="46"/>
      <c r="E127" s="46"/>
      <c r="F127" s="46"/>
      <c r="G127" s="48"/>
      <c r="H127" s="48"/>
      <c r="I127" s="48"/>
      <c r="J127" s="48"/>
      <c r="K127" s="48"/>
      <c r="L127" s="48"/>
      <c r="M127" s="48"/>
      <c r="N127" s="48"/>
      <c r="O127" s="46"/>
      <c r="P127" s="46"/>
      <c r="Q127" s="46"/>
      <c r="R127" s="46"/>
      <c r="S127" s="46"/>
      <c r="T127" s="46"/>
      <c r="U127" s="46"/>
      <c r="V127" s="46"/>
      <c r="W127" s="46"/>
      <c r="X127" s="46"/>
      <c r="Y127" s="46"/>
      <c r="Z127" s="48"/>
      <c r="AA127" s="48"/>
      <c r="AB127" s="46"/>
      <c r="AC127" s="46"/>
      <c r="AD127" s="46"/>
      <c r="AE127" s="46"/>
    </row>
    <row r="128" spans="1:31" ht="12.75" customHeight="1" x14ac:dyDescent="0.3">
      <c r="A128" s="46"/>
      <c r="B128" s="46"/>
      <c r="C128" s="46"/>
      <c r="D128" s="46"/>
      <c r="E128" s="46"/>
      <c r="F128" s="46"/>
      <c r="G128" s="48"/>
      <c r="H128" s="48"/>
      <c r="I128" s="48"/>
      <c r="J128" s="48"/>
      <c r="K128" s="48"/>
      <c r="L128" s="48"/>
      <c r="M128" s="48"/>
      <c r="N128" s="48"/>
      <c r="O128" s="46"/>
      <c r="P128" s="46"/>
      <c r="Q128" s="46"/>
      <c r="R128" s="46"/>
      <c r="S128" s="46"/>
      <c r="T128" s="46"/>
      <c r="U128" s="46"/>
      <c r="V128" s="46"/>
      <c r="W128" s="46"/>
      <c r="X128" s="46"/>
      <c r="Y128" s="46"/>
      <c r="Z128" s="48"/>
      <c r="AA128" s="48"/>
      <c r="AB128" s="46"/>
      <c r="AC128" s="46"/>
      <c r="AD128" s="46"/>
      <c r="AE128" s="46"/>
    </row>
    <row r="129" spans="1:31" ht="12.75" customHeight="1" x14ac:dyDescent="0.3">
      <c r="A129" s="46"/>
      <c r="B129" s="46"/>
      <c r="C129" s="46"/>
      <c r="D129" s="46"/>
      <c r="E129" s="46"/>
      <c r="F129" s="46"/>
      <c r="G129" s="48"/>
      <c r="H129" s="48"/>
      <c r="I129" s="48"/>
      <c r="J129" s="48"/>
      <c r="K129" s="48"/>
      <c r="L129" s="48"/>
      <c r="M129" s="48"/>
      <c r="N129" s="48"/>
      <c r="O129" s="46"/>
      <c r="P129" s="46"/>
      <c r="Q129" s="46"/>
      <c r="R129" s="46"/>
      <c r="S129" s="46"/>
      <c r="T129" s="46"/>
      <c r="U129" s="46"/>
      <c r="V129" s="46"/>
      <c r="W129" s="46"/>
      <c r="X129" s="46"/>
      <c r="Y129" s="46"/>
      <c r="Z129" s="48"/>
      <c r="AA129" s="48"/>
      <c r="AB129" s="46"/>
      <c r="AC129" s="46"/>
      <c r="AD129" s="46"/>
      <c r="AE129" s="46"/>
    </row>
    <row r="130" spans="1:31" ht="12.75" customHeight="1" x14ac:dyDescent="0.3">
      <c r="A130" s="46"/>
      <c r="B130" s="46"/>
      <c r="C130" s="46"/>
      <c r="D130" s="46"/>
      <c r="E130" s="46"/>
      <c r="F130" s="46"/>
      <c r="G130" s="48"/>
      <c r="H130" s="48"/>
      <c r="I130" s="48"/>
      <c r="J130" s="48"/>
      <c r="K130" s="48"/>
      <c r="L130" s="48"/>
      <c r="M130" s="48"/>
      <c r="N130" s="48"/>
      <c r="O130" s="46"/>
      <c r="P130" s="46"/>
      <c r="Q130" s="46"/>
      <c r="R130" s="46"/>
      <c r="S130" s="46"/>
      <c r="T130" s="46"/>
      <c r="U130" s="46"/>
      <c r="V130" s="46"/>
      <c r="W130" s="46"/>
      <c r="X130" s="46"/>
      <c r="Y130" s="46"/>
      <c r="Z130" s="48"/>
      <c r="AA130" s="48"/>
      <c r="AB130" s="46"/>
      <c r="AC130" s="46"/>
      <c r="AD130" s="46"/>
      <c r="AE130" s="46"/>
    </row>
    <row r="131" spans="1:31" ht="12.75" customHeight="1" x14ac:dyDescent="0.3">
      <c r="A131" s="46"/>
      <c r="B131" s="46"/>
      <c r="C131" s="46"/>
      <c r="D131" s="46"/>
      <c r="E131" s="46"/>
      <c r="F131" s="46"/>
      <c r="G131" s="48"/>
      <c r="H131" s="48"/>
      <c r="I131" s="48"/>
      <c r="J131" s="48"/>
      <c r="K131" s="48"/>
      <c r="L131" s="48"/>
      <c r="M131" s="48"/>
      <c r="N131" s="48"/>
      <c r="O131" s="46"/>
      <c r="P131" s="46"/>
      <c r="Q131" s="46"/>
      <c r="R131" s="46"/>
      <c r="S131" s="46"/>
      <c r="T131" s="46"/>
      <c r="U131" s="46"/>
      <c r="V131" s="46"/>
      <c r="W131" s="46"/>
      <c r="X131" s="46"/>
      <c r="Y131" s="46"/>
      <c r="Z131" s="48"/>
      <c r="AA131" s="48"/>
      <c r="AB131" s="46"/>
      <c r="AC131" s="46"/>
      <c r="AD131" s="46"/>
      <c r="AE131" s="46"/>
    </row>
    <row r="132" spans="1:31" ht="12.75" customHeight="1" x14ac:dyDescent="0.3">
      <c r="A132" s="46"/>
      <c r="B132" s="46"/>
      <c r="C132" s="46"/>
      <c r="D132" s="46"/>
      <c r="E132" s="46"/>
      <c r="F132" s="46"/>
      <c r="G132" s="48"/>
      <c r="H132" s="48"/>
      <c r="I132" s="48"/>
      <c r="J132" s="48"/>
      <c r="K132" s="48"/>
      <c r="L132" s="48"/>
      <c r="M132" s="48"/>
      <c r="N132" s="48"/>
      <c r="O132" s="46"/>
      <c r="P132" s="46"/>
      <c r="Q132" s="46"/>
      <c r="R132" s="46"/>
      <c r="S132" s="46"/>
      <c r="T132" s="46"/>
      <c r="U132" s="46"/>
      <c r="V132" s="46"/>
      <c r="W132" s="46"/>
      <c r="X132" s="46"/>
      <c r="Y132" s="46"/>
      <c r="Z132" s="48"/>
      <c r="AA132" s="48"/>
      <c r="AB132" s="46"/>
      <c r="AC132" s="46"/>
      <c r="AD132" s="46"/>
      <c r="AE132" s="46"/>
    </row>
    <row r="133" spans="1:31" ht="12.75" customHeight="1" x14ac:dyDescent="0.3">
      <c r="A133" s="46"/>
      <c r="B133" s="46"/>
      <c r="C133" s="46"/>
      <c r="D133" s="46"/>
      <c r="E133" s="46"/>
      <c r="F133" s="46"/>
      <c r="G133" s="48"/>
      <c r="H133" s="48"/>
      <c r="I133" s="48"/>
      <c r="J133" s="48"/>
      <c r="K133" s="48"/>
      <c r="L133" s="48"/>
      <c r="M133" s="48"/>
      <c r="N133" s="48"/>
      <c r="O133" s="46"/>
      <c r="P133" s="46"/>
      <c r="Q133" s="46"/>
      <c r="R133" s="46"/>
      <c r="S133" s="46"/>
      <c r="T133" s="46"/>
      <c r="U133" s="46"/>
      <c r="V133" s="46"/>
      <c r="W133" s="46"/>
      <c r="X133" s="46"/>
      <c r="Y133" s="46"/>
      <c r="Z133" s="48"/>
      <c r="AA133" s="48"/>
      <c r="AB133" s="46"/>
      <c r="AC133" s="46"/>
      <c r="AD133" s="46"/>
      <c r="AE133" s="46"/>
    </row>
    <row r="134" spans="1:31" ht="12.75" customHeight="1" x14ac:dyDescent="0.3">
      <c r="A134" s="46"/>
      <c r="B134" s="46"/>
      <c r="C134" s="46"/>
      <c r="D134" s="46"/>
      <c r="E134" s="46"/>
      <c r="F134" s="46"/>
      <c r="G134" s="48"/>
      <c r="H134" s="48"/>
      <c r="I134" s="48"/>
      <c r="J134" s="48"/>
      <c r="K134" s="48"/>
      <c r="L134" s="48"/>
      <c r="M134" s="48"/>
      <c r="N134" s="48"/>
      <c r="O134" s="46"/>
      <c r="P134" s="46"/>
      <c r="Q134" s="46"/>
      <c r="R134" s="46"/>
      <c r="S134" s="46"/>
      <c r="T134" s="46"/>
      <c r="U134" s="46"/>
      <c r="V134" s="46"/>
      <c r="W134" s="46"/>
      <c r="X134" s="46"/>
      <c r="Y134" s="46"/>
      <c r="Z134" s="48"/>
      <c r="AA134" s="48"/>
      <c r="AB134" s="46"/>
      <c r="AC134" s="46"/>
      <c r="AD134" s="46"/>
      <c r="AE134" s="46"/>
    </row>
    <row r="135" spans="1:31" ht="12.75" customHeight="1" x14ac:dyDescent="0.3">
      <c r="A135" s="46"/>
      <c r="B135" s="46"/>
      <c r="C135" s="46"/>
      <c r="D135" s="46"/>
      <c r="E135" s="46"/>
      <c r="F135" s="46"/>
      <c r="G135" s="48"/>
      <c r="H135" s="48"/>
      <c r="I135" s="48"/>
      <c r="J135" s="48"/>
      <c r="K135" s="48"/>
      <c r="L135" s="48"/>
      <c r="M135" s="48"/>
      <c r="N135" s="48"/>
      <c r="O135" s="46"/>
      <c r="P135" s="46"/>
      <c r="Q135" s="46"/>
      <c r="R135" s="46"/>
      <c r="S135" s="46"/>
      <c r="T135" s="46"/>
      <c r="U135" s="46"/>
      <c r="V135" s="46"/>
      <c r="W135" s="46"/>
      <c r="X135" s="46"/>
      <c r="Y135" s="46"/>
      <c r="Z135" s="48"/>
      <c r="AA135" s="48"/>
      <c r="AB135" s="46"/>
      <c r="AC135" s="46"/>
      <c r="AD135" s="46"/>
      <c r="AE135" s="46"/>
    </row>
    <row r="136" spans="1:31" ht="12.75" customHeight="1" x14ac:dyDescent="0.3">
      <c r="A136" s="46"/>
      <c r="B136" s="46"/>
      <c r="C136" s="46"/>
      <c r="D136" s="46"/>
      <c r="E136" s="46"/>
      <c r="F136" s="46"/>
      <c r="G136" s="48"/>
      <c r="H136" s="48"/>
      <c r="I136" s="48"/>
      <c r="J136" s="48"/>
      <c r="K136" s="48"/>
      <c r="L136" s="48"/>
      <c r="M136" s="48"/>
      <c r="N136" s="48"/>
      <c r="O136" s="46"/>
      <c r="P136" s="46"/>
      <c r="Q136" s="46"/>
      <c r="R136" s="46"/>
      <c r="S136" s="46"/>
      <c r="T136" s="46"/>
      <c r="U136" s="46"/>
      <c r="V136" s="46"/>
      <c r="W136" s="46"/>
      <c r="X136" s="46"/>
      <c r="Y136" s="46"/>
      <c r="Z136" s="48"/>
      <c r="AA136" s="48"/>
      <c r="AB136" s="46"/>
      <c r="AC136" s="46"/>
      <c r="AD136" s="46"/>
      <c r="AE136" s="46"/>
    </row>
    <row r="137" spans="1:31" ht="12.75" customHeight="1" x14ac:dyDescent="0.3">
      <c r="A137" s="46"/>
      <c r="B137" s="46"/>
      <c r="C137" s="46"/>
      <c r="D137" s="46"/>
      <c r="E137" s="46"/>
      <c r="F137" s="46"/>
      <c r="G137" s="48"/>
      <c r="H137" s="48"/>
      <c r="I137" s="48"/>
      <c r="J137" s="48"/>
      <c r="K137" s="48"/>
      <c r="L137" s="48"/>
      <c r="M137" s="48"/>
      <c r="N137" s="48"/>
      <c r="O137" s="46"/>
      <c r="P137" s="46"/>
      <c r="Q137" s="46"/>
      <c r="R137" s="46"/>
      <c r="S137" s="46"/>
      <c r="T137" s="46"/>
      <c r="U137" s="46"/>
      <c r="V137" s="46"/>
      <c r="W137" s="46"/>
      <c r="X137" s="46"/>
      <c r="Y137" s="46"/>
      <c r="Z137" s="48"/>
      <c r="AA137" s="48"/>
      <c r="AB137" s="46"/>
      <c r="AC137" s="46"/>
      <c r="AD137" s="46"/>
      <c r="AE137" s="46"/>
    </row>
    <row r="138" spans="1:31" ht="12.75" customHeight="1" x14ac:dyDescent="0.3">
      <c r="A138" s="46"/>
      <c r="B138" s="46"/>
      <c r="C138" s="46"/>
      <c r="D138" s="46"/>
      <c r="E138" s="46"/>
      <c r="F138" s="46"/>
      <c r="G138" s="48"/>
      <c r="H138" s="48"/>
      <c r="I138" s="48"/>
      <c r="J138" s="48"/>
      <c r="K138" s="48"/>
      <c r="L138" s="48"/>
      <c r="M138" s="48"/>
      <c r="N138" s="48"/>
      <c r="O138" s="46"/>
      <c r="P138" s="46"/>
      <c r="Q138" s="46"/>
      <c r="R138" s="46"/>
      <c r="S138" s="46"/>
      <c r="T138" s="46"/>
      <c r="U138" s="46"/>
      <c r="V138" s="46"/>
      <c r="W138" s="46"/>
      <c r="X138" s="46"/>
      <c r="Y138" s="46"/>
      <c r="Z138" s="48"/>
      <c r="AA138" s="48"/>
      <c r="AB138" s="46"/>
      <c r="AC138" s="46"/>
      <c r="AD138" s="46"/>
      <c r="AE138" s="46"/>
    </row>
    <row r="139" spans="1:31" ht="12.75" customHeight="1" x14ac:dyDescent="0.3">
      <c r="A139" s="46"/>
      <c r="B139" s="46"/>
      <c r="C139" s="46"/>
      <c r="D139" s="46"/>
      <c r="E139" s="46"/>
      <c r="F139" s="46"/>
      <c r="G139" s="48"/>
      <c r="H139" s="48"/>
      <c r="I139" s="48"/>
      <c r="J139" s="48"/>
      <c r="K139" s="48"/>
      <c r="L139" s="48"/>
      <c r="M139" s="48"/>
      <c r="N139" s="48"/>
      <c r="O139" s="46"/>
      <c r="P139" s="46"/>
      <c r="Q139" s="46"/>
      <c r="R139" s="46"/>
      <c r="S139" s="46"/>
      <c r="T139" s="46"/>
      <c r="U139" s="46"/>
      <c r="V139" s="46"/>
      <c r="W139" s="46"/>
      <c r="X139" s="46"/>
      <c r="Y139" s="46"/>
      <c r="Z139" s="48"/>
      <c r="AA139" s="48"/>
      <c r="AB139" s="46"/>
      <c r="AC139" s="46"/>
      <c r="AD139" s="46"/>
      <c r="AE139" s="46"/>
    </row>
    <row r="140" spans="1:31" ht="12.75" customHeight="1" x14ac:dyDescent="0.3">
      <c r="A140" s="46"/>
      <c r="B140" s="46"/>
      <c r="C140" s="46"/>
      <c r="D140" s="46"/>
      <c r="E140" s="46"/>
      <c r="F140" s="46"/>
      <c r="G140" s="48"/>
      <c r="H140" s="48"/>
      <c r="I140" s="48"/>
      <c r="J140" s="48"/>
      <c r="K140" s="48"/>
      <c r="L140" s="48"/>
      <c r="M140" s="48"/>
      <c r="N140" s="48"/>
      <c r="O140" s="46"/>
      <c r="P140" s="46"/>
      <c r="Q140" s="46"/>
      <c r="R140" s="46"/>
      <c r="S140" s="46"/>
      <c r="T140" s="46"/>
      <c r="U140" s="46"/>
      <c r="V140" s="46"/>
      <c r="W140" s="46"/>
      <c r="X140" s="46"/>
      <c r="Y140" s="46"/>
      <c r="Z140" s="48"/>
      <c r="AA140" s="48"/>
      <c r="AB140" s="46"/>
      <c r="AC140" s="46"/>
      <c r="AD140" s="46"/>
      <c r="AE140" s="46"/>
    </row>
    <row r="141" spans="1:31" ht="12.75" customHeight="1" x14ac:dyDescent="0.3">
      <c r="A141" s="46"/>
      <c r="B141" s="46"/>
      <c r="C141" s="46"/>
      <c r="D141" s="46"/>
      <c r="E141" s="46"/>
      <c r="F141" s="46"/>
      <c r="G141" s="48"/>
      <c r="H141" s="48"/>
      <c r="I141" s="48"/>
      <c r="J141" s="48"/>
      <c r="K141" s="48"/>
      <c r="L141" s="48"/>
      <c r="M141" s="48"/>
      <c r="N141" s="48"/>
      <c r="O141" s="46"/>
      <c r="P141" s="46"/>
      <c r="Q141" s="46"/>
      <c r="R141" s="46"/>
      <c r="S141" s="46"/>
      <c r="T141" s="46"/>
      <c r="U141" s="46"/>
      <c r="V141" s="46"/>
      <c r="W141" s="46"/>
      <c r="X141" s="46"/>
      <c r="Y141" s="46"/>
      <c r="Z141" s="48"/>
      <c r="AA141" s="48"/>
      <c r="AB141" s="46"/>
      <c r="AC141" s="46"/>
      <c r="AD141" s="46"/>
      <c r="AE141" s="46"/>
    </row>
    <row r="142" spans="1:31" ht="12.75" customHeight="1" x14ac:dyDescent="0.3">
      <c r="A142" s="46"/>
      <c r="B142" s="46"/>
      <c r="C142" s="46"/>
      <c r="D142" s="46"/>
      <c r="E142" s="46"/>
      <c r="F142" s="46"/>
      <c r="G142" s="48"/>
      <c r="H142" s="48"/>
      <c r="I142" s="48"/>
      <c r="J142" s="48"/>
      <c r="K142" s="48"/>
      <c r="L142" s="48"/>
      <c r="M142" s="48"/>
      <c r="N142" s="48"/>
      <c r="O142" s="46"/>
      <c r="P142" s="46"/>
      <c r="Q142" s="46"/>
      <c r="R142" s="46"/>
      <c r="S142" s="46"/>
      <c r="T142" s="46"/>
      <c r="U142" s="46"/>
      <c r="V142" s="46"/>
      <c r="W142" s="46"/>
      <c r="X142" s="46"/>
      <c r="Y142" s="46"/>
      <c r="Z142" s="48"/>
      <c r="AA142" s="48"/>
      <c r="AB142" s="46"/>
      <c r="AC142" s="46"/>
      <c r="AD142" s="46"/>
      <c r="AE142" s="46"/>
    </row>
    <row r="143" spans="1:31" ht="12.75" customHeight="1" x14ac:dyDescent="0.3">
      <c r="A143" s="46"/>
      <c r="B143" s="46"/>
      <c r="C143" s="46"/>
      <c r="D143" s="46"/>
      <c r="E143" s="46"/>
      <c r="F143" s="46"/>
      <c r="G143" s="48"/>
      <c r="H143" s="48"/>
      <c r="I143" s="48"/>
      <c r="J143" s="48"/>
      <c r="K143" s="48"/>
      <c r="L143" s="48"/>
      <c r="M143" s="48"/>
      <c r="N143" s="48"/>
      <c r="O143" s="46"/>
      <c r="P143" s="46"/>
      <c r="Q143" s="46"/>
      <c r="R143" s="46"/>
      <c r="S143" s="46"/>
      <c r="T143" s="46"/>
      <c r="U143" s="46"/>
      <c r="V143" s="46"/>
      <c r="W143" s="46"/>
      <c r="X143" s="46"/>
      <c r="Y143" s="46"/>
      <c r="Z143" s="48"/>
      <c r="AA143" s="48"/>
      <c r="AB143" s="46"/>
      <c r="AC143" s="46"/>
      <c r="AD143" s="46"/>
      <c r="AE143" s="46"/>
    </row>
    <row r="144" spans="1:31" ht="12.75" customHeight="1" x14ac:dyDescent="0.3">
      <c r="A144" s="46"/>
      <c r="B144" s="46"/>
      <c r="C144" s="46"/>
      <c r="D144" s="46"/>
      <c r="E144" s="46"/>
      <c r="F144" s="46"/>
      <c r="G144" s="48"/>
      <c r="H144" s="48"/>
      <c r="I144" s="48"/>
      <c r="J144" s="48"/>
      <c r="K144" s="48"/>
      <c r="L144" s="48"/>
      <c r="M144" s="48"/>
      <c r="N144" s="48"/>
      <c r="O144" s="46"/>
      <c r="P144" s="46"/>
      <c r="Q144" s="46"/>
      <c r="R144" s="46"/>
      <c r="S144" s="46"/>
      <c r="T144" s="46"/>
      <c r="U144" s="46"/>
      <c r="V144" s="46"/>
      <c r="W144" s="46"/>
      <c r="X144" s="46"/>
      <c r="Y144" s="46"/>
      <c r="Z144" s="48"/>
      <c r="AA144" s="48"/>
      <c r="AB144" s="46"/>
      <c r="AC144" s="46"/>
      <c r="AD144" s="46"/>
      <c r="AE144" s="46"/>
    </row>
    <row r="145" spans="1:31" ht="12.75" customHeight="1" x14ac:dyDescent="0.3">
      <c r="A145" s="46"/>
      <c r="B145" s="46"/>
      <c r="C145" s="46"/>
      <c r="D145" s="46"/>
      <c r="E145" s="46"/>
      <c r="F145" s="46"/>
      <c r="G145" s="48"/>
      <c r="H145" s="48"/>
      <c r="I145" s="48"/>
      <c r="J145" s="48"/>
      <c r="K145" s="48"/>
      <c r="L145" s="48"/>
      <c r="M145" s="48"/>
      <c r="N145" s="48"/>
      <c r="O145" s="46"/>
      <c r="P145" s="46"/>
      <c r="Q145" s="46"/>
      <c r="R145" s="46"/>
      <c r="S145" s="46"/>
      <c r="T145" s="46"/>
      <c r="U145" s="46"/>
      <c r="V145" s="46"/>
      <c r="W145" s="46"/>
      <c r="X145" s="46"/>
      <c r="Y145" s="46"/>
      <c r="Z145" s="48"/>
      <c r="AA145" s="48"/>
      <c r="AB145" s="46"/>
      <c r="AC145" s="46"/>
      <c r="AD145" s="46"/>
      <c r="AE145" s="46"/>
    </row>
    <row r="146" spans="1:31" ht="12.75" customHeight="1" x14ac:dyDescent="0.3">
      <c r="A146" s="46"/>
      <c r="B146" s="46"/>
      <c r="C146" s="46"/>
      <c r="D146" s="46"/>
      <c r="E146" s="46"/>
      <c r="F146" s="46"/>
      <c r="G146" s="48"/>
      <c r="H146" s="48"/>
      <c r="I146" s="48"/>
      <c r="J146" s="48"/>
      <c r="K146" s="48"/>
      <c r="L146" s="48"/>
      <c r="M146" s="48"/>
      <c r="N146" s="48"/>
      <c r="O146" s="46"/>
      <c r="P146" s="46"/>
      <c r="Q146" s="46"/>
      <c r="R146" s="46"/>
      <c r="S146" s="46"/>
      <c r="T146" s="46"/>
      <c r="U146" s="46"/>
      <c r="V146" s="46"/>
      <c r="W146" s="46"/>
      <c r="X146" s="46"/>
      <c r="Y146" s="46"/>
      <c r="Z146" s="48"/>
      <c r="AA146" s="48"/>
      <c r="AB146" s="46"/>
      <c r="AC146" s="46"/>
      <c r="AD146" s="46"/>
      <c r="AE146" s="46"/>
    </row>
    <row r="147" spans="1:31" ht="12.75" customHeight="1" x14ac:dyDescent="0.3">
      <c r="A147" s="46"/>
      <c r="B147" s="46"/>
      <c r="C147" s="46"/>
      <c r="D147" s="46"/>
      <c r="E147" s="46"/>
      <c r="F147" s="46"/>
      <c r="G147" s="48"/>
      <c r="H147" s="48"/>
      <c r="I147" s="48"/>
      <c r="J147" s="48"/>
      <c r="K147" s="48"/>
      <c r="L147" s="48"/>
      <c r="M147" s="48"/>
      <c r="N147" s="48"/>
      <c r="O147" s="46"/>
      <c r="P147" s="46"/>
      <c r="Q147" s="46"/>
      <c r="R147" s="46"/>
      <c r="S147" s="46"/>
      <c r="T147" s="46"/>
      <c r="U147" s="46"/>
      <c r="V147" s="46"/>
      <c r="W147" s="46"/>
      <c r="X147" s="46"/>
      <c r="Y147" s="46"/>
      <c r="Z147" s="48"/>
      <c r="AA147" s="48"/>
      <c r="AB147" s="46"/>
      <c r="AC147" s="46"/>
      <c r="AD147" s="46"/>
      <c r="AE147" s="46"/>
    </row>
    <row r="148" spans="1:31" ht="12.75" customHeight="1" x14ac:dyDescent="0.3">
      <c r="A148" s="46"/>
      <c r="B148" s="46"/>
      <c r="C148" s="46"/>
      <c r="D148" s="46"/>
      <c r="E148" s="46"/>
      <c r="F148" s="46"/>
      <c r="G148" s="48"/>
      <c r="H148" s="48"/>
      <c r="I148" s="48"/>
      <c r="J148" s="48"/>
      <c r="K148" s="48"/>
      <c r="L148" s="48"/>
      <c r="M148" s="48"/>
      <c r="N148" s="48"/>
      <c r="O148" s="46"/>
      <c r="P148" s="46"/>
      <c r="Q148" s="46"/>
      <c r="R148" s="46"/>
      <c r="S148" s="46"/>
      <c r="T148" s="46"/>
      <c r="U148" s="46"/>
      <c r="V148" s="46"/>
      <c r="W148" s="46"/>
      <c r="X148" s="46"/>
      <c r="Y148" s="46"/>
      <c r="Z148" s="48"/>
      <c r="AA148" s="48"/>
      <c r="AB148" s="46"/>
      <c r="AC148" s="46"/>
      <c r="AD148" s="46"/>
      <c r="AE148" s="46"/>
    </row>
    <row r="149" spans="1:31" ht="12.75" customHeight="1" x14ac:dyDescent="0.3">
      <c r="A149" s="46"/>
      <c r="B149" s="46"/>
      <c r="C149" s="46"/>
      <c r="D149" s="46"/>
      <c r="E149" s="46"/>
      <c r="F149" s="46"/>
      <c r="G149" s="48"/>
      <c r="H149" s="48"/>
      <c r="I149" s="48"/>
      <c r="J149" s="48"/>
      <c r="K149" s="48"/>
      <c r="L149" s="48"/>
      <c r="M149" s="48"/>
      <c r="N149" s="48"/>
      <c r="O149" s="46"/>
      <c r="P149" s="46"/>
      <c r="Q149" s="46"/>
      <c r="R149" s="46"/>
      <c r="S149" s="46"/>
      <c r="T149" s="46"/>
      <c r="U149" s="46"/>
      <c r="V149" s="46"/>
      <c r="W149" s="46"/>
      <c r="X149" s="46"/>
      <c r="Y149" s="46"/>
      <c r="Z149" s="48"/>
      <c r="AA149" s="48"/>
      <c r="AB149" s="46"/>
      <c r="AC149" s="46"/>
      <c r="AD149" s="46"/>
      <c r="AE149" s="46"/>
    </row>
    <row r="150" spans="1:31" ht="12.75" customHeight="1" x14ac:dyDescent="0.3">
      <c r="A150" s="46"/>
      <c r="B150" s="46"/>
      <c r="C150" s="46"/>
      <c r="D150" s="46"/>
      <c r="E150" s="46"/>
      <c r="F150" s="46"/>
      <c r="G150" s="48"/>
      <c r="H150" s="48"/>
      <c r="I150" s="48"/>
      <c r="J150" s="48"/>
      <c r="K150" s="48"/>
      <c r="L150" s="48"/>
      <c r="M150" s="48"/>
      <c r="N150" s="48"/>
      <c r="O150" s="46"/>
      <c r="P150" s="46"/>
      <c r="Q150" s="46"/>
      <c r="R150" s="46"/>
      <c r="S150" s="46"/>
      <c r="T150" s="46"/>
      <c r="U150" s="46"/>
      <c r="V150" s="46"/>
      <c r="W150" s="46"/>
      <c r="X150" s="46"/>
      <c r="Y150" s="46"/>
      <c r="Z150" s="48"/>
      <c r="AA150" s="48"/>
      <c r="AB150" s="46"/>
      <c r="AC150" s="46"/>
      <c r="AD150" s="46"/>
      <c r="AE150" s="46"/>
    </row>
    <row r="151" spans="1:31" ht="12.75" customHeight="1" x14ac:dyDescent="0.3">
      <c r="A151" s="46"/>
      <c r="B151" s="46"/>
      <c r="C151" s="46"/>
      <c r="D151" s="46"/>
      <c r="E151" s="46"/>
      <c r="F151" s="46"/>
      <c r="G151" s="48"/>
      <c r="H151" s="48"/>
      <c r="I151" s="48"/>
      <c r="J151" s="48"/>
      <c r="K151" s="48"/>
      <c r="L151" s="48"/>
      <c r="M151" s="48"/>
      <c r="N151" s="48"/>
      <c r="O151" s="46"/>
      <c r="P151" s="46"/>
      <c r="Q151" s="46"/>
      <c r="R151" s="46"/>
      <c r="S151" s="46"/>
      <c r="T151" s="46"/>
      <c r="U151" s="46"/>
      <c r="V151" s="46"/>
      <c r="W151" s="46"/>
      <c r="X151" s="46"/>
      <c r="Y151" s="46"/>
      <c r="Z151" s="48"/>
      <c r="AA151" s="48"/>
      <c r="AB151" s="46"/>
      <c r="AC151" s="46"/>
      <c r="AD151" s="46"/>
      <c r="AE151" s="46"/>
    </row>
    <row r="152" spans="1:31" ht="12.75" customHeight="1" x14ac:dyDescent="0.3">
      <c r="A152" s="46"/>
      <c r="B152" s="46"/>
      <c r="C152" s="46"/>
      <c r="D152" s="46"/>
      <c r="E152" s="46"/>
      <c r="F152" s="46"/>
      <c r="G152" s="48"/>
      <c r="H152" s="48"/>
      <c r="I152" s="48"/>
      <c r="J152" s="48"/>
      <c r="K152" s="48"/>
      <c r="L152" s="48"/>
      <c r="M152" s="48"/>
      <c r="N152" s="48"/>
      <c r="O152" s="46"/>
      <c r="P152" s="46"/>
      <c r="Q152" s="46"/>
      <c r="R152" s="46"/>
      <c r="S152" s="46"/>
      <c r="T152" s="46"/>
      <c r="U152" s="46"/>
      <c r="V152" s="46"/>
      <c r="W152" s="46"/>
      <c r="X152" s="46"/>
      <c r="Y152" s="46"/>
      <c r="Z152" s="48"/>
      <c r="AA152" s="48"/>
      <c r="AB152" s="46"/>
      <c r="AC152" s="46"/>
      <c r="AD152" s="46"/>
      <c r="AE152" s="46"/>
    </row>
    <row r="153" spans="1:31" ht="12.75" customHeight="1" x14ac:dyDescent="0.3">
      <c r="A153" s="46"/>
      <c r="B153" s="46"/>
      <c r="C153" s="46"/>
      <c r="D153" s="46"/>
      <c r="E153" s="46"/>
      <c r="F153" s="46"/>
      <c r="G153" s="48"/>
      <c r="H153" s="48"/>
      <c r="I153" s="48"/>
      <c r="J153" s="48"/>
      <c r="K153" s="48"/>
      <c r="L153" s="48"/>
      <c r="M153" s="48"/>
      <c r="N153" s="48"/>
      <c r="O153" s="46"/>
      <c r="P153" s="46"/>
      <c r="Q153" s="46"/>
      <c r="R153" s="46"/>
      <c r="S153" s="46"/>
      <c r="T153" s="46"/>
      <c r="U153" s="46"/>
      <c r="V153" s="46"/>
      <c r="W153" s="46"/>
      <c r="X153" s="46"/>
      <c r="Y153" s="46"/>
      <c r="Z153" s="48"/>
      <c r="AA153" s="48"/>
      <c r="AB153" s="46"/>
      <c r="AC153" s="46"/>
      <c r="AD153" s="46"/>
      <c r="AE153" s="46"/>
    </row>
    <row r="154" spans="1:31" ht="12.75" customHeight="1" x14ac:dyDescent="0.3">
      <c r="A154" s="46"/>
      <c r="B154" s="46"/>
      <c r="C154" s="46"/>
      <c r="D154" s="46"/>
      <c r="E154" s="46"/>
      <c r="F154" s="46"/>
      <c r="G154" s="48"/>
      <c r="H154" s="48"/>
      <c r="I154" s="48"/>
      <c r="J154" s="48"/>
      <c r="K154" s="48"/>
      <c r="L154" s="48"/>
      <c r="M154" s="48"/>
      <c r="N154" s="48"/>
      <c r="O154" s="46"/>
      <c r="P154" s="46"/>
      <c r="Q154" s="46"/>
      <c r="R154" s="46"/>
      <c r="S154" s="46"/>
      <c r="T154" s="46"/>
      <c r="U154" s="46"/>
      <c r="V154" s="46"/>
      <c r="W154" s="46"/>
      <c r="X154" s="46"/>
      <c r="Y154" s="46"/>
      <c r="Z154" s="48"/>
      <c r="AA154" s="48"/>
      <c r="AB154" s="46"/>
      <c r="AC154" s="46"/>
      <c r="AD154" s="46"/>
      <c r="AE154" s="46"/>
    </row>
    <row r="155" spans="1:31" ht="12.75" customHeight="1" x14ac:dyDescent="0.3">
      <c r="A155" s="46"/>
      <c r="B155" s="46"/>
      <c r="C155" s="46"/>
      <c r="D155" s="46"/>
      <c r="E155" s="46"/>
      <c r="F155" s="46"/>
      <c r="G155" s="48"/>
      <c r="H155" s="48"/>
      <c r="I155" s="48"/>
      <c r="J155" s="48"/>
      <c r="K155" s="48"/>
      <c r="L155" s="48"/>
      <c r="M155" s="48"/>
      <c r="N155" s="48"/>
      <c r="O155" s="46"/>
      <c r="P155" s="46"/>
      <c r="Q155" s="46"/>
      <c r="R155" s="46"/>
      <c r="S155" s="46"/>
      <c r="T155" s="46"/>
      <c r="U155" s="46"/>
      <c r="V155" s="46"/>
      <c r="W155" s="46"/>
      <c r="X155" s="46"/>
      <c r="Y155" s="46"/>
      <c r="Z155" s="48"/>
      <c r="AA155" s="48"/>
      <c r="AB155" s="46"/>
      <c r="AC155" s="46"/>
      <c r="AD155" s="46"/>
      <c r="AE155" s="46"/>
    </row>
    <row r="156" spans="1:31" ht="12.75" customHeight="1" x14ac:dyDescent="0.3">
      <c r="A156" s="46"/>
      <c r="B156" s="46"/>
      <c r="C156" s="46"/>
      <c r="D156" s="46"/>
      <c r="E156" s="46"/>
      <c r="F156" s="46"/>
      <c r="G156" s="48"/>
      <c r="H156" s="48"/>
      <c r="I156" s="48"/>
      <c r="J156" s="48"/>
      <c r="K156" s="48"/>
      <c r="L156" s="48"/>
      <c r="M156" s="48"/>
      <c r="N156" s="48"/>
      <c r="O156" s="46"/>
      <c r="P156" s="46"/>
      <c r="Q156" s="46"/>
      <c r="R156" s="46"/>
      <c r="S156" s="46"/>
      <c r="T156" s="46"/>
      <c r="U156" s="46"/>
      <c r="V156" s="46"/>
      <c r="W156" s="46"/>
      <c r="X156" s="46"/>
      <c r="Y156" s="46"/>
      <c r="Z156" s="48"/>
      <c r="AA156" s="48"/>
      <c r="AB156" s="46"/>
      <c r="AC156" s="46"/>
      <c r="AD156" s="46"/>
      <c r="AE156" s="46"/>
    </row>
    <row r="157" spans="1:31" ht="12.75" customHeight="1" x14ac:dyDescent="0.3">
      <c r="A157" s="46"/>
      <c r="B157" s="46"/>
      <c r="C157" s="46"/>
      <c r="D157" s="46"/>
      <c r="E157" s="46"/>
      <c r="F157" s="46"/>
      <c r="G157" s="48"/>
      <c r="H157" s="48"/>
      <c r="I157" s="48"/>
      <c r="J157" s="48"/>
      <c r="K157" s="48"/>
      <c r="L157" s="48"/>
      <c r="M157" s="48"/>
      <c r="N157" s="48"/>
      <c r="O157" s="46"/>
      <c r="P157" s="46"/>
      <c r="Q157" s="46"/>
      <c r="R157" s="46"/>
      <c r="S157" s="46"/>
      <c r="T157" s="46"/>
      <c r="U157" s="46"/>
      <c r="V157" s="46"/>
      <c r="W157" s="46"/>
      <c r="X157" s="46"/>
      <c r="Y157" s="46"/>
      <c r="Z157" s="48"/>
      <c r="AA157" s="48"/>
      <c r="AB157" s="46"/>
      <c r="AC157" s="46"/>
      <c r="AD157" s="46"/>
      <c r="AE157" s="46"/>
    </row>
    <row r="158" spans="1:31" ht="12.75" customHeight="1" x14ac:dyDescent="0.3">
      <c r="A158" s="46"/>
      <c r="B158" s="46"/>
      <c r="C158" s="46"/>
      <c r="D158" s="46"/>
      <c r="E158" s="46"/>
      <c r="F158" s="46"/>
      <c r="G158" s="48"/>
      <c r="H158" s="48"/>
      <c r="I158" s="48"/>
      <c r="J158" s="48"/>
      <c r="K158" s="48"/>
      <c r="L158" s="48"/>
      <c r="M158" s="48"/>
      <c r="N158" s="48"/>
      <c r="O158" s="46"/>
      <c r="P158" s="46"/>
      <c r="Q158" s="46"/>
      <c r="R158" s="46"/>
      <c r="S158" s="46"/>
      <c r="T158" s="46"/>
      <c r="U158" s="46"/>
      <c r="V158" s="46"/>
      <c r="W158" s="46"/>
      <c r="X158" s="46"/>
      <c r="Y158" s="46"/>
      <c r="Z158" s="48"/>
      <c r="AA158" s="48"/>
      <c r="AB158" s="46"/>
      <c r="AC158" s="46"/>
      <c r="AD158" s="46"/>
      <c r="AE158" s="46"/>
    </row>
    <row r="159" spans="1:31" ht="12.75" customHeight="1" x14ac:dyDescent="0.3">
      <c r="A159" s="46"/>
      <c r="B159" s="46"/>
      <c r="C159" s="46"/>
      <c r="D159" s="46"/>
      <c r="E159" s="46"/>
      <c r="F159" s="46"/>
      <c r="G159" s="48"/>
      <c r="H159" s="48"/>
      <c r="I159" s="48"/>
      <c r="J159" s="48"/>
      <c r="K159" s="48"/>
      <c r="L159" s="48"/>
      <c r="M159" s="48"/>
      <c r="N159" s="48"/>
      <c r="O159" s="46"/>
      <c r="P159" s="46"/>
      <c r="Q159" s="46"/>
      <c r="R159" s="46"/>
      <c r="S159" s="46"/>
      <c r="T159" s="46"/>
      <c r="U159" s="46"/>
      <c r="V159" s="46"/>
      <c r="W159" s="46"/>
      <c r="X159" s="46"/>
      <c r="Y159" s="46"/>
      <c r="Z159" s="48"/>
      <c r="AA159" s="48"/>
      <c r="AB159" s="46"/>
      <c r="AC159" s="46"/>
      <c r="AD159" s="46"/>
      <c r="AE159" s="46"/>
    </row>
    <row r="160" spans="1:31" ht="12.75" customHeight="1" x14ac:dyDescent="0.3">
      <c r="A160" s="46"/>
      <c r="B160" s="46"/>
      <c r="C160" s="46"/>
      <c r="D160" s="46"/>
      <c r="E160" s="46"/>
      <c r="F160" s="46"/>
      <c r="G160" s="48"/>
      <c r="H160" s="48"/>
      <c r="I160" s="48"/>
      <c r="J160" s="48"/>
      <c r="K160" s="48"/>
      <c r="L160" s="48"/>
      <c r="M160" s="48"/>
      <c r="N160" s="48"/>
      <c r="O160" s="46"/>
      <c r="P160" s="46"/>
      <c r="Q160" s="46"/>
      <c r="R160" s="46"/>
      <c r="S160" s="46"/>
      <c r="T160" s="46"/>
      <c r="U160" s="46"/>
      <c r="V160" s="46"/>
      <c r="W160" s="46"/>
      <c r="X160" s="46"/>
      <c r="Y160" s="46"/>
      <c r="Z160" s="48"/>
      <c r="AA160" s="48"/>
      <c r="AB160" s="46"/>
      <c r="AC160" s="46"/>
      <c r="AD160" s="46"/>
      <c r="AE160" s="46"/>
    </row>
    <row r="161" spans="1:31" ht="12.75" customHeight="1" x14ac:dyDescent="0.3">
      <c r="A161" s="46"/>
      <c r="B161" s="46"/>
      <c r="C161" s="46"/>
      <c r="D161" s="46"/>
      <c r="E161" s="46"/>
      <c r="F161" s="46"/>
      <c r="G161" s="48"/>
      <c r="H161" s="48"/>
      <c r="I161" s="48"/>
      <c r="J161" s="48"/>
      <c r="K161" s="48"/>
      <c r="L161" s="48"/>
      <c r="M161" s="48"/>
      <c r="N161" s="48"/>
      <c r="O161" s="46"/>
      <c r="P161" s="46"/>
      <c r="Q161" s="46"/>
      <c r="R161" s="46"/>
      <c r="S161" s="46"/>
      <c r="T161" s="46"/>
      <c r="U161" s="46"/>
      <c r="V161" s="46"/>
      <c r="W161" s="46"/>
      <c r="X161" s="46"/>
      <c r="Y161" s="46"/>
      <c r="Z161" s="48"/>
      <c r="AA161" s="48"/>
      <c r="AB161" s="46"/>
      <c r="AC161" s="46"/>
      <c r="AD161" s="46"/>
      <c r="AE161" s="46"/>
    </row>
    <row r="162" spans="1:31" ht="12.75" customHeight="1" x14ac:dyDescent="0.3">
      <c r="A162" s="46"/>
      <c r="B162" s="46"/>
      <c r="C162" s="46"/>
      <c r="D162" s="46"/>
      <c r="E162" s="46"/>
      <c r="F162" s="46"/>
      <c r="G162" s="48"/>
      <c r="H162" s="48"/>
      <c r="I162" s="48"/>
      <c r="J162" s="48"/>
      <c r="K162" s="48"/>
      <c r="L162" s="48"/>
      <c r="M162" s="48"/>
      <c r="N162" s="48"/>
      <c r="O162" s="46"/>
      <c r="P162" s="46"/>
      <c r="Q162" s="46"/>
      <c r="R162" s="46"/>
      <c r="S162" s="46"/>
      <c r="T162" s="46"/>
      <c r="U162" s="46"/>
      <c r="V162" s="46"/>
      <c r="W162" s="46"/>
      <c r="X162" s="46"/>
      <c r="Y162" s="46"/>
      <c r="Z162" s="48"/>
      <c r="AA162" s="48"/>
      <c r="AB162" s="46"/>
      <c r="AC162" s="46"/>
      <c r="AD162" s="46"/>
      <c r="AE162" s="46"/>
    </row>
    <row r="163" spans="1:31" ht="12.75" customHeight="1" x14ac:dyDescent="0.3">
      <c r="A163" s="46"/>
      <c r="B163" s="46"/>
      <c r="C163" s="46"/>
      <c r="D163" s="46"/>
      <c r="E163" s="46"/>
      <c r="F163" s="46"/>
      <c r="G163" s="48"/>
      <c r="H163" s="48"/>
      <c r="I163" s="48"/>
      <c r="J163" s="48"/>
      <c r="K163" s="48"/>
      <c r="L163" s="48"/>
      <c r="M163" s="48"/>
      <c r="N163" s="48"/>
      <c r="O163" s="46"/>
      <c r="P163" s="46"/>
      <c r="Q163" s="46"/>
      <c r="R163" s="46"/>
      <c r="S163" s="46"/>
      <c r="T163" s="46"/>
      <c r="U163" s="46"/>
      <c r="V163" s="46"/>
      <c r="W163" s="46"/>
      <c r="X163" s="46"/>
      <c r="Y163" s="46"/>
      <c r="Z163" s="48"/>
      <c r="AA163" s="48"/>
      <c r="AB163" s="46"/>
      <c r="AC163" s="46"/>
      <c r="AD163" s="46"/>
      <c r="AE163" s="46"/>
    </row>
    <row r="164" spans="1:31" ht="12.75" customHeight="1" x14ac:dyDescent="0.3">
      <c r="A164" s="46"/>
      <c r="B164" s="46"/>
      <c r="C164" s="46"/>
      <c r="D164" s="46"/>
      <c r="E164" s="46"/>
      <c r="F164" s="46"/>
      <c r="G164" s="48"/>
      <c r="H164" s="48"/>
      <c r="I164" s="48"/>
      <c r="J164" s="48"/>
      <c r="K164" s="48"/>
      <c r="L164" s="48"/>
      <c r="M164" s="48"/>
      <c r="N164" s="48"/>
      <c r="O164" s="46"/>
      <c r="P164" s="46"/>
      <c r="Q164" s="46"/>
      <c r="R164" s="46"/>
      <c r="S164" s="46"/>
      <c r="T164" s="46"/>
      <c r="U164" s="46"/>
      <c r="V164" s="46"/>
      <c r="W164" s="46"/>
      <c r="X164" s="46"/>
      <c r="Y164" s="46"/>
      <c r="Z164" s="48"/>
      <c r="AA164" s="48"/>
      <c r="AB164" s="46"/>
      <c r="AC164" s="46"/>
      <c r="AD164" s="46"/>
      <c r="AE164" s="46"/>
    </row>
    <row r="165" spans="1:31" ht="12.75" customHeight="1" x14ac:dyDescent="0.3">
      <c r="A165" s="46"/>
      <c r="B165" s="46"/>
      <c r="C165" s="46"/>
      <c r="D165" s="46"/>
      <c r="E165" s="46"/>
      <c r="F165" s="46"/>
      <c r="G165" s="48"/>
      <c r="H165" s="48"/>
      <c r="I165" s="48"/>
      <c r="J165" s="48"/>
      <c r="K165" s="48"/>
      <c r="L165" s="48"/>
      <c r="M165" s="48"/>
      <c r="N165" s="48"/>
      <c r="O165" s="46"/>
      <c r="P165" s="46"/>
      <c r="Q165" s="46"/>
      <c r="R165" s="46"/>
      <c r="S165" s="46"/>
      <c r="T165" s="46"/>
      <c r="U165" s="46"/>
      <c r="V165" s="46"/>
      <c r="W165" s="46"/>
      <c r="X165" s="46"/>
      <c r="Y165" s="46"/>
      <c r="Z165" s="48"/>
      <c r="AA165" s="48"/>
      <c r="AB165" s="46"/>
      <c r="AC165" s="46"/>
      <c r="AD165" s="46"/>
      <c r="AE165" s="46"/>
    </row>
    <row r="166" spans="1:31" ht="12.75" customHeight="1" x14ac:dyDescent="0.3">
      <c r="A166" s="46"/>
      <c r="B166" s="46"/>
      <c r="C166" s="46"/>
      <c r="D166" s="46"/>
      <c r="E166" s="46"/>
      <c r="F166" s="46"/>
      <c r="G166" s="48"/>
      <c r="H166" s="48"/>
      <c r="I166" s="48"/>
      <c r="J166" s="48"/>
      <c r="K166" s="48"/>
      <c r="L166" s="48"/>
      <c r="M166" s="48"/>
      <c r="N166" s="48"/>
      <c r="O166" s="46"/>
      <c r="P166" s="46"/>
      <c r="Q166" s="46"/>
      <c r="R166" s="46"/>
      <c r="S166" s="46"/>
      <c r="T166" s="46"/>
      <c r="U166" s="46"/>
      <c r="V166" s="46"/>
      <c r="W166" s="46"/>
      <c r="X166" s="46"/>
      <c r="Y166" s="46"/>
      <c r="Z166" s="48"/>
      <c r="AA166" s="48"/>
      <c r="AB166" s="46"/>
      <c r="AC166" s="46"/>
      <c r="AD166" s="46"/>
      <c r="AE166" s="46"/>
    </row>
    <row r="167" spans="1:31" ht="12.75" customHeight="1" x14ac:dyDescent="0.3">
      <c r="A167" s="46"/>
      <c r="B167" s="46"/>
      <c r="C167" s="46"/>
      <c r="D167" s="46"/>
      <c r="E167" s="46"/>
      <c r="F167" s="46"/>
      <c r="G167" s="48"/>
      <c r="H167" s="48"/>
      <c r="I167" s="48"/>
      <c r="J167" s="48"/>
      <c r="K167" s="48"/>
      <c r="L167" s="48"/>
      <c r="M167" s="48"/>
      <c r="N167" s="48"/>
      <c r="O167" s="46"/>
      <c r="P167" s="46"/>
      <c r="Q167" s="46"/>
      <c r="R167" s="46"/>
      <c r="S167" s="46"/>
      <c r="T167" s="46"/>
      <c r="U167" s="46"/>
      <c r="V167" s="46"/>
      <c r="W167" s="46"/>
      <c r="X167" s="46"/>
      <c r="Y167" s="46"/>
      <c r="Z167" s="48"/>
      <c r="AA167" s="48"/>
      <c r="AB167" s="46"/>
      <c r="AC167" s="46"/>
      <c r="AD167" s="46"/>
      <c r="AE167" s="46"/>
    </row>
    <row r="168" spans="1:31" ht="12.75" customHeight="1" x14ac:dyDescent="0.3">
      <c r="A168" s="46"/>
      <c r="B168" s="46"/>
      <c r="C168" s="46"/>
      <c r="D168" s="46"/>
      <c r="E168" s="46"/>
      <c r="F168" s="46"/>
      <c r="G168" s="48"/>
      <c r="H168" s="48"/>
      <c r="I168" s="48"/>
      <c r="J168" s="48"/>
      <c r="K168" s="48"/>
      <c r="L168" s="48"/>
      <c r="M168" s="48"/>
      <c r="N168" s="48"/>
      <c r="O168" s="46"/>
      <c r="P168" s="46"/>
      <c r="Q168" s="46"/>
      <c r="R168" s="46"/>
      <c r="S168" s="46"/>
      <c r="T168" s="46"/>
      <c r="U168" s="46"/>
      <c r="V168" s="46"/>
      <c r="W168" s="46"/>
      <c r="X168" s="46"/>
      <c r="Y168" s="46"/>
      <c r="Z168" s="48"/>
      <c r="AA168" s="48"/>
      <c r="AB168" s="46"/>
      <c r="AC168" s="46"/>
      <c r="AD168" s="46"/>
      <c r="AE168" s="46"/>
    </row>
    <row r="169" spans="1:31" ht="12.75" customHeight="1" x14ac:dyDescent="0.3">
      <c r="A169" s="46"/>
      <c r="B169" s="46"/>
      <c r="C169" s="46"/>
      <c r="D169" s="46"/>
      <c r="E169" s="46"/>
      <c r="F169" s="46"/>
      <c r="G169" s="48"/>
      <c r="H169" s="48"/>
      <c r="I169" s="48"/>
      <c r="J169" s="48"/>
      <c r="K169" s="48"/>
      <c r="L169" s="48"/>
      <c r="M169" s="48"/>
      <c r="N169" s="48"/>
      <c r="O169" s="46"/>
      <c r="P169" s="46"/>
      <c r="Q169" s="46"/>
      <c r="R169" s="46"/>
      <c r="S169" s="46"/>
      <c r="T169" s="46"/>
      <c r="U169" s="46"/>
      <c r="V169" s="46"/>
      <c r="W169" s="46"/>
      <c r="X169" s="46"/>
      <c r="Y169" s="46"/>
      <c r="Z169" s="48"/>
      <c r="AA169" s="48"/>
      <c r="AB169" s="46"/>
      <c r="AC169" s="46"/>
      <c r="AD169" s="46"/>
      <c r="AE169" s="46"/>
    </row>
    <row r="170" spans="1:31" ht="12.75" customHeight="1" x14ac:dyDescent="0.3">
      <c r="A170" s="46"/>
      <c r="B170" s="46"/>
      <c r="C170" s="46"/>
      <c r="D170" s="46"/>
      <c r="E170" s="46"/>
      <c r="F170" s="46"/>
      <c r="G170" s="48"/>
      <c r="H170" s="48"/>
      <c r="I170" s="48"/>
      <c r="J170" s="48"/>
      <c r="K170" s="48"/>
      <c r="L170" s="48"/>
      <c r="M170" s="48"/>
      <c r="N170" s="48"/>
      <c r="O170" s="46"/>
      <c r="P170" s="46"/>
      <c r="Q170" s="46"/>
      <c r="R170" s="46"/>
      <c r="S170" s="46"/>
      <c r="T170" s="46"/>
      <c r="U170" s="46"/>
      <c r="V170" s="46"/>
      <c r="W170" s="46"/>
      <c r="X170" s="46"/>
      <c r="Y170" s="46"/>
      <c r="Z170" s="48"/>
      <c r="AA170" s="48"/>
      <c r="AB170" s="46"/>
      <c r="AC170" s="46"/>
      <c r="AD170" s="46"/>
      <c r="AE170" s="46"/>
    </row>
    <row r="171" spans="1:31" ht="12.75" customHeight="1" x14ac:dyDescent="0.3">
      <c r="A171" s="46"/>
      <c r="B171" s="46"/>
      <c r="C171" s="46"/>
      <c r="D171" s="46"/>
      <c r="E171" s="46"/>
      <c r="F171" s="46"/>
      <c r="G171" s="48"/>
      <c r="H171" s="48"/>
      <c r="I171" s="48"/>
      <c r="J171" s="48"/>
      <c r="K171" s="48"/>
      <c r="L171" s="48"/>
      <c r="M171" s="48"/>
      <c r="N171" s="48"/>
      <c r="O171" s="46"/>
      <c r="P171" s="46"/>
      <c r="Q171" s="46"/>
      <c r="R171" s="46"/>
      <c r="S171" s="46"/>
      <c r="T171" s="46"/>
      <c r="U171" s="46"/>
      <c r="V171" s="46"/>
      <c r="W171" s="46"/>
      <c r="X171" s="46"/>
      <c r="Y171" s="46"/>
      <c r="Z171" s="48"/>
      <c r="AA171" s="48"/>
      <c r="AB171" s="46"/>
      <c r="AC171" s="46"/>
      <c r="AD171" s="46"/>
      <c r="AE171" s="46"/>
    </row>
    <row r="172" spans="1:31" ht="12.75" customHeight="1" x14ac:dyDescent="0.3">
      <c r="A172" s="46"/>
      <c r="B172" s="46"/>
      <c r="C172" s="46"/>
      <c r="D172" s="46"/>
      <c r="E172" s="46"/>
      <c r="F172" s="46"/>
      <c r="G172" s="48"/>
      <c r="H172" s="48"/>
      <c r="I172" s="48"/>
      <c r="J172" s="48"/>
      <c r="K172" s="48"/>
      <c r="L172" s="48"/>
      <c r="M172" s="48"/>
      <c r="N172" s="48"/>
      <c r="O172" s="46"/>
      <c r="P172" s="46"/>
      <c r="Q172" s="46"/>
      <c r="R172" s="46"/>
      <c r="S172" s="46"/>
      <c r="T172" s="46"/>
      <c r="U172" s="46"/>
      <c r="V172" s="46"/>
      <c r="W172" s="46"/>
      <c r="X172" s="46"/>
      <c r="Y172" s="46"/>
      <c r="Z172" s="48"/>
      <c r="AA172" s="48"/>
      <c r="AB172" s="46"/>
      <c r="AC172" s="46"/>
      <c r="AD172" s="46"/>
      <c r="AE172" s="46"/>
    </row>
    <row r="173" spans="1:31" ht="12.75" customHeight="1" x14ac:dyDescent="0.3">
      <c r="A173" s="46"/>
      <c r="B173" s="46"/>
      <c r="C173" s="46"/>
      <c r="D173" s="46"/>
      <c r="E173" s="46"/>
      <c r="F173" s="46"/>
      <c r="G173" s="48"/>
      <c r="H173" s="48"/>
      <c r="I173" s="48"/>
      <c r="J173" s="48"/>
      <c r="K173" s="48"/>
      <c r="L173" s="48"/>
      <c r="M173" s="48"/>
      <c r="N173" s="48"/>
      <c r="O173" s="46"/>
      <c r="P173" s="46"/>
      <c r="Q173" s="46"/>
      <c r="R173" s="46"/>
      <c r="S173" s="46"/>
      <c r="T173" s="46"/>
      <c r="U173" s="46"/>
      <c r="V173" s="46"/>
      <c r="W173" s="46"/>
      <c r="X173" s="46"/>
      <c r="Y173" s="46"/>
      <c r="Z173" s="48"/>
      <c r="AA173" s="48"/>
      <c r="AB173" s="46"/>
      <c r="AC173" s="46"/>
      <c r="AD173" s="46"/>
      <c r="AE173" s="46"/>
    </row>
    <row r="174" spans="1:31" ht="12.75" customHeight="1" x14ac:dyDescent="0.3">
      <c r="A174" s="46"/>
      <c r="B174" s="46"/>
      <c r="C174" s="46"/>
      <c r="D174" s="46"/>
      <c r="E174" s="46"/>
      <c r="F174" s="46"/>
      <c r="G174" s="48"/>
      <c r="H174" s="48"/>
      <c r="I174" s="48"/>
      <c r="J174" s="48"/>
      <c r="K174" s="48"/>
      <c r="L174" s="48"/>
      <c r="M174" s="48"/>
      <c r="N174" s="48"/>
      <c r="O174" s="46"/>
      <c r="P174" s="46"/>
      <c r="Q174" s="46"/>
      <c r="R174" s="46"/>
      <c r="S174" s="46"/>
      <c r="T174" s="46"/>
      <c r="U174" s="46"/>
      <c r="V174" s="46"/>
      <c r="W174" s="46"/>
      <c r="X174" s="46"/>
      <c r="Y174" s="46"/>
      <c r="Z174" s="48"/>
      <c r="AA174" s="48"/>
      <c r="AB174" s="46"/>
      <c r="AC174" s="46"/>
      <c r="AD174" s="46"/>
      <c r="AE174" s="46"/>
    </row>
    <row r="175" spans="1:31" ht="12.75" customHeight="1" x14ac:dyDescent="0.3">
      <c r="A175" s="46"/>
      <c r="B175" s="46"/>
      <c r="C175" s="46"/>
      <c r="D175" s="46"/>
      <c r="E175" s="46"/>
      <c r="F175" s="46"/>
      <c r="G175" s="48"/>
      <c r="H175" s="48"/>
      <c r="I175" s="48"/>
      <c r="J175" s="48"/>
      <c r="K175" s="48"/>
      <c r="L175" s="48"/>
      <c r="M175" s="48"/>
      <c r="N175" s="48"/>
      <c r="O175" s="46"/>
      <c r="P175" s="46"/>
      <c r="Q175" s="46"/>
      <c r="R175" s="46"/>
      <c r="S175" s="46"/>
      <c r="T175" s="46"/>
      <c r="U175" s="46"/>
      <c r="V175" s="46"/>
      <c r="W175" s="46"/>
      <c r="X175" s="46"/>
      <c r="Y175" s="46"/>
      <c r="Z175" s="48"/>
      <c r="AA175" s="48"/>
      <c r="AB175" s="46"/>
      <c r="AC175" s="46"/>
      <c r="AD175" s="46"/>
      <c r="AE175" s="46"/>
    </row>
    <row r="176" spans="1:31" ht="12.75" customHeight="1" x14ac:dyDescent="0.3">
      <c r="A176" s="46"/>
      <c r="B176" s="46"/>
      <c r="C176" s="46"/>
      <c r="D176" s="46"/>
      <c r="E176" s="46"/>
      <c r="F176" s="46"/>
      <c r="G176" s="48"/>
      <c r="H176" s="48"/>
      <c r="I176" s="48"/>
      <c r="J176" s="48"/>
      <c r="K176" s="48"/>
      <c r="L176" s="48"/>
      <c r="M176" s="48"/>
      <c r="N176" s="48"/>
      <c r="O176" s="46"/>
      <c r="P176" s="46"/>
      <c r="Q176" s="46"/>
      <c r="R176" s="46"/>
      <c r="S176" s="46"/>
      <c r="T176" s="46"/>
      <c r="U176" s="46"/>
      <c r="V176" s="46"/>
      <c r="W176" s="46"/>
      <c r="X176" s="46"/>
      <c r="Y176" s="46"/>
      <c r="Z176" s="48"/>
      <c r="AA176" s="48"/>
      <c r="AB176" s="46"/>
      <c r="AC176" s="46"/>
      <c r="AD176" s="46"/>
      <c r="AE176" s="46"/>
    </row>
    <row r="177" spans="1:31" ht="12.75" customHeight="1" x14ac:dyDescent="0.3">
      <c r="A177" s="46"/>
      <c r="B177" s="46"/>
      <c r="C177" s="46"/>
      <c r="D177" s="46"/>
      <c r="E177" s="46"/>
      <c r="F177" s="46"/>
      <c r="G177" s="48"/>
      <c r="H177" s="48"/>
      <c r="I177" s="48"/>
      <c r="J177" s="48"/>
      <c r="K177" s="48"/>
      <c r="L177" s="48"/>
      <c r="M177" s="48"/>
      <c r="N177" s="48"/>
      <c r="O177" s="46"/>
      <c r="P177" s="46"/>
      <c r="Q177" s="46"/>
      <c r="R177" s="46"/>
      <c r="S177" s="46"/>
      <c r="T177" s="46"/>
      <c r="U177" s="46"/>
      <c r="V177" s="46"/>
      <c r="W177" s="46"/>
      <c r="X177" s="46"/>
      <c r="Y177" s="46"/>
      <c r="Z177" s="48"/>
      <c r="AA177" s="48"/>
      <c r="AB177" s="46"/>
      <c r="AC177" s="46"/>
      <c r="AD177" s="46"/>
      <c r="AE177" s="46"/>
    </row>
    <row r="178" spans="1:31" ht="12.75" customHeight="1" x14ac:dyDescent="0.3">
      <c r="A178" s="46"/>
      <c r="B178" s="46"/>
      <c r="C178" s="46"/>
      <c r="D178" s="46"/>
      <c r="E178" s="46"/>
      <c r="F178" s="46"/>
      <c r="G178" s="48"/>
      <c r="H178" s="48"/>
      <c r="I178" s="48"/>
      <c r="J178" s="48"/>
      <c r="K178" s="48"/>
      <c r="L178" s="48"/>
      <c r="M178" s="48"/>
      <c r="N178" s="48"/>
      <c r="O178" s="46"/>
      <c r="P178" s="46"/>
      <c r="Q178" s="46"/>
      <c r="R178" s="46"/>
      <c r="S178" s="46"/>
      <c r="T178" s="46"/>
      <c r="U178" s="46"/>
      <c r="V178" s="46"/>
      <c r="W178" s="46"/>
      <c r="X178" s="46"/>
      <c r="Y178" s="46"/>
      <c r="Z178" s="48"/>
      <c r="AA178" s="48"/>
      <c r="AB178" s="46"/>
      <c r="AC178" s="46"/>
      <c r="AD178" s="46"/>
      <c r="AE178" s="46"/>
    </row>
    <row r="179" spans="1:31" ht="12.75" customHeight="1" x14ac:dyDescent="0.3">
      <c r="A179" s="46"/>
      <c r="B179" s="46"/>
      <c r="C179" s="46"/>
      <c r="D179" s="46"/>
      <c r="E179" s="46"/>
      <c r="F179" s="46"/>
      <c r="G179" s="48"/>
      <c r="H179" s="48"/>
      <c r="I179" s="48"/>
      <c r="J179" s="48"/>
      <c r="K179" s="48"/>
      <c r="L179" s="48"/>
      <c r="M179" s="48"/>
      <c r="N179" s="48"/>
      <c r="O179" s="46"/>
      <c r="P179" s="46"/>
      <c r="Q179" s="46"/>
      <c r="R179" s="46"/>
      <c r="S179" s="46"/>
      <c r="T179" s="46"/>
      <c r="U179" s="46"/>
      <c r="V179" s="46"/>
      <c r="W179" s="46"/>
      <c r="X179" s="46"/>
      <c r="Y179" s="46"/>
      <c r="Z179" s="48"/>
      <c r="AA179" s="48"/>
      <c r="AB179" s="46"/>
      <c r="AC179" s="46"/>
      <c r="AD179" s="46"/>
      <c r="AE179" s="46"/>
    </row>
    <row r="180" spans="1:31" ht="12.75" customHeight="1" x14ac:dyDescent="0.3">
      <c r="A180" s="46"/>
      <c r="B180" s="46"/>
      <c r="C180" s="46"/>
      <c r="D180" s="46"/>
      <c r="E180" s="46"/>
      <c r="F180" s="46"/>
      <c r="G180" s="48"/>
      <c r="H180" s="48"/>
      <c r="I180" s="48"/>
      <c r="J180" s="48"/>
      <c r="K180" s="48"/>
      <c r="L180" s="48"/>
      <c r="M180" s="48"/>
      <c r="N180" s="48"/>
      <c r="O180" s="46"/>
      <c r="P180" s="46"/>
      <c r="Q180" s="46"/>
      <c r="R180" s="46"/>
      <c r="S180" s="46"/>
      <c r="T180" s="46"/>
      <c r="U180" s="46"/>
      <c r="V180" s="46"/>
      <c r="W180" s="46"/>
      <c r="X180" s="46"/>
      <c r="Y180" s="46"/>
      <c r="Z180" s="48"/>
      <c r="AA180" s="48"/>
      <c r="AB180" s="46"/>
      <c r="AC180" s="46"/>
      <c r="AD180" s="46"/>
      <c r="AE180" s="46"/>
    </row>
    <row r="181" spans="1:31" ht="12.75" customHeight="1" x14ac:dyDescent="0.3">
      <c r="A181" s="46"/>
      <c r="B181" s="46"/>
      <c r="C181" s="46"/>
      <c r="D181" s="46"/>
      <c r="E181" s="46"/>
      <c r="F181" s="46"/>
      <c r="G181" s="48"/>
      <c r="H181" s="48"/>
      <c r="I181" s="48"/>
      <c r="J181" s="48"/>
      <c r="K181" s="48"/>
      <c r="L181" s="48"/>
      <c r="M181" s="48"/>
      <c r="N181" s="48"/>
      <c r="O181" s="46"/>
      <c r="P181" s="46"/>
      <c r="Q181" s="46"/>
      <c r="R181" s="46"/>
      <c r="S181" s="46"/>
      <c r="T181" s="46"/>
      <c r="U181" s="46"/>
      <c r="V181" s="46"/>
      <c r="W181" s="46"/>
      <c r="X181" s="46"/>
      <c r="Y181" s="46"/>
      <c r="Z181" s="48"/>
      <c r="AA181" s="48"/>
      <c r="AB181" s="46"/>
      <c r="AC181" s="46"/>
      <c r="AD181" s="46"/>
      <c r="AE181" s="46"/>
    </row>
    <row r="182" spans="1:31" ht="12.75" customHeight="1" x14ac:dyDescent="0.3">
      <c r="A182" s="46"/>
      <c r="B182" s="46"/>
      <c r="C182" s="46"/>
      <c r="D182" s="46"/>
      <c r="E182" s="46"/>
      <c r="F182" s="46"/>
      <c r="G182" s="48"/>
      <c r="H182" s="48"/>
      <c r="I182" s="48"/>
      <c r="J182" s="48"/>
      <c r="K182" s="48"/>
      <c r="L182" s="48"/>
      <c r="M182" s="48"/>
      <c r="N182" s="48"/>
      <c r="O182" s="46"/>
      <c r="P182" s="46"/>
      <c r="Q182" s="46"/>
      <c r="R182" s="46"/>
      <c r="S182" s="46"/>
      <c r="T182" s="46"/>
      <c r="U182" s="46"/>
      <c r="V182" s="46"/>
      <c r="W182" s="46"/>
      <c r="X182" s="46"/>
      <c r="Y182" s="46"/>
      <c r="Z182" s="48"/>
      <c r="AA182" s="48"/>
      <c r="AB182" s="46"/>
      <c r="AC182" s="46"/>
      <c r="AD182" s="46"/>
      <c r="AE182" s="46"/>
    </row>
    <row r="183" spans="1:31" ht="12.75" customHeight="1" x14ac:dyDescent="0.3">
      <c r="A183" s="46"/>
      <c r="B183" s="46"/>
      <c r="C183" s="46"/>
      <c r="D183" s="46"/>
      <c r="E183" s="46"/>
      <c r="F183" s="46"/>
      <c r="G183" s="48"/>
      <c r="H183" s="48"/>
      <c r="I183" s="48"/>
      <c r="J183" s="48"/>
      <c r="K183" s="48"/>
      <c r="L183" s="48"/>
      <c r="M183" s="48"/>
      <c r="N183" s="48"/>
      <c r="O183" s="46"/>
      <c r="P183" s="46"/>
      <c r="Q183" s="46"/>
      <c r="R183" s="46"/>
      <c r="S183" s="46"/>
      <c r="T183" s="46"/>
      <c r="U183" s="46"/>
      <c r="V183" s="46"/>
      <c r="W183" s="46"/>
      <c r="X183" s="46"/>
      <c r="Y183" s="46"/>
      <c r="Z183" s="48"/>
      <c r="AA183" s="48"/>
      <c r="AB183" s="46"/>
      <c r="AC183" s="46"/>
      <c r="AD183" s="46"/>
      <c r="AE183" s="46"/>
    </row>
    <row r="184" spans="1:31" ht="12.75" customHeight="1" x14ac:dyDescent="0.3">
      <c r="A184" s="46"/>
      <c r="B184" s="46"/>
      <c r="C184" s="46"/>
      <c r="D184" s="46"/>
      <c r="E184" s="46"/>
      <c r="F184" s="46"/>
      <c r="G184" s="48"/>
      <c r="H184" s="48"/>
      <c r="I184" s="48"/>
      <c r="J184" s="48"/>
      <c r="K184" s="48"/>
      <c r="L184" s="48"/>
      <c r="M184" s="48"/>
      <c r="N184" s="48"/>
      <c r="O184" s="46"/>
      <c r="P184" s="46"/>
      <c r="Q184" s="46"/>
      <c r="R184" s="46"/>
      <c r="S184" s="46"/>
      <c r="T184" s="46"/>
      <c r="U184" s="46"/>
      <c r="V184" s="46"/>
      <c r="W184" s="46"/>
      <c r="X184" s="46"/>
      <c r="Y184" s="46"/>
      <c r="Z184" s="48"/>
      <c r="AA184" s="48"/>
      <c r="AB184" s="46"/>
      <c r="AC184" s="46"/>
      <c r="AD184" s="46"/>
      <c r="AE184" s="46"/>
    </row>
    <row r="185" spans="1:31" ht="12.75" customHeight="1" x14ac:dyDescent="0.3">
      <c r="A185" s="46"/>
      <c r="B185" s="46"/>
      <c r="C185" s="46"/>
      <c r="D185" s="46"/>
      <c r="E185" s="46"/>
      <c r="F185" s="46"/>
      <c r="G185" s="48"/>
      <c r="H185" s="48"/>
      <c r="I185" s="48"/>
      <c r="J185" s="48"/>
      <c r="K185" s="48"/>
      <c r="L185" s="48"/>
      <c r="M185" s="48"/>
      <c r="N185" s="48"/>
      <c r="O185" s="46"/>
      <c r="P185" s="46"/>
      <c r="Q185" s="46"/>
      <c r="R185" s="46"/>
      <c r="S185" s="46"/>
      <c r="T185" s="46"/>
      <c r="U185" s="46"/>
      <c r="V185" s="46"/>
      <c r="W185" s="46"/>
      <c r="X185" s="46"/>
      <c r="Y185" s="46"/>
      <c r="Z185" s="48"/>
      <c r="AA185" s="48"/>
      <c r="AB185" s="46"/>
      <c r="AC185" s="46"/>
      <c r="AD185" s="46"/>
      <c r="AE185" s="46"/>
    </row>
    <row r="186" spans="1:31" ht="12.75" customHeight="1" x14ac:dyDescent="0.3">
      <c r="A186" s="46"/>
      <c r="B186" s="46"/>
      <c r="C186" s="46"/>
      <c r="D186" s="46"/>
      <c r="E186" s="46"/>
      <c r="F186" s="46"/>
      <c r="G186" s="48"/>
      <c r="H186" s="48"/>
      <c r="I186" s="48"/>
      <c r="J186" s="48"/>
      <c r="K186" s="48"/>
      <c r="L186" s="48"/>
      <c r="M186" s="48"/>
      <c r="N186" s="48"/>
      <c r="O186" s="46"/>
      <c r="P186" s="46"/>
      <c r="Q186" s="46"/>
      <c r="R186" s="46"/>
      <c r="S186" s="46"/>
      <c r="T186" s="46"/>
      <c r="U186" s="46"/>
      <c r="V186" s="46"/>
      <c r="W186" s="46"/>
      <c r="X186" s="46"/>
      <c r="Y186" s="46"/>
      <c r="Z186" s="48"/>
      <c r="AA186" s="48"/>
      <c r="AB186" s="46"/>
      <c r="AC186" s="46"/>
      <c r="AD186" s="46"/>
      <c r="AE186" s="46"/>
    </row>
    <row r="187" spans="1:31" ht="12.75" customHeight="1" x14ac:dyDescent="0.3">
      <c r="A187" s="46"/>
      <c r="B187" s="46"/>
      <c r="C187" s="46"/>
      <c r="D187" s="46"/>
      <c r="E187" s="46"/>
      <c r="F187" s="46"/>
      <c r="G187" s="48"/>
      <c r="H187" s="48"/>
      <c r="I187" s="48"/>
      <c r="J187" s="48"/>
      <c r="K187" s="48"/>
      <c r="L187" s="48"/>
      <c r="M187" s="48"/>
      <c r="N187" s="48"/>
      <c r="O187" s="46"/>
      <c r="P187" s="46"/>
      <c r="Q187" s="46"/>
      <c r="R187" s="46"/>
      <c r="S187" s="46"/>
      <c r="T187" s="46"/>
      <c r="U187" s="46"/>
      <c r="V187" s="46"/>
      <c r="W187" s="46"/>
      <c r="X187" s="46"/>
      <c r="Y187" s="46"/>
      <c r="Z187" s="48"/>
      <c r="AA187" s="48"/>
      <c r="AB187" s="46"/>
      <c r="AC187" s="46"/>
      <c r="AD187" s="46"/>
      <c r="AE187" s="46"/>
    </row>
    <row r="188" spans="1:31" ht="12.75" customHeight="1" x14ac:dyDescent="0.3">
      <c r="A188" s="46"/>
      <c r="B188" s="46"/>
      <c r="C188" s="46"/>
      <c r="D188" s="46"/>
      <c r="E188" s="46"/>
      <c r="F188" s="46"/>
      <c r="G188" s="48"/>
      <c r="H188" s="48"/>
      <c r="I188" s="48"/>
      <c r="J188" s="48"/>
      <c r="K188" s="48"/>
      <c r="L188" s="48"/>
      <c r="M188" s="48"/>
      <c r="N188" s="48"/>
      <c r="O188" s="46"/>
      <c r="P188" s="46"/>
      <c r="Q188" s="46"/>
      <c r="R188" s="46"/>
      <c r="S188" s="46"/>
      <c r="T188" s="46"/>
      <c r="U188" s="46"/>
      <c r="V188" s="46"/>
      <c r="W188" s="46"/>
      <c r="X188" s="46"/>
      <c r="Y188" s="46"/>
      <c r="Z188" s="48"/>
      <c r="AA188" s="48"/>
      <c r="AB188" s="46"/>
      <c r="AC188" s="46"/>
      <c r="AD188" s="46"/>
      <c r="AE188" s="46"/>
    </row>
    <row r="189" spans="1:31" ht="12.75" customHeight="1" x14ac:dyDescent="0.3">
      <c r="A189" s="46"/>
      <c r="B189" s="46"/>
      <c r="C189" s="46"/>
      <c r="D189" s="46"/>
      <c r="E189" s="46"/>
      <c r="F189" s="46"/>
      <c r="G189" s="48"/>
      <c r="H189" s="48"/>
      <c r="I189" s="48"/>
      <c r="J189" s="48"/>
      <c r="K189" s="48"/>
      <c r="L189" s="48"/>
      <c r="M189" s="48"/>
      <c r="N189" s="48"/>
      <c r="O189" s="46"/>
      <c r="P189" s="46"/>
      <c r="Q189" s="46"/>
      <c r="R189" s="46"/>
      <c r="S189" s="46"/>
      <c r="T189" s="46"/>
      <c r="U189" s="46"/>
      <c r="V189" s="46"/>
      <c r="W189" s="46"/>
      <c r="X189" s="46"/>
      <c r="Y189" s="46"/>
      <c r="Z189" s="48"/>
      <c r="AA189" s="48"/>
      <c r="AB189" s="46"/>
      <c r="AC189" s="46"/>
      <c r="AD189" s="46"/>
      <c r="AE189" s="46"/>
    </row>
    <row r="190" spans="1:31" ht="12.75" customHeight="1" x14ac:dyDescent="0.3">
      <c r="A190" s="46"/>
      <c r="B190" s="46"/>
      <c r="C190" s="46"/>
      <c r="D190" s="46"/>
      <c r="E190" s="46"/>
      <c r="F190" s="46"/>
      <c r="G190" s="48"/>
      <c r="H190" s="48"/>
      <c r="I190" s="48"/>
      <c r="J190" s="48"/>
      <c r="K190" s="48"/>
      <c r="L190" s="48"/>
      <c r="M190" s="48"/>
      <c r="N190" s="48"/>
      <c r="O190" s="46"/>
      <c r="P190" s="46"/>
      <c r="Q190" s="46"/>
      <c r="R190" s="46"/>
      <c r="S190" s="46"/>
      <c r="T190" s="46"/>
      <c r="U190" s="46"/>
      <c r="V190" s="46"/>
      <c r="W190" s="46"/>
      <c r="X190" s="46"/>
      <c r="Y190" s="46"/>
      <c r="Z190" s="48"/>
      <c r="AA190" s="48"/>
      <c r="AB190" s="46"/>
      <c r="AC190" s="46"/>
      <c r="AD190" s="46"/>
      <c r="AE190" s="46"/>
    </row>
    <row r="191" spans="1:31" ht="12.75" customHeight="1" x14ac:dyDescent="0.3">
      <c r="A191" s="46"/>
      <c r="B191" s="46"/>
      <c r="C191" s="46"/>
      <c r="D191" s="46"/>
      <c r="E191" s="46"/>
      <c r="F191" s="46"/>
      <c r="G191" s="48"/>
      <c r="H191" s="48"/>
      <c r="I191" s="48"/>
      <c r="J191" s="48"/>
      <c r="K191" s="48"/>
      <c r="L191" s="48"/>
      <c r="M191" s="48"/>
      <c r="N191" s="48"/>
      <c r="O191" s="46"/>
      <c r="P191" s="46"/>
      <c r="Q191" s="46"/>
      <c r="R191" s="46"/>
      <c r="S191" s="46"/>
      <c r="T191" s="46"/>
      <c r="U191" s="46"/>
      <c r="V191" s="46"/>
      <c r="W191" s="46"/>
      <c r="X191" s="46"/>
      <c r="Y191" s="46"/>
      <c r="Z191" s="48"/>
      <c r="AA191" s="48"/>
      <c r="AB191" s="46"/>
      <c r="AC191" s="46"/>
      <c r="AD191" s="46"/>
      <c r="AE191" s="46"/>
    </row>
    <row r="192" spans="1:31" ht="12.75" customHeight="1" x14ac:dyDescent="0.3">
      <c r="A192" s="46"/>
      <c r="B192" s="46"/>
      <c r="C192" s="46"/>
      <c r="D192" s="46"/>
      <c r="E192" s="46"/>
      <c r="F192" s="46"/>
      <c r="G192" s="48"/>
      <c r="H192" s="48"/>
      <c r="I192" s="48"/>
      <c r="J192" s="48"/>
      <c r="K192" s="48"/>
      <c r="L192" s="48"/>
      <c r="M192" s="48"/>
      <c r="N192" s="48"/>
      <c r="O192" s="46"/>
      <c r="P192" s="46"/>
      <c r="Q192" s="46"/>
      <c r="R192" s="46"/>
      <c r="S192" s="46"/>
      <c r="T192" s="46"/>
      <c r="U192" s="46"/>
      <c r="V192" s="46"/>
      <c r="W192" s="46"/>
      <c r="X192" s="46"/>
      <c r="Y192" s="46"/>
      <c r="Z192" s="48"/>
      <c r="AA192" s="48"/>
      <c r="AB192" s="46"/>
      <c r="AC192" s="46"/>
      <c r="AD192" s="46"/>
      <c r="AE192" s="46"/>
    </row>
    <row r="193" spans="1:31" ht="12.75" customHeight="1" x14ac:dyDescent="0.3">
      <c r="A193" s="46"/>
      <c r="B193" s="46"/>
      <c r="C193" s="46"/>
      <c r="D193" s="46"/>
      <c r="E193" s="46"/>
      <c r="F193" s="46"/>
      <c r="G193" s="48"/>
      <c r="H193" s="48"/>
      <c r="I193" s="48"/>
      <c r="J193" s="48"/>
      <c r="K193" s="48"/>
      <c r="L193" s="48"/>
      <c r="M193" s="48"/>
      <c r="N193" s="48"/>
      <c r="O193" s="46"/>
      <c r="P193" s="46"/>
      <c r="Q193" s="46"/>
      <c r="R193" s="46"/>
      <c r="S193" s="46"/>
      <c r="T193" s="46"/>
      <c r="U193" s="46"/>
      <c r="V193" s="46"/>
      <c r="W193" s="46"/>
      <c r="X193" s="46"/>
      <c r="Y193" s="46"/>
      <c r="Z193" s="48"/>
      <c r="AA193" s="48"/>
      <c r="AB193" s="46"/>
      <c r="AC193" s="46"/>
      <c r="AD193" s="46"/>
      <c r="AE193" s="46"/>
    </row>
    <row r="194" spans="1:31" ht="12.75" customHeight="1" x14ac:dyDescent="0.3">
      <c r="A194" s="46"/>
      <c r="B194" s="46"/>
      <c r="C194" s="46"/>
      <c r="D194" s="46"/>
      <c r="E194" s="46"/>
      <c r="F194" s="46"/>
      <c r="G194" s="48"/>
      <c r="H194" s="48"/>
      <c r="I194" s="48"/>
      <c r="J194" s="48"/>
      <c r="K194" s="48"/>
      <c r="L194" s="48"/>
      <c r="M194" s="48"/>
      <c r="N194" s="48"/>
      <c r="O194" s="46"/>
      <c r="P194" s="46"/>
      <c r="Q194" s="46"/>
      <c r="R194" s="46"/>
      <c r="S194" s="46"/>
      <c r="T194" s="46"/>
      <c r="U194" s="46"/>
      <c r="V194" s="46"/>
      <c r="W194" s="46"/>
      <c r="X194" s="46"/>
      <c r="Y194" s="46"/>
      <c r="Z194" s="48"/>
      <c r="AA194" s="48"/>
      <c r="AB194" s="46"/>
      <c r="AC194" s="46"/>
      <c r="AD194" s="46"/>
      <c r="AE194" s="46"/>
    </row>
    <row r="195" spans="1:31" ht="12.75" customHeight="1" x14ac:dyDescent="0.3">
      <c r="A195" s="46"/>
      <c r="B195" s="46"/>
      <c r="C195" s="46"/>
      <c r="D195" s="46"/>
      <c r="E195" s="46"/>
      <c r="F195" s="46"/>
      <c r="G195" s="48"/>
      <c r="H195" s="48"/>
      <c r="I195" s="48"/>
      <c r="J195" s="48"/>
      <c r="K195" s="48"/>
      <c r="L195" s="48"/>
      <c r="M195" s="48"/>
      <c r="N195" s="48"/>
      <c r="O195" s="46"/>
      <c r="P195" s="46"/>
      <c r="Q195" s="46"/>
      <c r="R195" s="46"/>
      <c r="S195" s="46"/>
      <c r="T195" s="46"/>
      <c r="U195" s="46"/>
      <c r="V195" s="46"/>
      <c r="W195" s="46"/>
      <c r="X195" s="46"/>
      <c r="Y195" s="46"/>
      <c r="Z195" s="48"/>
      <c r="AA195" s="48"/>
      <c r="AB195" s="46"/>
      <c r="AC195" s="46"/>
      <c r="AD195" s="46"/>
      <c r="AE195" s="46"/>
    </row>
    <row r="196" spans="1:31" ht="12.75" customHeight="1" x14ac:dyDescent="0.3">
      <c r="A196" s="46"/>
      <c r="B196" s="46"/>
      <c r="C196" s="46"/>
      <c r="D196" s="46"/>
      <c r="E196" s="46"/>
      <c r="F196" s="46"/>
      <c r="G196" s="48"/>
      <c r="H196" s="48"/>
      <c r="I196" s="48"/>
      <c r="J196" s="48"/>
      <c r="K196" s="48"/>
      <c r="L196" s="48"/>
      <c r="M196" s="48"/>
      <c r="N196" s="48"/>
      <c r="O196" s="46"/>
      <c r="P196" s="46"/>
      <c r="Q196" s="46"/>
      <c r="R196" s="46"/>
      <c r="S196" s="46"/>
      <c r="T196" s="46"/>
      <c r="U196" s="46"/>
      <c r="V196" s="46"/>
      <c r="W196" s="46"/>
      <c r="X196" s="46"/>
      <c r="Y196" s="46"/>
      <c r="Z196" s="48"/>
      <c r="AA196" s="48"/>
      <c r="AB196" s="46"/>
      <c r="AC196" s="46"/>
      <c r="AD196" s="46"/>
      <c r="AE196" s="46"/>
    </row>
    <row r="197" spans="1:31" ht="12.75" customHeight="1" x14ac:dyDescent="0.3">
      <c r="A197" s="46"/>
      <c r="B197" s="46"/>
      <c r="C197" s="46"/>
      <c r="D197" s="46"/>
      <c r="E197" s="46"/>
      <c r="F197" s="46"/>
      <c r="G197" s="48"/>
      <c r="H197" s="48"/>
      <c r="I197" s="48"/>
      <c r="J197" s="48"/>
      <c r="K197" s="48"/>
      <c r="L197" s="48"/>
      <c r="M197" s="48"/>
      <c r="N197" s="48"/>
      <c r="O197" s="46"/>
      <c r="P197" s="46"/>
      <c r="Q197" s="46"/>
      <c r="R197" s="46"/>
      <c r="S197" s="46"/>
      <c r="T197" s="46"/>
      <c r="U197" s="46"/>
      <c r="V197" s="46"/>
      <c r="W197" s="46"/>
      <c r="X197" s="46"/>
      <c r="Y197" s="46"/>
      <c r="Z197" s="48"/>
      <c r="AA197" s="48"/>
      <c r="AB197" s="46"/>
      <c r="AC197" s="46"/>
      <c r="AD197" s="46"/>
      <c r="AE197" s="46"/>
    </row>
    <row r="198" spans="1:31" ht="12.75" customHeight="1" x14ac:dyDescent="0.3">
      <c r="A198" s="46"/>
      <c r="B198" s="46"/>
      <c r="C198" s="46"/>
      <c r="D198" s="46"/>
      <c r="E198" s="46"/>
      <c r="F198" s="46"/>
      <c r="G198" s="48"/>
      <c r="H198" s="48"/>
      <c r="I198" s="48"/>
      <c r="J198" s="48"/>
      <c r="K198" s="48"/>
      <c r="L198" s="48"/>
      <c r="M198" s="48"/>
      <c r="N198" s="48"/>
      <c r="O198" s="46"/>
      <c r="P198" s="46"/>
      <c r="Q198" s="46"/>
      <c r="R198" s="46"/>
      <c r="S198" s="46"/>
      <c r="T198" s="46"/>
      <c r="U198" s="46"/>
      <c r="V198" s="46"/>
      <c r="W198" s="46"/>
      <c r="X198" s="46"/>
      <c r="Y198" s="46"/>
      <c r="Z198" s="48"/>
      <c r="AA198" s="48"/>
      <c r="AB198" s="46"/>
      <c r="AC198" s="46"/>
      <c r="AD198" s="46"/>
      <c r="AE198" s="46"/>
    </row>
    <row r="199" spans="1:31" ht="12.75" customHeight="1" x14ac:dyDescent="0.3">
      <c r="A199" s="46"/>
      <c r="B199" s="46"/>
      <c r="C199" s="46"/>
      <c r="D199" s="46"/>
      <c r="E199" s="46"/>
      <c r="F199" s="46"/>
      <c r="G199" s="48"/>
      <c r="H199" s="48"/>
      <c r="I199" s="48"/>
      <c r="J199" s="48"/>
      <c r="K199" s="48"/>
      <c r="L199" s="48"/>
      <c r="M199" s="48"/>
      <c r="N199" s="48"/>
      <c r="O199" s="46"/>
      <c r="P199" s="46"/>
      <c r="Q199" s="46"/>
      <c r="R199" s="46"/>
      <c r="S199" s="46"/>
      <c r="T199" s="46"/>
      <c r="U199" s="46"/>
      <c r="V199" s="46"/>
      <c r="W199" s="46"/>
      <c r="X199" s="46"/>
      <c r="Y199" s="46"/>
      <c r="Z199" s="48"/>
      <c r="AA199" s="48"/>
      <c r="AB199" s="46"/>
      <c r="AC199" s="46"/>
      <c r="AD199" s="46"/>
      <c r="AE199" s="46"/>
    </row>
    <row r="200" spans="1:31" ht="12.75" customHeight="1" x14ac:dyDescent="0.3">
      <c r="A200" s="46"/>
      <c r="B200" s="46"/>
      <c r="C200" s="46"/>
      <c r="D200" s="46"/>
      <c r="E200" s="46"/>
      <c r="F200" s="46"/>
      <c r="G200" s="48"/>
      <c r="H200" s="48"/>
      <c r="I200" s="48"/>
      <c r="J200" s="48"/>
      <c r="K200" s="48"/>
      <c r="L200" s="48"/>
      <c r="M200" s="48"/>
      <c r="N200" s="48"/>
      <c r="O200" s="46"/>
      <c r="P200" s="46"/>
      <c r="Q200" s="46"/>
      <c r="R200" s="46"/>
      <c r="S200" s="46"/>
      <c r="T200" s="46"/>
      <c r="U200" s="46"/>
      <c r="V200" s="46"/>
      <c r="W200" s="46"/>
      <c r="X200" s="46"/>
      <c r="Y200" s="46"/>
      <c r="Z200" s="48"/>
      <c r="AA200" s="48"/>
      <c r="AB200" s="46"/>
      <c r="AC200" s="46"/>
      <c r="AD200" s="46"/>
      <c r="AE200" s="46"/>
    </row>
    <row r="201" spans="1:31" ht="12.75" customHeight="1" x14ac:dyDescent="0.3">
      <c r="A201" s="46"/>
      <c r="B201" s="46"/>
      <c r="C201" s="46"/>
      <c r="D201" s="46"/>
      <c r="E201" s="46"/>
      <c r="F201" s="46"/>
      <c r="G201" s="48"/>
      <c r="H201" s="48"/>
      <c r="I201" s="48"/>
      <c r="J201" s="48"/>
      <c r="K201" s="48"/>
      <c r="L201" s="48"/>
      <c r="M201" s="48"/>
      <c r="N201" s="48"/>
      <c r="O201" s="46"/>
      <c r="P201" s="46"/>
      <c r="Q201" s="46"/>
      <c r="R201" s="46"/>
      <c r="S201" s="46"/>
      <c r="T201" s="46"/>
      <c r="U201" s="46"/>
      <c r="V201" s="46"/>
      <c r="W201" s="46"/>
      <c r="X201" s="46"/>
      <c r="Y201" s="46"/>
      <c r="Z201" s="48"/>
      <c r="AA201" s="48"/>
      <c r="AB201" s="46"/>
      <c r="AC201" s="46"/>
      <c r="AD201" s="46"/>
      <c r="AE201" s="46"/>
    </row>
    <row r="202" spans="1:31" ht="12.75" customHeight="1" x14ac:dyDescent="0.3">
      <c r="A202" s="46"/>
      <c r="B202" s="46"/>
      <c r="C202" s="46"/>
      <c r="D202" s="46"/>
      <c r="E202" s="46"/>
      <c r="F202" s="46"/>
      <c r="G202" s="48"/>
      <c r="H202" s="48"/>
      <c r="I202" s="48"/>
      <c r="J202" s="48"/>
      <c r="K202" s="48"/>
      <c r="L202" s="48"/>
      <c r="M202" s="48"/>
      <c r="N202" s="48"/>
      <c r="O202" s="46"/>
      <c r="P202" s="46"/>
      <c r="Q202" s="46"/>
      <c r="R202" s="46"/>
      <c r="S202" s="46"/>
      <c r="T202" s="46"/>
      <c r="U202" s="46"/>
      <c r="V202" s="46"/>
      <c r="W202" s="46"/>
      <c r="X202" s="46"/>
      <c r="Y202" s="46"/>
      <c r="Z202" s="48"/>
      <c r="AA202" s="48"/>
      <c r="AB202" s="46"/>
      <c r="AC202" s="46"/>
      <c r="AD202" s="46"/>
      <c r="AE202" s="46"/>
    </row>
    <row r="203" spans="1:31" ht="12.75" customHeight="1" x14ac:dyDescent="0.3">
      <c r="A203" s="46"/>
      <c r="B203" s="46"/>
      <c r="C203" s="46"/>
      <c r="D203" s="46"/>
      <c r="E203" s="46"/>
      <c r="F203" s="46"/>
      <c r="G203" s="48"/>
      <c r="H203" s="48"/>
      <c r="I203" s="48"/>
      <c r="J203" s="48"/>
      <c r="K203" s="48"/>
      <c r="L203" s="48"/>
      <c r="M203" s="48"/>
      <c r="N203" s="48"/>
      <c r="O203" s="46"/>
      <c r="P203" s="46"/>
      <c r="Q203" s="46"/>
      <c r="R203" s="46"/>
      <c r="S203" s="46"/>
      <c r="T203" s="46"/>
      <c r="U203" s="46"/>
      <c r="V203" s="46"/>
      <c r="W203" s="46"/>
      <c r="X203" s="46"/>
      <c r="Y203" s="46"/>
      <c r="Z203" s="48"/>
      <c r="AA203" s="48"/>
      <c r="AB203" s="46"/>
      <c r="AC203" s="46"/>
      <c r="AD203" s="46"/>
      <c r="AE203" s="46"/>
    </row>
    <row r="204" spans="1:31" ht="12.75" customHeight="1" x14ac:dyDescent="0.3">
      <c r="A204" s="46"/>
      <c r="B204" s="46"/>
      <c r="C204" s="46"/>
      <c r="D204" s="46"/>
      <c r="E204" s="46"/>
      <c r="F204" s="46"/>
      <c r="G204" s="48"/>
      <c r="H204" s="48"/>
      <c r="I204" s="48"/>
      <c r="J204" s="48"/>
      <c r="K204" s="48"/>
      <c r="L204" s="48"/>
      <c r="M204" s="48"/>
      <c r="N204" s="48"/>
      <c r="O204" s="46"/>
      <c r="P204" s="46"/>
      <c r="Q204" s="46"/>
      <c r="R204" s="46"/>
      <c r="S204" s="46"/>
      <c r="T204" s="46"/>
      <c r="U204" s="46"/>
      <c r="V204" s="46"/>
      <c r="W204" s="46"/>
      <c r="X204" s="46"/>
      <c r="Y204" s="46"/>
      <c r="Z204" s="48"/>
      <c r="AA204" s="48"/>
      <c r="AB204" s="46"/>
      <c r="AC204" s="46"/>
      <c r="AD204" s="46"/>
      <c r="AE204" s="46"/>
    </row>
    <row r="205" spans="1:31" ht="12.75" customHeight="1" x14ac:dyDescent="0.3">
      <c r="A205" s="46"/>
      <c r="B205" s="46"/>
      <c r="C205" s="46"/>
      <c r="D205" s="46"/>
      <c r="E205" s="46"/>
      <c r="F205" s="46"/>
      <c r="G205" s="48"/>
      <c r="H205" s="48"/>
      <c r="I205" s="48"/>
      <c r="J205" s="48"/>
      <c r="K205" s="48"/>
      <c r="L205" s="48"/>
      <c r="M205" s="48"/>
      <c r="N205" s="48"/>
      <c r="O205" s="46"/>
      <c r="P205" s="46"/>
      <c r="Q205" s="46"/>
      <c r="R205" s="46"/>
      <c r="S205" s="46"/>
      <c r="T205" s="46"/>
      <c r="U205" s="46"/>
      <c r="V205" s="46"/>
      <c r="W205" s="46"/>
      <c r="X205" s="46"/>
      <c r="Y205" s="46"/>
      <c r="Z205" s="48"/>
      <c r="AA205" s="48"/>
      <c r="AB205" s="46"/>
      <c r="AC205" s="46"/>
      <c r="AD205" s="46"/>
      <c r="AE205" s="46"/>
    </row>
    <row r="206" spans="1:31" ht="12.75" customHeight="1" x14ac:dyDescent="0.3">
      <c r="A206" s="46"/>
      <c r="B206" s="46"/>
      <c r="C206" s="46"/>
      <c r="D206" s="46"/>
      <c r="E206" s="46"/>
      <c r="F206" s="46"/>
      <c r="G206" s="48"/>
      <c r="H206" s="48"/>
      <c r="I206" s="48"/>
      <c r="J206" s="48"/>
      <c r="K206" s="48"/>
      <c r="L206" s="48"/>
      <c r="M206" s="48"/>
      <c r="N206" s="48"/>
      <c r="O206" s="46"/>
      <c r="P206" s="46"/>
      <c r="Q206" s="46"/>
      <c r="R206" s="46"/>
      <c r="S206" s="46"/>
      <c r="T206" s="46"/>
      <c r="U206" s="46"/>
      <c r="V206" s="46"/>
      <c r="W206" s="46"/>
      <c r="X206" s="46"/>
      <c r="Y206" s="46"/>
      <c r="Z206" s="48"/>
      <c r="AA206" s="48"/>
      <c r="AB206" s="46"/>
      <c r="AC206" s="46"/>
      <c r="AD206" s="46"/>
      <c r="AE206" s="46"/>
    </row>
    <row r="207" spans="1:31" ht="12.75" customHeight="1" x14ac:dyDescent="0.3">
      <c r="A207" s="46"/>
      <c r="B207" s="46"/>
      <c r="C207" s="46"/>
      <c r="D207" s="46"/>
      <c r="E207" s="46"/>
      <c r="F207" s="46"/>
      <c r="G207" s="48"/>
      <c r="H207" s="48"/>
      <c r="I207" s="48"/>
      <c r="J207" s="48"/>
      <c r="K207" s="48"/>
      <c r="L207" s="48"/>
      <c r="M207" s="48"/>
      <c r="N207" s="48"/>
      <c r="O207" s="46"/>
      <c r="P207" s="46"/>
      <c r="Q207" s="46"/>
      <c r="R207" s="46"/>
      <c r="S207" s="46"/>
      <c r="T207" s="46"/>
      <c r="U207" s="46"/>
      <c r="V207" s="46"/>
      <c r="W207" s="46"/>
      <c r="X207" s="46"/>
      <c r="Y207" s="46"/>
      <c r="Z207" s="48"/>
      <c r="AA207" s="48"/>
      <c r="AB207" s="46"/>
      <c r="AC207" s="46"/>
      <c r="AD207" s="46"/>
      <c r="AE207" s="46"/>
    </row>
    <row r="208" spans="1:31" ht="12.75" customHeight="1" x14ac:dyDescent="0.3">
      <c r="A208" s="46"/>
      <c r="B208" s="46"/>
      <c r="C208" s="46"/>
      <c r="D208" s="46"/>
      <c r="E208" s="46"/>
      <c r="F208" s="46"/>
      <c r="G208" s="48"/>
      <c r="H208" s="48"/>
      <c r="I208" s="48"/>
      <c r="J208" s="48"/>
      <c r="K208" s="48"/>
      <c r="L208" s="48"/>
      <c r="M208" s="48"/>
      <c r="N208" s="48"/>
      <c r="O208" s="46"/>
      <c r="P208" s="46"/>
      <c r="Q208" s="46"/>
      <c r="R208" s="46"/>
      <c r="S208" s="46"/>
      <c r="T208" s="46"/>
      <c r="U208" s="46"/>
      <c r="V208" s="46"/>
      <c r="W208" s="46"/>
      <c r="X208" s="46"/>
      <c r="Y208" s="46"/>
      <c r="Z208" s="48"/>
      <c r="AA208" s="48"/>
      <c r="AB208" s="46"/>
      <c r="AC208" s="46"/>
      <c r="AD208" s="46"/>
      <c r="AE208" s="46"/>
    </row>
    <row r="209" spans="1:31" ht="12.75" customHeight="1" x14ac:dyDescent="0.3">
      <c r="A209" s="46"/>
      <c r="B209" s="46"/>
      <c r="C209" s="46"/>
      <c r="D209" s="46"/>
      <c r="E209" s="46"/>
      <c r="F209" s="46"/>
      <c r="G209" s="48"/>
      <c r="H209" s="48"/>
      <c r="I209" s="48"/>
      <c r="J209" s="48"/>
      <c r="K209" s="48"/>
      <c r="L209" s="48"/>
      <c r="M209" s="48"/>
      <c r="N209" s="48"/>
      <c r="O209" s="46"/>
      <c r="P209" s="46"/>
      <c r="Q209" s="46"/>
      <c r="R209" s="46"/>
      <c r="S209" s="46"/>
      <c r="T209" s="46"/>
      <c r="U209" s="46"/>
      <c r="V209" s="46"/>
      <c r="W209" s="46"/>
      <c r="X209" s="46"/>
      <c r="Y209" s="46"/>
      <c r="Z209" s="48"/>
      <c r="AA209" s="48"/>
      <c r="AB209" s="46"/>
      <c r="AC209" s="46"/>
      <c r="AD209" s="46"/>
      <c r="AE209" s="46"/>
    </row>
    <row r="210" spans="1:31" ht="12.75" customHeight="1" x14ac:dyDescent="0.3">
      <c r="A210" s="46"/>
      <c r="B210" s="46"/>
      <c r="C210" s="46"/>
      <c r="D210" s="46"/>
      <c r="E210" s="46"/>
      <c r="F210" s="46"/>
      <c r="G210" s="48"/>
      <c r="H210" s="48"/>
      <c r="I210" s="48"/>
      <c r="J210" s="48"/>
      <c r="K210" s="48"/>
      <c r="L210" s="48"/>
      <c r="M210" s="48"/>
      <c r="N210" s="48"/>
      <c r="O210" s="46"/>
      <c r="P210" s="46"/>
      <c r="Q210" s="46"/>
      <c r="R210" s="46"/>
      <c r="S210" s="46"/>
      <c r="T210" s="46"/>
      <c r="U210" s="46"/>
      <c r="V210" s="46"/>
      <c r="W210" s="46"/>
      <c r="X210" s="46"/>
      <c r="Y210" s="46"/>
      <c r="Z210" s="48"/>
      <c r="AA210" s="48"/>
      <c r="AB210" s="46"/>
      <c r="AC210" s="46"/>
      <c r="AD210" s="46"/>
      <c r="AE210" s="46"/>
    </row>
    <row r="211" spans="1:31" ht="12.75" customHeight="1" x14ac:dyDescent="0.3">
      <c r="A211" s="46"/>
      <c r="B211" s="46"/>
      <c r="C211" s="46"/>
      <c r="D211" s="46"/>
      <c r="E211" s="46"/>
      <c r="F211" s="46"/>
      <c r="G211" s="48"/>
      <c r="H211" s="48"/>
      <c r="I211" s="48"/>
      <c r="J211" s="48"/>
      <c r="K211" s="48"/>
      <c r="L211" s="48"/>
      <c r="M211" s="48"/>
      <c r="N211" s="48"/>
      <c r="O211" s="46"/>
      <c r="P211" s="46"/>
      <c r="Q211" s="46"/>
      <c r="R211" s="46"/>
      <c r="S211" s="46"/>
      <c r="T211" s="46"/>
      <c r="U211" s="46"/>
      <c r="V211" s="46"/>
      <c r="W211" s="46"/>
      <c r="X211" s="46"/>
      <c r="Y211" s="46"/>
      <c r="Z211" s="48"/>
      <c r="AA211" s="48"/>
      <c r="AB211" s="46"/>
      <c r="AC211" s="46"/>
      <c r="AD211" s="46"/>
      <c r="AE211" s="46"/>
    </row>
    <row r="212" spans="1:31" ht="12.75" customHeight="1" x14ac:dyDescent="0.3">
      <c r="A212" s="46"/>
      <c r="B212" s="46"/>
      <c r="C212" s="46"/>
      <c r="D212" s="46"/>
      <c r="E212" s="46"/>
      <c r="F212" s="46"/>
      <c r="G212" s="48"/>
      <c r="H212" s="48"/>
      <c r="I212" s="48"/>
      <c r="J212" s="48"/>
      <c r="K212" s="48"/>
      <c r="L212" s="48"/>
      <c r="M212" s="48"/>
      <c r="N212" s="48"/>
      <c r="O212" s="46"/>
      <c r="P212" s="46"/>
      <c r="Q212" s="46"/>
      <c r="R212" s="46"/>
      <c r="S212" s="46"/>
      <c r="T212" s="46"/>
      <c r="U212" s="46"/>
      <c r="V212" s="46"/>
      <c r="W212" s="46"/>
      <c r="X212" s="46"/>
      <c r="Y212" s="46"/>
      <c r="Z212" s="48"/>
      <c r="AA212" s="48"/>
      <c r="AB212" s="46"/>
      <c r="AC212" s="46"/>
      <c r="AD212" s="46"/>
      <c r="AE212" s="46"/>
    </row>
    <row r="213" spans="1:31" ht="12.75" customHeight="1" x14ac:dyDescent="0.3">
      <c r="A213" s="46"/>
      <c r="B213" s="46"/>
      <c r="C213" s="46"/>
      <c r="D213" s="46"/>
      <c r="E213" s="46"/>
      <c r="F213" s="46"/>
      <c r="G213" s="48"/>
      <c r="H213" s="48"/>
      <c r="I213" s="48"/>
      <c r="J213" s="48"/>
      <c r="K213" s="48"/>
      <c r="L213" s="48"/>
      <c r="M213" s="48"/>
      <c r="N213" s="48"/>
      <c r="O213" s="46"/>
      <c r="P213" s="46"/>
      <c r="Q213" s="46"/>
      <c r="R213" s="46"/>
      <c r="S213" s="46"/>
      <c r="T213" s="46"/>
      <c r="U213" s="46"/>
      <c r="V213" s="46"/>
      <c r="W213" s="46"/>
      <c r="X213" s="46"/>
      <c r="Y213" s="46"/>
      <c r="Z213" s="48"/>
      <c r="AA213" s="48"/>
      <c r="AB213" s="46"/>
      <c r="AC213" s="46"/>
      <c r="AD213" s="46"/>
      <c r="AE213" s="46"/>
    </row>
    <row r="214" spans="1:31" ht="12.75" customHeight="1" x14ac:dyDescent="0.3">
      <c r="A214" s="46"/>
      <c r="B214" s="46"/>
      <c r="C214" s="46"/>
      <c r="D214" s="46"/>
      <c r="E214" s="46"/>
      <c r="F214" s="46"/>
      <c r="G214" s="48"/>
      <c r="H214" s="48"/>
      <c r="I214" s="48"/>
      <c r="J214" s="48"/>
      <c r="K214" s="48"/>
      <c r="L214" s="48"/>
      <c r="M214" s="48"/>
      <c r="N214" s="48"/>
      <c r="O214" s="46"/>
      <c r="P214" s="46"/>
      <c r="Q214" s="46"/>
      <c r="R214" s="46"/>
      <c r="S214" s="46"/>
      <c r="T214" s="46"/>
      <c r="U214" s="46"/>
      <c r="V214" s="46"/>
      <c r="W214" s="46"/>
      <c r="X214" s="46"/>
      <c r="Y214" s="46"/>
      <c r="Z214" s="48"/>
      <c r="AA214" s="48"/>
      <c r="AB214" s="46"/>
      <c r="AC214" s="46"/>
      <c r="AD214" s="46"/>
      <c r="AE214" s="46"/>
    </row>
    <row r="215" spans="1:31" ht="12.75" customHeight="1" x14ac:dyDescent="0.3">
      <c r="A215" s="46"/>
      <c r="B215" s="46"/>
      <c r="C215" s="46"/>
      <c r="D215" s="46"/>
      <c r="E215" s="46"/>
      <c r="F215" s="46"/>
      <c r="G215" s="48"/>
      <c r="H215" s="48"/>
      <c r="I215" s="48"/>
      <c r="J215" s="48"/>
      <c r="K215" s="48"/>
      <c r="L215" s="48"/>
      <c r="M215" s="48"/>
      <c r="N215" s="48"/>
      <c r="O215" s="46"/>
      <c r="P215" s="46"/>
      <c r="Q215" s="46"/>
      <c r="R215" s="46"/>
      <c r="S215" s="46"/>
      <c r="T215" s="46"/>
      <c r="U215" s="46"/>
      <c r="V215" s="46"/>
      <c r="W215" s="46"/>
      <c r="X215" s="46"/>
      <c r="Y215" s="46"/>
      <c r="Z215" s="48"/>
      <c r="AA215" s="48"/>
      <c r="AB215" s="46"/>
      <c r="AC215" s="46"/>
      <c r="AD215" s="46"/>
      <c r="AE215" s="46"/>
    </row>
    <row r="216" spans="1:31" ht="12.75" customHeight="1" x14ac:dyDescent="0.3">
      <c r="A216" s="46"/>
      <c r="B216" s="46"/>
      <c r="C216" s="46"/>
      <c r="D216" s="46"/>
      <c r="E216" s="46"/>
      <c r="F216" s="46"/>
      <c r="G216" s="48"/>
      <c r="H216" s="48"/>
      <c r="I216" s="48"/>
      <c r="J216" s="48"/>
      <c r="K216" s="48"/>
      <c r="L216" s="48"/>
      <c r="M216" s="48"/>
      <c r="N216" s="48"/>
      <c r="O216" s="46"/>
      <c r="P216" s="46"/>
      <c r="Q216" s="46"/>
      <c r="R216" s="46"/>
      <c r="S216" s="46"/>
      <c r="T216" s="46"/>
      <c r="U216" s="46"/>
      <c r="V216" s="46"/>
      <c r="W216" s="46"/>
      <c r="X216" s="46"/>
      <c r="Y216" s="46"/>
      <c r="Z216" s="48"/>
      <c r="AA216" s="48"/>
      <c r="AB216" s="46"/>
      <c r="AC216" s="46"/>
      <c r="AD216" s="46"/>
      <c r="AE216" s="46"/>
    </row>
    <row r="217" spans="1:31" ht="12.75" customHeight="1" x14ac:dyDescent="0.3">
      <c r="A217" s="46"/>
      <c r="B217" s="46"/>
      <c r="C217" s="46"/>
      <c r="D217" s="46"/>
      <c r="E217" s="46"/>
      <c r="F217" s="46"/>
      <c r="G217" s="48"/>
      <c r="H217" s="48"/>
      <c r="I217" s="48"/>
      <c r="J217" s="48"/>
      <c r="K217" s="48"/>
      <c r="L217" s="48"/>
      <c r="M217" s="48"/>
      <c r="N217" s="48"/>
      <c r="O217" s="46"/>
      <c r="P217" s="46"/>
      <c r="Q217" s="46"/>
      <c r="R217" s="46"/>
      <c r="S217" s="46"/>
      <c r="T217" s="46"/>
      <c r="U217" s="46"/>
      <c r="V217" s="46"/>
      <c r="W217" s="46"/>
      <c r="X217" s="46"/>
      <c r="Y217" s="46"/>
      <c r="Z217" s="48"/>
      <c r="AA217" s="48"/>
      <c r="AB217" s="46"/>
      <c r="AC217" s="46"/>
      <c r="AD217" s="46"/>
      <c r="AE217" s="46"/>
    </row>
    <row r="218" spans="1:31" ht="12.75" customHeight="1" x14ac:dyDescent="0.3">
      <c r="A218" s="46"/>
      <c r="B218" s="46"/>
      <c r="C218" s="46"/>
      <c r="D218" s="46"/>
      <c r="E218" s="46"/>
      <c r="F218" s="46"/>
      <c r="G218" s="48"/>
      <c r="H218" s="48"/>
      <c r="I218" s="48"/>
      <c r="J218" s="48"/>
      <c r="K218" s="48"/>
      <c r="L218" s="48"/>
      <c r="M218" s="48"/>
      <c r="N218" s="48"/>
      <c r="O218" s="46"/>
      <c r="P218" s="46"/>
      <c r="Q218" s="46"/>
      <c r="R218" s="46"/>
      <c r="S218" s="46"/>
      <c r="T218" s="46"/>
      <c r="U218" s="46"/>
      <c r="V218" s="46"/>
      <c r="W218" s="46"/>
      <c r="X218" s="46"/>
      <c r="Y218" s="46"/>
      <c r="Z218" s="48"/>
      <c r="AA218" s="48"/>
      <c r="AB218" s="46"/>
      <c r="AC218" s="46"/>
      <c r="AD218" s="46"/>
      <c r="AE218" s="46"/>
    </row>
    <row r="219" spans="1:31" ht="12.75" customHeight="1" x14ac:dyDescent="0.3">
      <c r="A219" s="46"/>
      <c r="B219" s="46"/>
      <c r="C219" s="46"/>
      <c r="D219" s="46"/>
      <c r="E219" s="46"/>
      <c r="F219" s="46"/>
      <c r="G219" s="48"/>
      <c r="H219" s="48"/>
      <c r="I219" s="48"/>
      <c r="J219" s="48"/>
      <c r="K219" s="48"/>
      <c r="L219" s="48"/>
      <c r="M219" s="48"/>
      <c r="N219" s="48"/>
      <c r="O219" s="46"/>
      <c r="P219" s="46"/>
      <c r="Q219" s="46"/>
      <c r="R219" s="46"/>
      <c r="S219" s="46"/>
      <c r="T219" s="46"/>
      <c r="U219" s="46"/>
      <c r="V219" s="46"/>
      <c r="W219" s="46"/>
      <c r="X219" s="46"/>
      <c r="Y219" s="46"/>
      <c r="Z219" s="48"/>
      <c r="AA219" s="48"/>
      <c r="AB219" s="46"/>
      <c r="AC219" s="46"/>
      <c r="AD219" s="46"/>
      <c r="AE219" s="46"/>
    </row>
    <row r="220" spans="1:31" ht="12.75" customHeight="1" x14ac:dyDescent="0.3">
      <c r="A220" s="46"/>
      <c r="B220" s="46"/>
      <c r="C220" s="46"/>
      <c r="D220" s="46"/>
      <c r="E220" s="46"/>
      <c r="F220" s="46"/>
      <c r="G220" s="48"/>
      <c r="H220" s="48"/>
      <c r="I220" s="48"/>
      <c r="J220" s="48"/>
      <c r="K220" s="48"/>
      <c r="L220" s="48"/>
      <c r="M220" s="48"/>
      <c r="N220" s="48"/>
      <c r="O220" s="46"/>
      <c r="P220" s="46"/>
      <c r="Q220" s="46"/>
      <c r="R220" s="46"/>
      <c r="S220" s="46"/>
      <c r="T220" s="46"/>
      <c r="U220" s="46"/>
      <c r="V220" s="46"/>
      <c r="W220" s="46"/>
      <c r="X220" s="46"/>
      <c r="Y220" s="46"/>
      <c r="Z220" s="48"/>
      <c r="AA220" s="48"/>
      <c r="AB220" s="46"/>
      <c r="AC220" s="46"/>
      <c r="AD220" s="46"/>
      <c r="AE220" s="46"/>
    </row>
    <row r="221" spans="1:31" ht="12.75" customHeight="1" x14ac:dyDescent="0.3">
      <c r="A221" s="46"/>
      <c r="B221" s="46"/>
      <c r="C221" s="46"/>
      <c r="D221" s="46"/>
      <c r="E221" s="46"/>
      <c r="F221" s="46"/>
      <c r="G221" s="48"/>
      <c r="H221" s="48"/>
      <c r="I221" s="48"/>
      <c r="J221" s="48"/>
      <c r="K221" s="48"/>
      <c r="L221" s="48"/>
      <c r="M221" s="48"/>
      <c r="N221" s="48"/>
      <c r="O221" s="46"/>
      <c r="P221" s="46"/>
      <c r="Q221" s="46"/>
      <c r="R221" s="46"/>
      <c r="S221" s="46"/>
      <c r="T221" s="46"/>
      <c r="U221" s="46"/>
      <c r="V221" s="46"/>
      <c r="W221" s="46"/>
      <c r="X221" s="46"/>
      <c r="Y221" s="46"/>
      <c r="Z221" s="48"/>
      <c r="AA221" s="48"/>
      <c r="AB221" s="46"/>
      <c r="AC221" s="46"/>
      <c r="AD221" s="46"/>
      <c r="AE221" s="46"/>
    </row>
    <row r="222" spans="1:31" ht="12.75" customHeight="1" x14ac:dyDescent="0.3">
      <c r="A222" s="46"/>
      <c r="B222" s="46"/>
      <c r="C222" s="46"/>
      <c r="D222" s="46"/>
      <c r="E222" s="46"/>
      <c r="F222" s="46"/>
      <c r="G222" s="48"/>
      <c r="H222" s="48"/>
      <c r="I222" s="48"/>
      <c r="J222" s="48"/>
      <c r="K222" s="48"/>
      <c r="L222" s="48"/>
      <c r="M222" s="48"/>
      <c r="N222" s="48"/>
      <c r="O222" s="46"/>
      <c r="P222" s="46"/>
      <c r="Q222" s="46"/>
      <c r="R222" s="46"/>
      <c r="S222" s="46"/>
      <c r="T222" s="46"/>
      <c r="U222" s="46"/>
      <c r="V222" s="46"/>
      <c r="W222" s="46"/>
      <c r="X222" s="46"/>
      <c r="Y222" s="46"/>
      <c r="Z222" s="48"/>
      <c r="AA222" s="48"/>
      <c r="AB222" s="46"/>
      <c r="AC222" s="46"/>
      <c r="AD222" s="46"/>
      <c r="AE222" s="46"/>
    </row>
    <row r="223" spans="1:31" ht="12.75" customHeight="1" x14ac:dyDescent="0.3">
      <c r="A223" s="46"/>
      <c r="B223" s="46"/>
      <c r="C223" s="46"/>
      <c r="D223" s="46"/>
      <c r="E223" s="46"/>
      <c r="F223" s="46"/>
      <c r="G223" s="48"/>
      <c r="H223" s="48"/>
      <c r="I223" s="48"/>
      <c r="J223" s="48"/>
      <c r="K223" s="48"/>
      <c r="L223" s="48"/>
      <c r="M223" s="48"/>
      <c r="N223" s="48"/>
      <c r="O223" s="46"/>
      <c r="P223" s="46"/>
      <c r="Q223" s="46"/>
      <c r="R223" s="46"/>
      <c r="S223" s="46"/>
      <c r="T223" s="46"/>
      <c r="U223" s="46"/>
      <c r="V223" s="46"/>
      <c r="W223" s="46"/>
      <c r="X223" s="46"/>
      <c r="Y223" s="46"/>
      <c r="Z223" s="48"/>
      <c r="AA223" s="48"/>
      <c r="AB223" s="46"/>
      <c r="AC223" s="46"/>
      <c r="AD223" s="46"/>
      <c r="AE223" s="46"/>
    </row>
    <row r="224" spans="1:31" ht="12.75" customHeight="1" x14ac:dyDescent="0.3">
      <c r="A224" s="46"/>
      <c r="B224" s="46"/>
      <c r="C224" s="46"/>
      <c r="D224" s="46"/>
      <c r="E224" s="46"/>
      <c r="F224" s="46"/>
      <c r="G224" s="48"/>
      <c r="H224" s="48"/>
      <c r="I224" s="48"/>
      <c r="J224" s="48"/>
      <c r="K224" s="48"/>
      <c r="L224" s="48"/>
      <c r="M224" s="48"/>
      <c r="N224" s="48"/>
      <c r="O224" s="46"/>
      <c r="P224" s="46"/>
      <c r="Q224" s="46"/>
      <c r="R224" s="46"/>
      <c r="S224" s="46"/>
      <c r="T224" s="46"/>
      <c r="U224" s="46"/>
      <c r="V224" s="46"/>
      <c r="W224" s="46"/>
      <c r="X224" s="46"/>
      <c r="Y224" s="46"/>
      <c r="Z224" s="48"/>
      <c r="AA224" s="48"/>
      <c r="AB224" s="46"/>
      <c r="AC224" s="46"/>
      <c r="AD224" s="46"/>
      <c r="AE224" s="46"/>
    </row>
    <row r="225" spans="1:31" ht="12.75" customHeight="1" x14ac:dyDescent="0.3">
      <c r="A225" s="46"/>
      <c r="B225" s="46"/>
      <c r="C225" s="46"/>
      <c r="D225" s="46"/>
      <c r="E225" s="46"/>
      <c r="F225" s="46"/>
      <c r="G225" s="48"/>
      <c r="H225" s="48"/>
      <c r="I225" s="48"/>
      <c r="J225" s="48"/>
      <c r="K225" s="48"/>
      <c r="L225" s="48"/>
      <c r="M225" s="48"/>
      <c r="N225" s="48"/>
      <c r="O225" s="46"/>
      <c r="P225" s="46"/>
      <c r="Q225" s="46"/>
      <c r="R225" s="46"/>
      <c r="S225" s="46"/>
      <c r="T225" s="46"/>
      <c r="U225" s="46"/>
      <c r="V225" s="46"/>
      <c r="W225" s="46"/>
      <c r="X225" s="46"/>
      <c r="Y225" s="46"/>
      <c r="Z225" s="48"/>
      <c r="AA225" s="48"/>
      <c r="AB225" s="46"/>
      <c r="AC225" s="46"/>
      <c r="AD225" s="46"/>
      <c r="AE225" s="46"/>
    </row>
    <row r="226" spans="1:31" ht="12.75" customHeight="1" x14ac:dyDescent="0.3">
      <c r="A226" s="46"/>
      <c r="B226" s="46"/>
      <c r="C226" s="46"/>
      <c r="D226" s="46"/>
      <c r="E226" s="46"/>
      <c r="F226" s="46"/>
      <c r="G226" s="48"/>
      <c r="H226" s="48"/>
      <c r="I226" s="48"/>
      <c r="J226" s="48"/>
      <c r="K226" s="48"/>
      <c r="L226" s="48"/>
      <c r="M226" s="48"/>
      <c r="N226" s="48"/>
      <c r="O226" s="46"/>
      <c r="P226" s="46"/>
      <c r="Q226" s="46"/>
      <c r="R226" s="46"/>
      <c r="S226" s="46"/>
      <c r="T226" s="46"/>
      <c r="U226" s="46"/>
      <c r="V226" s="46"/>
      <c r="W226" s="46"/>
      <c r="X226" s="46"/>
      <c r="Y226" s="46"/>
      <c r="Z226" s="48"/>
      <c r="AA226" s="48"/>
      <c r="AB226" s="46"/>
      <c r="AC226" s="46"/>
      <c r="AD226" s="46"/>
      <c r="AE226" s="46"/>
    </row>
    <row r="227" spans="1:31" ht="12.75" customHeight="1" x14ac:dyDescent="0.3">
      <c r="A227" s="46"/>
      <c r="B227" s="46"/>
      <c r="C227" s="46"/>
      <c r="D227" s="46"/>
      <c r="E227" s="46"/>
      <c r="F227" s="46"/>
      <c r="G227" s="48"/>
      <c r="H227" s="48"/>
      <c r="I227" s="48"/>
      <c r="J227" s="48"/>
      <c r="K227" s="48"/>
      <c r="L227" s="48"/>
      <c r="M227" s="48"/>
      <c r="N227" s="48"/>
      <c r="O227" s="46"/>
      <c r="P227" s="46"/>
      <c r="Q227" s="46"/>
      <c r="R227" s="46"/>
      <c r="S227" s="46"/>
      <c r="T227" s="46"/>
      <c r="U227" s="46"/>
      <c r="V227" s="46"/>
      <c r="W227" s="46"/>
      <c r="X227" s="46"/>
      <c r="Y227" s="46"/>
      <c r="Z227" s="48"/>
      <c r="AA227" s="48"/>
      <c r="AB227" s="46"/>
      <c r="AC227" s="46"/>
      <c r="AD227" s="46"/>
      <c r="AE227" s="46"/>
    </row>
    <row r="228" spans="1:31" ht="12.75" customHeight="1" x14ac:dyDescent="0.3">
      <c r="A228" s="46"/>
      <c r="B228" s="46"/>
      <c r="C228" s="46"/>
      <c r="D228" s="46"/>
      <c r="E228" s="46"/>
      <c r="F228" s="46"/>
      <c r="G228" s="48"/>
      <c r="H228" s="48"/>
      <c r="I228" s="48"/>
      <c r="J228" s="48"/>
      <c r="K228" s="48"/>
      <c r="L228" s="48"/>
      <c r="M228" s="48"/>
      <c r="N228" s="48"/>
      <c r="O228" s="46"/>
      <c r="P228" s="46"/>
      <c r="Q228" s="46"/>
      <c r="R228" s="46"/>
      <c r="S228" s="46"/>
      <c r="T228" s="46"/>
      <c r="U228" s="46"/>
      <c r="V228" s="46"/>
      <c r="W228" s="46"/>
      <c r="X228" s="46"/>
      <c r="Y228" s="46"/>
      <c r="Z228" s="48"/>
      <c r="AA228" s="48"/>
      <c r="AB228" s="46"/>
      <c r="AC228" s="46"/>
      <c r="AD228" s="46"/>
      <c r="AE228" s="46"/>
    </row>
    <row r="229" spans="1:31" ht="12.75" customHeight="1" x14ac:dyDescent="0.3">
      <c r="A229" s="46"/>
      <c r="B229" s="46"/>
      <c r="C229" s="46"/>
      <c r="D229" s="46"/>
      <c r="E229" s="46"/>
      <c r="F229" s="46"/>
      <c r="G229" s="48"/>
      <c r="H229" s="48"/>
      <c r="I229" s="48"/>
      <c r="J229" s="48"/>
      <c r="K229" s="48"/>
      <c r="L229" s="48"/>
      <c r="M229" s="48"/>
      <c r="N229" s="48"/>
      <c r="O229" s="46"/>
      <c r="P229" s="46"/>
      <c r="Q229" s="46"/>
      <c r="R229" s="46"/>
      <c r="S229" s="46"/>
      <c r="T229" s="46"/>
      <c r="U229" s="46"/>
      <c r="V229" s="46"/>
      <c r="W229" s="46"/>
      <c r="X229" s="46"/>
      <c r="Y229" s="46"/>
      <c r="Z229" s="48"/>
      <c r="AA229" s="48"/>
      <c r="AB229" s="46"/>
      <c r="AC229" s="46"/>
      <c r="AD229" s="46"/>
      <c r="AE229" s="46"/>
    </row>
    <row r="230" spans="1:31" ht="12.75" customHeight="1" x14ac:dyDescent="0.3">
      <c r="A230" s="46"/>
      <c r="B230" s="46"/>
      <c r="C230" s="46"/>
      <c r="D230" s="46"/>
      <c r="E230" s="46"/>
      <c r="F230" s="46"/>
      <c r="G230" s="48"/>
      <c r="H230" s="48"/>
      <c r="I230" s="48"/>
      <c r="J230" s="48"/>
      <c r="K230" s="48"/>
      <c r="L230" s="48"/>
      <c r="M230" s="48"/>
      <c r="N230" s="48"/>
      <c r="O230" s="46"/>
      <c r="P230" s="46"/>
      <c r="Q230" s="46"/>
      <c r="R230" s="46"/>
      <c r="S230" s="46"/>
      <c r="T230" s="46"/>
      <c r="U230" s="46"/>
      <c r="V230" s="46"/>
      <c r="W230" s="46"/>
      <c r="X230" s="46"/>
      <c r="Y230" s="46"/>
      <c r="Z230" s="48"/>
      <c r="AA230" s="48"/>
      <c r="AB230" s="46"/>
      <c r="AC230" s="46"/>
      <c r="AD230" s="46"/>
      <c r="AE230" s="46"/>
    </row>
    <row r="231" spans="1:31" ht="12.75" customHeight="1" x14ac:dyDescent="0.3">
      <c r="A231" s="46"/>
      <c r="B231" s="46"/>
      <c r="C231" s="46"/>
      <c r="D231" s="46"/>
      <c r="E231" s="46"/>
      <c r="F231" s="46"/>
      <c r="G231" s="48"/>
      <c r="H231" s="48"/>
      <c r="I231" s="48"/>
      <c r="J231" s="48"/>
      <c r="K231" s="48"/>
      <c r="L231" s="48"/>
      <c r="M231" s="48"/>
      <c r="N231" s="48"/>
      <c r="O231" s="46"/>
      <c r="P231" s="46"/>
      <c r="Q231" s="46"/>
      <c r="R231" s="46"/>
      <c r="S231" s="46"/>
      <c r="T231" s="46"/>
      <c r="U231" s="46"/>
      <c r="V231" s="46"/>
      <c r="W231" s="46"/>
      <c r="X231" s="46"/>
      <c r="Y231" s="46"/>
      <c r="Z231" s="48"/>
      <c r="AA231" s="48"/>
      <c r="AB231" s="46"/>
      <c r="AC231" s="46"/>
      <c r="AD231" s="46"/>
      <c r="AE231" s="46"/>
    </row>
    <row r="232" spans="1:31" ht="12.75" customHeight="1" x14ac:dyDescent="0.3">
      <c r="A232" s="46"/>
      <c r="B232" s="46"/>
      <c r="C232" s="46"/>
      <c r="D232" s="46"/>
      <c r="E232" s="46"/>
      <c r="F232" s="46"/>
      <c r="G232" s="48"/>
      <c r="H232" s="48"/>
      <c r="I232" s="48"/>
      <c r="J232" s="48"/>
      <c r="K232" s="48"/>
      <c r="L232" s="48"/>
      <c r="M232" s="48"/>
      <c r="N232" s="48"/>
      <c r="O232" s="46"/>
      <c r="P232" s="46"/>
      <c r="Q232" s="46"/>
      <c r="R232" s="46"/>
      <c r="S232" s="46"/>
      <c r="T232" s="46"/>
      <c r="U232" s="46"/>
      <c r="V232" s="46"/>
      <c r="W232" s="46"/>
      <c r="X232" s="46"/>
      <c r="Y232" s="46"/>
      <c r="Z232" s="48"/>
      <c r="AA232" s="48"/>
      <c r="AB232" s="46"/>
      <c r="AC232" s="46"/>
      <c r="AD232" s="46"/>
      <c r="AE232" s="46"/>
    </row>
    <row r="233" spans="1:31" ht="12.75" customHeight="1" x14ac:dyDescent="0.3">
      <c r="A233" s="46"/>
      <c r="B233" s="46"/>
      <c r="C233" s="46"/>
      <c r="D233" s="46"/>
      <c r="E233" s="46"/>
      <c r="F233" s="46"/>
      <c r="G233" s="48"/>
      <c r="H233" s="48"/>
      <c r="I233" s="48"/>
      <c r="J233" s="48"/>
      <c r="K233" s="48"/>
      <c r="L233" s="48"/>
      <c r="M233" s="48"/>
      <c r="N233" s="48"/>
      <c r="O233" s="46"/>
      <c r="P233" s="46"/>
      <c r="Q233" s="46"/>
      <c r="R233" s="46"/>
      <c r="S233" s="46"/>
      <c r="T233" s="46"/>
      <c r="U233" s="46"/>
      <c r="V233" s="46"/>
      <c r="W233" s="46"/>
      <c r="X233" s="46"/>
      <c r="Y233" s="46"/>
      <c r="Z233" s="48"/>
      <c r="AA233" s="48"/>
      <c r="AB233" s="46"/>
      <c r="AC233" s="46"/>
      <c r="AD233" s="46"/>
      <c r="AE233" s="46"/>
    </row>
    <row r="234" spans="1:31" ht="12.75" customHeight="1" x14ac:dyDescent="0.3">
      <c r="A234" s="46"/>
      <c r="B234" s="46"/>
      <c r="C234" s="46"/>
      <c r="D234" s="46"/>
      <c r="E234" s="46"/>
      <c r="F234" s="46"/>
      <c r="G234" s="48"/>
      <c r="H234" s="48"/>
      <c r="I234" s="48"/>
      <c r="J234" s="48"/>
      <c r="K234" s="48"/>
      <c r="L234" s="48"/>
      <c r="M234" s="48"/>
      <c r="N234" s="48"/>
      <c r="O234" s="46"/>
      <c r="P234" s="46"/>
      <c r="Q234" s="46"/>
      <c r="R234" s="46"/>
      <c r="S234" s="46"/>
      <c r="T234" s="46"/>
      <c r="U234" s="46"/>
      <c r="V234" s="46"/>
      <c r="W234" s="46"/>
      <c r="X234" s="46"/>
      <c r="Y234" s="46"/>
      <c r="Z234" s="48"/>
      <c r="AA234" s="48"/>
      <c r="AB234" s="46"/>
      <c r="AC234" s="46"/>
      <c r="AD234" s="46"/>
      <c r="AE234" s="46"/>
    </row>
    <row r="235" spans="1:31" ht="12.75" customHeight="1" x14ac:dyDescent="0.3">
      <c r="A235" s="46"/>
      <c r="B235" s="46"/>
      <c r="C235" s="46"/>
      <c r="D235" s="46"/>
      <c r="E235" s="46"/>
      <c r="F235" s="46"/>
      <c r="G235" s="48"/>
      <c r="H235" s="48"/>
      <c r="I235" s="48"/>
      <c r="J235" s="48"/>
      <c r="K235" s="48"/>
      <c r="L235" s="48"/>
      <c r="M235" s="48"/>
      <c r="N235" s="48"/>
      <c r="O235" s="46"/>
      <c r="P235" s="46"/>
      <c r="Q235" s="46"/>
      <c r="R235" s="46"/>
      <c r="S235" s="46"/>
      <c r="T235" s="46"/>
      <c r="U235" s="46"/>
      <c r="V235" s="46"/>
      <c r="W235" s="46"/>
      <c r="X235" s="46"/>
      <c r="Y235" s="46"/>
      <c r="Z235" s="48"/>
      <c r="AA235" s="48"/>
      <c r="AB235" s="46"/>
      <c r="AC235" s="46"/>
      <c r="AD235" s="46"/>
      <c r="AE235" s="46"/>
    </row>
    <row r="236" spans="1:31" ht="12.75" customHeight="1" x14ac:dyDescent="0.3">
      <c r="A236" s="46"/>
      <c r="B236" s="46"/>
      <c r="C236" s="46"/>
      <c r="D236" s="46"/>
      <c r="E236" s="46"/>
      <c r="F236" s="46"/>
      <c r="G236" s="48"/>
      <c r="H236" s="48"/>
      <c r="I236" s="48"/>
      <c r="J236" s="48"/>
      <c r="K236" s="48"/>
      <c r="L236" s="48"/>
      <c r="M236" s="48"/>
      <c r="N236" s="48"/>
      <c r="O236" s="46"/>
      <c r="P236" s="46"/>
      <c r="Q236" s="46"/>
      <c r="R236" s="46"/>
      <c r="S236" s="46"/>
      <c r="T236" s="46"/>
      <c r="U236" s="46"/>
      <c r="V236" s="46"/>
      <c r="W236" s="46"/>
      <c r="X236" s="46"/>
      <c r="Y236" s="46"/>
      <c r="Z236" s="48"/>
      <c r="AA236" s="48"/>
      <c r="AB236" s="46"/>
      <c r="AC236" s="46"/>
      <c r="AD236" s="46"/>
      <c r="AE236" s="46"/>
    </row>
    <row r="237" spans="1:31" ht="12.75" customHeight="1" x14ac:dyDescent="0.3">
      <c r="A237" s="46"/>
      <c r="B237" s="46"/>
      <c r="C237" s="46"/>
      <c r="D237" s="46"/>
      <c r="E237" s="46"/>
      <c r="F237" s="46"/>
      <c r="G237" s="48"/>
      <c r="H237" s="48"/>
      <c r="I237" s="48"/>
      <c r="J237" s="48"/>
      <c r="K237" s="48"/>
      <c r="L237" s="48"/>
      <c r="M237" s="48"/>
      <c r="N237" s="48"/>
      <c r="O237" s="46"/>
      <c r="P237" s="46"/>
      <c r="Q237" s="46"/>
      <c r="R237" s="46"/>
      <c r="S237" s="46"/>
      <c r="T237" s="46"/>
      <c r="U237" s="46"/>
      <c r="V237" s="46"/>
      <c r="W237" s="46"/>
      <c r="X237" s="46"/>
      <c r="Y237" s="46"/>
      <c r="Z237" s="48"/>
      <c r="AA237" s="48"/>
      <c r="AB237" s="46"/>
      <c r="AC237" s="46"/>
      <c r="AD237" s="46"/>
      <c r="AE237" s="46"/>
    </row>
    <row r="238" spans="1:31" ht="12.75" customHeight="1" x14ac:dyDescent="0.3">
      <c r="A238" s="46"/>
      <c r="B238" s="46"/>
      <c r="C238" s="46"/>
      <c r="D238" s="46"/>
      <c r="E238" s="46"/>
      <c r="F238" s="46"/>
      <c r="G238" s="48"/>
      <c r="H238" s="48"/>
      <c r="I238" s="48"/>
      <c r="J238" s="48"/>
      <c r="K238" s="48"/>
      <c r="L238" s="48"/>
      <c r="M238" s="48"/>
      <c r="N238" s="48"/>
      <c r="O238" s="46"/>
      <c r="P238" s="46"/>
      <c r="Q238" s="46"/>
      <c r="R238" s="46"/>
      <c r="S238" s="46"/>
      <c r="T238" s="46"/>
      <c r="U238" s="46"/>
      <c r="V238" s="46"/>
      <c r="W238" s="46"/>
      <c r="X238" s="46"/>
      <c r="Y238" s="46"/>
      <c r="Z238" s="48"/>
      <c r="AA238" s="48"/>
      <c r="AB238" s="46"/>
      <c r="AC238" s="46"/>
      <c r="AD238" s="46"/>
      <c r="AE238" s="46"/>
    </row>
    <row r="239" spans="1:31" ht="12.75" customHeight="1" x14ac:dyDescent="0.3">
      <c r="A239" s="46"/>
      <c r="B239" s="46"/>
      <c r="C239" s="46"/>
      <c r="D239" s="46"/>
      <c r="E239" s="46"/>
      <c r="F239" s="46"/>
      <c r="G239" s="48"/>
      <c r="H239" s="48"/>
      <c r="I239" s="48"/>
      <c r="J239" s="48"/>
      <c r="K239" s="48"/>
      <c r="L239" s="48"/>
      <c r="M239" s="48"/>
      <c r="N239" s="48"/>
      <c r="O239" s="46"/>
      <c r="P239" s="46"/>
      <c r="Q239" s="46"/>
      <c r="R239" s="46"/>
      <c r="S239" s="46"/>
      <c r="T239" s="46"/>
      <c r="U239" s="46"/>
      <c r="V239" s="46"/>
      <c r="W239" s="46"/>
      <c r="X239" s="46"/>
      <c r="Y239" s="46"/>
      <c r="Z239" s="48"/>
      <c r="AA239" s="48"/>
      <c r="AB239" s="46"/>
      <c r="AC239" s="46"/>
      <c r="AD239" s="46"/>
      <c r="AE239" s="46"/>
    </row>
    <row r="240" spans="1:31" ht="12.75" customHeight="1" x14ac:dyDescent="0.3">
      <c r="A240" s="46"/>
      <c r="B240" s="46"/>
      <c r="C240" s="46"/>
      <c r="D240" s="46"/>
      <c r="E240" s="46"/>
      <c r="F240" s="46"/>
      <c r="G240" s="48"/>
      <c r="H240" s="48"/>
      <c r="I240" s="48"/>
      <c r="J240" s="48"/>
      <c r="K240" s="48"/>
      <c r="L240" s="48"/>
      <c r="M240" s="48"/>
      <c r="N240" s="48"/>
      <c r="O240" s="46"/>
      <c r="P240" s="46"/>
      <c r="Q240" s="46"/>
      <c r="R240" s="46"/>
      <c r="S240" s="46"/>
      <c r="T240" s="46"/>
      <c r="U240" s="46"/>
      <c r="V240" s="46"/>
      <c r="W240" s="46"/>
      <c r="X240" s="46"/>
      <c r="Y240" s="46"/>
      <c r="Z240" s="48"/>
      <c r="AA240" s="48"/>
      <c r="AB240" s="46"/>
      <c r="AC240" s="46"/>
      <c r="AD240" s="46"/>
      <c r="AE240" s="46"/>
    </row>
    <row r="241" spans="1:31" ht="12.75" customHeight="1" x14ac:dyDescent="0.3">
      <c r="A241" s="46"/>
      <c r="B241" s="46"/>
      <c r="C241" s="46"/>
      <c r="D241" s="46"/>
      <c r="E241" s="46"/>
      <c r="F241" s="46"/>
      <c r="G241" s="48"/>
      <c r="H241" s="48"/>
      <c r="I241" s="48"/>
      <c r="J241" s="48"/>
      <c r="K241" s="48"/>
      <c r="L241" s="48"/>
      <c r="M241" s="48"/>
      <c r="N241" s="48"/>
      <c r="O241" s="46"/>
      <c r="P241" s="46"/>
      <c r="Q241" s="46"/>
      <c r="R241" s="46"/>
      <c r="S241" s="46"/>
      <c r="T241" s="46"/>
      <c r="U241" s="46"/>
      <c r="V241" s="46"/>
      <c r="W241" s="46"/>
      <c r="X241" s="46"/>
      <c r="Y241" s="46"/>
      <c r="Z241" s="48"/>
      <c r="AA241" s="48"/>
      <c r="AB241" s="46"/>
      <c r="AC241" s="46"/>
      <c r="AD241" s="46"/>
      <c r="AE241" s="46"/>
    </row>
    <row r="242" spans="1:31" ht="12.75" customHeight="1" x14ac:dyDescent="0.3">
      <c r="A242" s="46"/>
      <c r="B242" s="46"/>
      <c r="C242" s="46"/>
      <c r="D242" s="46"/>
      <c r="E242" s="46"/>
      <c r="F242" s="46"/>
      <c r="G242" s="48"/>
      <c r="H242" s="48"/>
      <c r="I242" s="48"/>
      <c r="J242" s="48"/>
      <c r="K242" s="48"/>
      <c r="L242" s="48"/>
      <c r="M242" s="48"/>
      <c r="N242" s="48"/>
      <c r="O242" s="46"/>
      <c r="P242" s="46"/>
      <c r="Q242" s="46"/>
      <c r="R242" s="46"/>
      <c r="S242" s="46"/>
      <c r="T242" s="46"/>
      <c r="U242" s="46"/>
      <c r="V242" s="46"/>
      <c r="W242" s="46"/>
      <c r="X242" s="46"/>
      <c r="Y242" s="46"/>
      <c r="Z242" s="48"/>
      <c r="AA242" s="48"/>
      <c r="AB242" s="46"/>
      <c r="AC242" s="46"/>
      <c r="AD242" s="46"/>
      <c r="AE242" s="46"/>
    </row>
    <row r="243" spans="1:31" ht="12.75" customHeight="1" x14ac:dyDescent="0.3">
      <c r="A243" s="46"/>
      <c r="B243" s="46"/>
      <c r="C243" s="46"/>
      <c r="D243" s="46"/>
      <c r="E243" s="46"/>
      <c r="F243" s="46"/>
      <c r="G243" s="48"/>
      <c r="H243" s="48"/>
      <c r="I243" s="48"/>
      <c r="J243" s="48"/>
      <c r="K243" s="48"/>
      <c r="L243" s="48"/>
      <c r="M243" s="48"/>
      <c r="N243" s="48"/>
      <c r="O243" s="46"/>
      <c r="P243" s="46"/>
      <c r="Q243" s="46"/>
      <c r="R243" s="46"/>
      <c r="S243" s="46"/>
      <c r="T243" s="46"/>
      <c r="U243" s="46"/>
      <c r="V243" s="46"/>
      <c r="W243" s="46"/>
      <c r="X243" s="46"/>
      <c r="Y243" s="46"/>
      <c r="Z243" s="48"/>
      <c r="AA243" s="48"/>
      <c r="AB243" s="46"/>
      <c r="AC243" s="46"/>
      <c r="AD243" s="46"/>
      <c r="AE243" s="46"/>
    </row>
    <row r="244" spans="1:31" ht="12.75" customHeight="1" x14ac:dyDescent="0.3">
      <c r="A244" s="46"/>
      <c r="B244" s="46"/>
      <c r="C244" s="46"/>
      <c r="D244" s="46"/>
      <c r="E244" s="46"/>
      <c r="F244" s="46"/>
      <c r="G244" s="48"/>
      <c r="H244" s="48"/>
      <c r="I244" s="48"/>
      <c r="J244" s="48"/>
      <c r="K244" s="48"/>
      <c r="L244" s="48"/>
      <c r="M244" s="48"/>
      <c r="N244" s="48"/>
      <c r="O244" s="46"/>
      <c r="P244" s="46"/>
      <c r="Q244" s="46"/>
      <c r="R244" s="46"/>
      <c r="S244" s="46"/>
      <c r="T244" s="46"/>
      <c r="U244" s="46"/>
      <c r="V244" s="46"/>
      <c r="W244" s="46"/>
      <c r="X244" s="46"/>
      <c r="Y244" s="46"/>
      <c r="Z244" s="48"/>
      <c r="AA244" s="48"/>
      <c r="AB244" s="46"/>
      <c r="AC244" s="46"/>
      <c r="AD244" s="46"/>
      <c r="AE244" s="46"/>
    </row>
    <row r="245" spans="1:31" ht="12.75" customHeight="1" x14ac:dyDescent="0.3">
      <c r="A245" s="46"/>
      <c r="B245" s="46"/>
      <c r="C245" s="46"/>
      <c r="D245" s="46"/>
      <c r="E245" s="46"/>
      <c r="F245" s="46"/>
      <c r="G245" s="48"/>
      <c r="H245" s="48"/>
      <c r="I245" s="48"/>
      <c r="J245" s="48"/>
      <c r="K245" s="48"/>
      <c r="L245" s="48"/>
      <c r="M245" s="48"/>
      <c r="N245" s="48"/>
      <c r="O245" s="46"/>
      <c r="P245" s="46"/>
      <c r="Q245" s="46"/>
      <c r="R245" s="46"/>
      <c r="S245" s="46"/>
      <c r="T245" s="46"/>
      <c r="U245" s="46"/>
      <c r="V245" s="46"/>
      <c r="W245" s="46"/>
      <c r="X245" s="46"/>
      <c r="Y245" s="46"/>
      <c r="Z245" s="48"/>
      <c r="AA245" s="48"/>
      <c r="AB245" s="46"/>
      <c r="AC245" s="46"/>
      <c r="AD245" s="46"/>
      <c r="AE245" s="46"/>
    </row>
    <row r="246" spans="1:31" ht="12.75" customHeight="1" x14ac:dyDescent="0.3">
      <c r="A246" s="46"/>
      <c r="B246" s="46"/>
      <c r="C246" s="46"/>
      <c r="D246" s="46"/>
      <c r="E246" s="46"/>
      <c r="F246" s="46"/>
      <c r="G246" s="48"/>
      <c r="H246" s="48"/>
      <c r="I246" s="48"/>
      <c r="J246" s="48"/>
      <c r="K246" s="48"/>
      <c r="L246" s="48"/>
      <c r="M246" s="48"/>
      <c r="N246" s="48"/>
      <c r="O246" s="46"/>
      <c r="P246" s="46"/>
      <c r="Q246" s="46"/>
      <c r="R246" s="46"/>
      <c r="S246" s="46"/>
      <c r="T246" s="46"/>
      <c r="U246" s="46"/>
      <c r="V246" s="46"/>
      <c r="W246" s="46"/>
      <c r="X246" s="46"/>
      <c r="Y246" s="46"/>
      <c r="Z246" s="48"/>
      <c r="AA246" s="48"/>
      <c r="AB246" s="46"/>
      <c r="AC246" s="46"/>
      <c r="AD246" s="46"/>
      <c r="AE246" s="46"/>
    </row>
    <row r="247" spans="1:31" ht="12.75" customHeight="1" x14ac:dyDescent="0.3">
      <c r="A247" s="46"/>
      <c r="B247" s="46"/>
      <c r="C247" s="46"/>
      <c r="D247" s="46"/>
      <c r="E247" s="46"/>
      <c r="F247" s="46"/>
      <c r="G247" s="48"/>
      <c r="H247" s="48"/>
      <c r="I247" s="48"/>
      <c r="J247" s="48"/>
      <c r="K247" s="48"/>
      <c r="L247" s="48"/>
      <c r="M247" s="48"/>
      <c r="N247" s="48"/>
      <c r="O247" s="46"/>
      <c r="P247" s="46"/>
      <c r="Q247" s="46"/>
      <c r="R247" s="46"/>
      <c r="S247" s="46"/>
      <c r="T247" s="46"/>
      <c r="U247" s="46"/>
      <c r="V247" s="46"/>
      <c r="W247" s="46"/>
      <c r="X247" s="46"/>
      <c r="Y247" s="46"/>
      <c r="Z247" s="48"/>
      <c r="AA247" s="48"/>
      <c r="AB247" s="46"/>
      <c r="AC247" s="46"/>
      <c r="AD247" s="46"/>
      <c r="AE247" s="46"/>
    </row>
    <row r="248" spans="1:31" ht="12.75" customHeight="1" x14ac:dyDescent="0.3">
      <c r="A248" s="46"/>
      <c r="B248" s="46"/>
      <c r="C248" s="46"/>
      <c r="D248" s="46"/>
      <c r="E248" s="46"/>
      <c r="F248" s="46"/>
      <c r="G248" s="48"/>
      <c r="H248" s="48"/>
      <c r="I248" s="48"/>
      <c r="J248" s="48"/>
      <c r="K248" s="48"/>
      <c r="L248" s="48"/>
      <c r="M248" s="48"/>
      <c r="N248" s="48"/>
      <c r="O248" s="46"/>
      <c r="P248" s="46"/>
      <c r="Q248" s="46"/>
      <c r="R248" s="46"/>
      <c r="S248" s="46"/>
      <c r="T248" s="46"/>
      <c r="U248" s="46"/>
      <c r="V248" s="46"/>
      <c r="W248" s="46"/>
      <c r="X248" s="46"/>
      <c r="Y248" s="46"/>
      <c r="Z248" s="48"/>
      <c r="AA248" s="48"/>
      <c r="AB248" s="46"/>
      <c r="AC248" s="46"/>
      <c r="AD248" s="46"/>
      <c r="AE248" s="46"/>
    </row>
    <row r="249" spans="1:31" ht="12.75" customHeight="1" x14ac:dyDescent="0.3">
      <c r="A249" s="46"/>
      <c r="B249" s="46"/>
      <c r="C249" s="46"/>
      <c r="D249" s="46"/>
      <c r="E249" s="46"/>
      <c r="F249" s="46"/>
      <c r="G249" s="48"/>
      <c r="H249" s="48"/>
      <c r="I249" s="48"/>
      <c r="J249" s="48"/>
      <c r="K249" s="48"/>
      <c r="L249" s="48"/>
      <c r="M249" s="48"/>
      <c r="N249" s="48"/>
      <c r="O249" s="46"/>
      <c r="P249" s="46"/>
      <c r="Q249" s="46"/>
      <c r="R249" s="46"/>
      <c r="S249" s="46"/>
      <c r="T249" s="46"/>
      <c r="U249" s="46"/>
      <c r="V249" s="46"/>
      <c r="W249" s="46"/>
      <c r="X249" s="46"/>
      <c r="Y249" s="46"/>
      <c r="Z249" s="48"/>
      <c r="AA249" s="48"/>
      <c r="AB249" s="46"/>
      <c r="AC249" s="46"/>
      <c r="AD249" s="46"/>
      <c r="AE249" s="46"/>
    </row>
    <row r="250" spans="1:31" ht="12.75" customHeight="1" x14ac:dyDescent="0.3">
      <c r="A250" s="46"/>
      <c r="B250" s="46"/>
      <c r="C250" s="46"/>
      <c r="D250" s="46"/>
      <c r="E250" s="46"/>
      <c r="F250" s="46"/>
      <c r="G250" s="48"/>
      <c r="H250" s="48"/>
      <c r="I250" s="48"/>
      <c r="J250" s="48"/>
      <c r="K250" s="48"/>
      <c r="L250" s="48"/>
      <c r="M250" s="48"/>
      <c r="N250" s="48"/>
      <c r="O250" s="46"/>
      <c r="P250" s="46"/>
      <c r="Q250" s="46"/>
      <c r="R250" s="46"/>
      <c r="S250" s="46"/>
      <c r="T250" s="46"/>
      <c r="U250" s="46"/>
      <c r="V250" s="46"/>
      <c r="W250" s="46"/>
      <c r="X250" s="46"/>
      <c r="Y250" s="46"/>
      <c r="Z250" s="48"/>
      <c r="AA250" s="48"/>
      <c r="AB250" s="46"/>
      <c r="AC250" s="46"/>
      <c r="AD250" s="46"/>
      <c r="AE250" s="46"/>
    </row>
    <row r="251" spans="1:31" ht="12.75" customHeight="1" x14ac:dyDescent="0.3">
      <c r="A251" s="46"/>
      <c r="B251" s="46"/>
      <c r="C251" s="46"/>
      <c r="D251" s="46"/>
      <c r="E251" s="46"/>
      <c r="F251" s="46"/>
      <c r="G251" s="48"/>
      <c r="H251" s="48"/>
      <c r="I251" s="48"/>
      <c r="J251" s="48"/>
      <c r="K251" s="48"/>
      <c r="L251" s="48"/>
      <c r="M251" s="48"/>
      <c r="N251" s="48"/>
      <c r="O251" s="46"/>
      <c r="P251" s="46"/>
      <c r="Q251" s="46"/>
      <c r="R251" s="46"/>
      <c r="S251" s="46"/>
      <c r="T251" s="46"/>
      <c r="U251" s="46"/>
      <c r="V251" s="46"/>
      <c r="W251" s="46"/>
      <c r="X251" s="46"/>
      <c r="Y251" s="46"/>
      <c r="Z251" s="48"/>
      <c r="AA251" s="48"/>
      <c r="AB251" s="46"/>
      <c r="AC251" s="46"/>
      <c r="AD251" s="46"/>
      <c r="AE251" s="46"/>
    </row>
    <row r="252" spans="1:31" ht="12.75" customHeight="1" x14ac:dyDescent="0.3">
      <c r="A252" s="46"/>
      <c r="B252" s="46"/>
      <c r="C252" s="46"/>
      <c r="D252" s="46"/>
      <c r="E252" s="46"/>
      <c r="F252" s="46"/>
      <c r="G252" s="48"/>
      <c r="H252" s="48"/>
      <c r="I252" s="48"/>
      <c r="J252" s="48"/>
      <c r="K252" s="48"/>
      <c r="L252" s="48"/>
      <c r="M252" s="48"/>
      <c r="N252" s="48"/>
      <c r="O252" s="46"/>
      <c r="P252" s="46"/>
      <c r="Q252" s="46"/>
      <c r="R252" s="46"/>
      <c r="S252" s="46"/>
      <c r="T252" s="46"/>
      <c r="U252" s="46"/>
      <c r="V252" s="46"/>
      <c r="W252" s="46"/>
      <c r="X252" s="46"/>
      <c r="Y252" s="46"/>
      <c r="Z252" s="48"/>
      <c r="AA252" s="48"/>
      <c r="AB252" s="46"/>
      <c r="AC252" s="46"/>
      <c r="AD252" s="46"/>
      <c r="AE252" s="46"/>
    </row>
    <row r="253" spans="1:31" ht="12.75" customHeight="1" x14ac:dyDescent="0.3">
      <c r="A253" s="46"/>
      <c r="B253" s="46"/>
      <c r="C253" s="46"/>
      <c r="D253" s="46"/>
      <c r="E253" s="46"/>
      <c r="F253" s="46"/>
      <c r="G253" s="48"/>
      <c r="H253" s="48"/>
      <c r="I253" s="48"/>
      <c r="J253" s="48"/>
      <c r="K253" s="48"/>
      <c r="L253" s="48"/>
      <c r="M253" s="48"/>
      <c r="N253" s="48"/>
      <c r="O253" s="46"/>
      <c r="P253" s="46"/>
      <c r="Q253" s="46"/>
      <c r="R253" s="46"/>
      <c r="S253" s="46"/>
      <c r="T253" s="46"/>
      <c r="U253" s="46"/>
      <c r="V253" s="46"/>
      <c r="W253" s="46"/>
      <c r="X253" s="46"/>
      <c r="Y253" s="46"/>
      <c r="Z253" s="48"/>
      <c r="AA253" s="48"/>
      <c r="AB253" s="46"/>
      <c r="AC253" s="46"/>
      <c r="AD253" s="46"/>
      <c r="AE253" s="46"/>
    </row>
    <row r="254" spans="1:31" ht="12.75" customHeight="1" x14ac:dyDescent="0.3">
      <c r="A254" s="46"/>
      <c r="B254" s="46"/>
      <c r="C254" s="46"/>
      <c r="D254" s="46"/>
      <c r="E254" s="46"/>
      <c r="F254" s="46"/>
      <c r="G254" s="48"/>
      <c r="H254" s="48"/>
      <c r="I254" s="48"/>
      <c r="J254" s="48"/>
      <c r="K254" s="48"/>
      <c r="L254" s="48"/>
      <c r="M254" s="48"/>
      <c r="N254" s="48"/>
      <c r="O254" s="46"/>
      <c r="P254" s="46"/>
      <c r="Q254" s="46"/>
      <c r="R254" s="46"/>
      <c r="S254" s="46"/>
      <c r="T254" s="46"/>
      <c r="U254" s="46"/>
      <c r="V254" s="46"/>
      <c r="W254" s="46"/>
      <c r="X254" s="46"/>
      <c r="Y254" s="46"/>
      <c r="Z254" s="48"/>
      <c r="AA254" s="48"/>
      <c r="AB254" s="46"/>
      <c r="AC254" s="46"/>
      <c r="AD254" s="46"/>
      <c r="AE254" s="46"/>
    </row>
    <row r="255" spans="1:31" ht="12.75" customHeight="1" x14ac:dyDescent="0.3">
      <c r="A255" s="46"/>
      <c r="B255" s="46"/>
      <c r="C255" s="46"/>
      <c r="D255" s="46"/>
      <c r="E255" s="46"/>
      <c r="F255" s="46"/>
      <c r="G255" s="48"/>
      <c r="H255" s="48"/>
      <c r="I255" s="48"/>
      <c r="J255" s="48"/>
      <c r="K255" s="48"/>
      <c r="L255" s="48"/>
      <c r="M255" s="48"/>
      <c r="N255" s="48"/>
      <c r="O255" s="46"/>
      <c r="P255" s="46"/>
      <c r="Q255" s="46"/>
      <c r="R255" s="46"/>
      <c r="S255" s="46"/>
      <c r="T255" s="46"/>
      <c r="U255" s="46"/>
      <c r="V255" s="46"/>
      <c r="W255" s="46"/>
      <c r="X255" s="46"/>
      <c r="Y255" s="46"/>
      <c r="Z255" s="48"/>
      <c r="AA255" s="48"/>
      <c r="AB255" s="46"/>
      <c r="AC255" s="46"/>
      <c r="AD255" s="46"/>
      <c r="AE255" s="46"/>
    </row>
    <row r="256" spans="1:31" ht="12.75" customHeight="1" x14ac:dyDescent="0.3">
      <c r="A256" s="46"/>
      <c r="B256" s="46"/>
      <c r="C256" s="46"/>
      <c r="D256" s="46"/>
      <c r="E256" s="46"/>
      <c r="F256" s="46"/>
      <c r="G256" s="48"/>
      <c r="H256" s="48"/>
      <c r="I256" s="48"/>
      <c r="J256" s="48"/>
      <c r="K256" s="48"/>
      <c r="L256" s="48"/>
      <c r="M256" s="48"/>
      <c r="N256" s="48"/>
      <c r="O256" s="46"/>
      <c r="P256" s="46"/>
      <c r="Q256" s="46"/>
      <c r="R256" s="46"/>
      <c r="S256" s="46"/>
      <c r="T256" s="46"/>
      <c r="U256" s="46"/>
      <c r="V256" s="46"/>
      <c r="W256" s="46"/>
      <c r="X256" s="46"/>
      <c r="Y256" s="46"/>
      <c r="Z256" s="48"/>
      <c r="AA256" s="48"/>
      <c r="AB256" s="46"/>
      <c r="AC256" s="46"/>
      <c r="AD256" s="46"/>
      <c r="AE256" s="46"/>
    </row>
    <row r="257" spans="1:31" ht="12.75" customHeight="1" x14ac:dyDescent="0.3">
      <c r="A257" s="46"/>
      <c r="B257" s="46"/>
      <c r="C257" s="46"/>
      <c r="D257" s="46"/>
      <c r="E257" s="46"/>
      <c r="F257" s="46"/>
      <c r="G257" s="48"/>
      <c r="H257" s="48"/>
      <c r="I257" s="48"/>
      <c r="J257" s="48"/>
      <c r="K257" s="48"/>
      <c r="L257" s="48"/>
      <c r="M257" s="48"/>
      <c r="N257" s="48"/>
      <c r="O257" s="46"/>
      <c r="P257" s="46"/>
      <c r="Q257" s="46"/>
      <c r="R257" s="46"/>
      <c r="S257" s="46"/>
      <c r="T257" s="46"/>
      <c r="U257" s="46"/>
      <c r="V257" s="46"/>
      <c r="W257" s="46"/>
      <c r="X257" s="46"/>
      <c r="Y257" s="46"/>
      <c r="Z257" s="48"/>
      <c r="AA257" s="48"/>
      <c r="AB257" s="46"/>
      <c r="AC257" s="46"/>
      <c r="AD257" s="46"/>
      <c r="AE257" s="46"/>
    </row>
    <row r="258" spans="1:31" ht="12.75" customHeight="1" x14ac:dyDescent="0.3">
      <c r="A258" s="46"/>
      <c r="B258" s="46"/>
      <c r="C258" s="46"/>
      <c r="D258" s="46"/>
      <c r="E258" s="46"/>
      <c r="F258" s="46"/>
      <c r="G258" s="48"/>
      <c r="H258" s="48"/>
      <c r="I258" s="48"/>
      <c r="J258" s="48"/>
      <c r="K258" s="48"/>
      <c r="L258" s="48"/>
      <c r="M258" s="48"/>
      <c r="N258" s="48"/>
      <c r="O258" s="46"/>
      <c r="P258" s="46"/>
      <c r="Q258" s="46"/>
      <c r="R258" s="46"/>
      <c r="S258" s="46"/>
      <c r="T258" s="46"/>
      <c r="U258" s="46"/>
      <c r="V258" s="46"/>
      <c r="W258" s="46"/>
      <c r="X258" s="46"/>
      <c r="Y258" s="46"/>
      <c r="Z258" s="48"/>
      <c r="AA258" s="48"/>
      <c r="AB258" s="46"/>
      <c r="AC258" s="46"/>
      <c r="AD258" s="46"/>
      <c r="AE258" s="46"/>
    </row>
    <row r="259" spans="1:31" ht="12.75" customHeight="1" x14ac:dyDescent="0.3">
      <c r="A259" s="46"/>
      <c r="B259" s="46"/>
      <c r="C259" s="46"/>
      <c r="D259" s="46"/>
      <c r="E259" s="46"/>
      <c r="F259" s="46"/>
      <c r="G259" s="48"/>
      <c r="H259" s="48"/>
      <c r="I259" s="48"/>
      <c r="J259" s="48"/>
      <c r="K259" s="48"/>
      <c r="L259" s="48"/>
      <c r="M259" s="48"/>
      <c r="N259" s="48"/>
      <c r="O259" s="46"/>
      <c r="P259" s="46"/>
      <c r="Q259" s="46"/>
      <c r="R259" s="46"/>
      <c r="S259" s="46"/>
      <c r="T259" s="46"/>
      <c r="U259" s="46"/>
      <c r="V259" s="46"/>
      <c r="W259" s="46"/>
      <c r="X259" s="46"/>
      <c r="Y259" s="46"/>
      <c r="Z259" s="48"/>
      <c r="AA259" s="48"/>
      <c r="AB259" s="46"/>
      <c r="AC259" s="46"/>
      <c r="AD259" s="46"/>
      <c r="AE259" s="46"/>
    </row>
    <row r="260" spans="1:31" ht="12.75" customHeight="1" x14ac:dyDescent="0.3">
      <c r="A260" s="46"/>
      <c r="B260" s="46"/>
      <c r="C260" s="46"/>
      <c r="D260" s="46"/>
      <c r="E260" s="46"/>
      <c r="F260" s="46"/>
      <c r="G260" s="48"/>
      <c r="H260" s="48"/>
      <c r="I260" s="48"/>
      <c r="J260" s="48"/>
      <c r="K260" s="48"/>
      <c r="L260" s="48"/>
      <c r="M260" s="48"/>
      <c r="N260" s="48"/>
      <c r="O260" s="46"/>
      <c r="P260" s="46"/>
      <c r="Q260" s="46"/>
      <c r="R260" s="46"/>
      <c r="S260" s="46"/>
      <c r="T260" s="46"/>
      <c r="U260" s="46"/>
      <c r="V260" s="46"/>
      <c r="W260" s="46"/>
      <c r="X260" s="46"/>
      <c r="Y260" s="46"/>
      <c r="Z260" s="48"/>
      <c r="AA260" s="48"/>
      <c r="AB260" s="46"/>
      <c r="AC260" s="46"/>
      <c r="AD260" s="46"/>
      <c r="AE260" s="46"/>
    </row>
    <row r="261" spans="1:31" ht="12.75" customHeight="1" x14ac:dyDescent="0.3">
      <c r="A261" s="46"/>
      <c r="B261" s="46"/>
      <c r="C261" s="46"/>
      <c r="D261" s="46"/>
      <c r="E261" s="46"/>
      <c r="F261" s="46"/>
      <c r="G261" s="48"/>
      <c r="H261" s="48"/>
      <c r="I261" s="48"/>
      <c r="J261" s="48"/>
      <c r="K261" s="48"/>
      <c r="L261" s="48"/>
      <c r="M261" s="48"/>
      <c r="N261" s="48"/>
      <c r="O261" s="46"/>
      <c r="P261" s="46"/>
      <c r="Q261" s="46"/>
      <c r="R261" s="46"/>
      <c r="S261" s="46"/>
      <c r="T261" s="46"/>
      <c r="U261" s="46"/>
      <c r="V261" s="46"/>
      <c r="W261" s="46"/>
      <c r="X261" s="46"/>
      <c r="Y261" s="46"/>
      <c r="Z261" s="48"/>
      <c r="AA261" s="48"/>
      <c r="AB261" s="46"/>
      <c r="AC261" s="46"/>
      <c r="AD261" s="46"/>
      <c r="AE261" s="46"/>
    </row>
    <row r="262" spans="1:31" ht="12.75" customHeight="1" x14ac:dyDescent="0.3">
      <c r="A262" s="46"/>
      <c r="B262" s="46"/>
      <c r="C262" s="46"/>
      <c r="D262" s="46"/>
      <c r="E262" s="46"/>
      <c r="F262" s="46"/>
      <c r="G262" s="48"/>
      <c r="H262" s="48"/>
      <c r="I262" s="48"/>
      <c r="J262" s="48"/>
      <c r="K262" s="48"/>
      <c r="L262" s="48"/>
      <c r="M262" s="48"/>
      <c r="N262" s="48"/>
      <c r="O262" s="46"/>
      <c r="P262" s="46"/>
      <c r="Q262" s="46"/>
      <c r="R262" s="46"/>
      <c r="S262" s="46"/>
      <c r="T262" s="46"/>
      <c r="U262" s="46"/>
      <c r="V262" s="46"/>
      <c r="W262" s="46"/>
      <c r="X262" s="46"/>
      <c r="Y262" s="46"/>
      <c r="Z262" s="48"/>
      <c r="AA262" s="48"/>
      <c r="AB262" s="46"/>
      <c r="AC262" s="46"/>
      <c r="AD262" s="46"/>
      <c r="AE262" s="46"/>
    </row>
    <row r="263" spans="1:31" ht="12.75" customHeight="1" x14ac:dyDescent="0.3">
      <c r="A263" s="46"/>
      <c r="B263" s="46"/>
      <c r="C263" s="46"/>
      <c r="D263" s="46"/>
      <c r="E263" s="46"/>
      <c r="F263" s="46"/>
      <c r="G263" s="48"/>
      <c r="H263" s="48"/>
      <c r="I263" s="48"/>
      <c r="J263" s="48"/>
      <c r="K263" s="48"/>
      <c r="L263" s="48"/>
      <c r="M263" s="48"/>
      <c r="N263" s="48"/>
      <c r="O263" s="46"/>
      <c r="P263" s="46"/>
      <c r="Q263" s="46"/>
      <c r="R263" s="46"/>
      <c r="S263" s="46"/>
      <c r="T263" s="46"/>
      <c r="U263" s="46"/>
      <c r="V263" s="46"/>
      <c r="W263" s="46"/>
      <c r="X263" s="46"/>
      <c r="Y263" s="46"/>
      <c r="Z263" s="48"/>
      <c r="AA263" s="48"/>
      <c r="AB263" s="46"/>
      <c r="AC263" s="46"/>
      <c r="AD263" s="46"/>
      <c r="AE263" s="46"/>
    </row>
    <row r="264" spans="1:31" ht="12.75" customHeight="1" x14ac:dyDescent="0.3">
      <c r="A264" s="46"/>
      <c r="B264" s="46"/>
      <c r="C264" s="46"/>
      <c r="D264" s="46"/>
      <c r="E264" s="46"/>
      <c r="F264" s="46"/>
      <c r="G264" s="48"/>
      <c r="H264" s="48"/>
      <c r="I264" s="48"/>
      <c r="J264" s="48"/>
      <c r="K264" s="48"/>
      <c r="L264" s="48"/>
      <c r="M264" s="48"/>
      <c r="N264" s="48"/>
      <c r="O264" s="46"/>
      <c r="P264" s="46"/>
      <c r="Q264" s="46"/>
      <c r="R264" s="46"/>
      <c r="S264" s="46"/>
      <c r="T264" s="46"/>
      <c r="U264" s="46"/>
      <c r="V264" s="46"/>
      <c r="W264" s="46"/>
      <c r="X264" s="46"/>
      <c r="Y264" s="46"/>
      <c r="Z264" s="48"/>
      <c r="AA264" s="48"/>
      <c r="AB264" s="46"/>
      <c r="AC264" s="46"/>
      <c r="AD264" s="46"/>
      <c r="AE264" s="46"/>
    </row>
    <row r="265" spans="1:31" ht="12.75" customHeight="1" x14ac:dyDescent="0.3">
      <c r="A265" s="46"/>
      <c r="B265" s="46"/>
      <c r="C265" s="46"/>
      <c r="D265" s="46"/>
      <c r="E265" s="46"/>
      <c r="F265" s="46"/>
      <c r="G265" s="48"/>
      <c r="H265" s="48"/>
      <c r="I265" s="48"/>
      <c r="J265" s="48"/>
      <c r="K265" s="48"/>
      <c r="L265" s="48"/>
      <c r="M265" s="48"/>
      <c r="N265" s="48"/>
      <c r="O265" s="46"/>
      <c r="P265" s="46"/>
      <c r="Q265" s="46"/>
      <c r="R265" s="46"/>
      <c r="S265" s="46"/>
      <c r="T265" s="46"/>
      <c r="U265" s="46"/>
      <c r="V265" s="46"/>
      <c r="W265" s="46"/>
      <c r="X265" s="46"/>
      <c r="Y265" s="46"/>
      <c r="Z265" s="48"/>
      <c r="AA265" s="48"/>
      <c r="AB265" s="46"/>
      <c r="AC265" s="46"/>
      <c r="AD265" s="46"/>
      <c r="AE265" s="46"/>
    </row>
    <row r="266" spans="1:31" ht="12.75" customHeight="1" x14ac:dyDescent="0.3">
      <c r="A266" s="46"/>
      <c r="B266" s="46"/>
      <c r="C266" s="46"/>
      <c r="D266" s="46"/>
      <c r="E266" s="46"/>
      <c r="F266" s="46"/>
      <c r="G266" s="48"/>
      <c r="H266" s="48"/>
      <c r="I266" s="48"/>
      <c r="J266" s="48"/>
      <c r="K266" s="48"/>
      <c r="L266" s="48"/>
      <c r="M266" s="48"/>
      <c r="N266" s="48"/>
      <c r="O266" s="46"/>
      <c r="P266" s="46"/>
      <c r="Q266" s="46"/>
      <c r="R266" s="46"/>
      <c r="S266" s="46"/>
      <c r="T266" s="46"/>
      <c r="U266" s="46"/>
      <c r="V266" s="46"/>
      <c r="W266" s="46"/>
      <c r="X266" s="46"/>
      <c r="Y266" s="46"/>
      <c r="Z266" s="48"/>
      <c r="AA266" s="48"/>
      <c r="AB266" s="46"/>
      <c r="AC266" s="46"/>
      <c r="AD266" s="46"/>
      <c r="AE266" s="46"/>
    </row>
    <row r="267" spans="1:31" ht="12.75" customHeight="1" x14ac:dyDescent="0.3">
      <c r="A267" s="46"/>
      <c r="B267" s="46"/>
      <c r="C267" s="46"/>
      <c r="D267" s="46"/>
      <c r="E267" s="46"/>
      <c r="F267" s="46"/>
      <c r="G267" s="48"/>
      <c r="H267" s="48"/>
      <c r="I267" s="48"/>
      <c r="J267" s="48"/>
      <c r="K267" s="48"/>
      <c r="L267" s="48"/>
      <c r="M267" s="48"/>
      <c r="N267" s="48"/>
      <c r="O267" s="46"/>
      <c r="P267" s="46"/>
      <c r="Q267" s="46"/>
      <c r="R267" s="46"/>
      <c r="S267" s="46"/>
      <c r="T267" s="46"/>
      <c r="U267" s="46"/>
      <c r="V267" s="46"/>
      <c r="W267" s="46"/>
      <c r="X267" s="46"/>
      <c r="Y267" s="46"/>
      <c r="Z267" s="48"/>
      <c r="AA267" s="48"/>
      <c r="AB267" s="46"/>
      <c r="AC267" s="46"/>
      <c r="AD267" s="46"/>
      <c r="AE267" s="46"/>
    </row>
    <row r="268" spans="1:31" ht="12.75" customHeight="1" x14ac:dyDescent="0.3">
      <c r="A268" s="46"/>
      <c r="B268" s="46"/>
      <c r="C268" s="46"/>
      <c r="D268" s="46"/>
      <c r="E268" s="46"/>
      <c r="F268" s="46"/>
      <c r="G268" s="48"/>
      <c r="H268" s="48"/>
      <c r="I268" s="48"/>
      <c r="J268" s="48"/>
      <c r="K268" s="48"/>
      <c r="L268" s="48"/>
      <c r="M268" s="48"/>
      <c r="N268" s="48"/>
      <c r="O268" s="46"/>
      <c r="P268" s="46"/>
      <c r="Q268" s="46"/>
      <c r="R268" s="46"/>
      <c r="S268" s="46"/>
      <c r="T268" s="46"/>
      <c r="U268" s="46"/>
      <c r="V268" s="46"/>
      <c r="W268" s="46"/>
      <c r="X268" s="46"/>
      <c r="Y268" s="46"/>
      <c r="Z268" s="48"/>
      <c r="AA268" s="48"/>
      <c r="AB268" s="46"/>
      <c r="AC268" s="46"/>
      <c r="AD268" s="46"/>
      <c r="AE268" s="46"/>
    </row>
    <row r="269" spans="1:31" ht="12.75" customHeight="1" x14ac:dyDescent="0.3">
      <c r="A269" s="46"/>
      <c r="B269" s="46"/>
      <c r="C269" s="46"/>
      <c r="D269" s="46"/>
      <c r="E269" s="46"/>
      <c r="F269" s="46"/>
      <c r="G269" s="48"/>
      <c r="H269" s="48"/>
      <c r="I269" s="48"/>
      <c r="J269" s="48"/>
      <c r="K269" s="48"/>
      <c r="L269" s="48"/>
      <c r="M269" s="48"/>
      <c r="N269" s="48"/>
      <c r="O269" s="46"/>
      <c r="P269" s="46"/>
      <c r="Q269" s="46"/>
      <c r="R269" s="46"/>
      <c r="S269" s="46"/>
      <c r="T269" s="46"/>
      <c r="U269" s="46"/>
      <c r="V269" s="46"/>
      <c r="W269" s="46"/>
      <c r="X269" s="46"/>
      <c r="Y269" s="46"/>
      <c r="Z269" s="48"/>
      <c r="AA269" s="48"/>
      <c r="AB269" s="46"/>
      <c r="AC269" s="46"/>
      <c r="AD269" s="46"/>
      <c r="AE269" s="46"/>
    </row>
    <row r="270" spans="1:31" ht="12.75" customHeight="1" x14ac:dyDescent="0.3">
      <c r="A270" s="46"/>
      <c r="B270" s="46"/>
      <c r="C270" s="46"/>
      <c r="D270" s="46"/>
      <c r="E270" s="46"/>
      <c r="F270" s="46"/>
      <c r="G270" s="48"/>
      <c r="H270" s="48"/>
      <c r="I270" s="48"/>
      <c r="J270" s="48"/>
      <c r="K270" s="48"/>
      <c r="L270" s="48"/>
      <c r="M270" s="48"/>
      <c r="N270" s="48"/>
      <c r="O270" s="46"/>
      <c r="P270" s="46"/>
      <c r="Q270" s="46"/>
      <c r="R270" s="46"/>
      <c r="S270" s="46"/>
      <c r="T270" s="46"/>
      <c r="U270" s="46"/>
      <c r="V270" s="46"/>
      <c r="W270" s="46"/>
      <c r="X270" s="46"/>
      <c r="Y270" s="46"/>
      <c r="Z270" s="48"/>
      <c r="AA270" s="48"/>
      <c r="AB270" s="46"/>
      <c r="AC270" s="46"/>
      <c r="AD270" s="46"/>
      <c r="AE270" s="46"/>
    </row>
    <row r="271" spans="1:31" ht="12.75" customHeight="1" x14ac:dyDescent="0.3">
      <c r="A271" s="46"/>
      <c r="B271" s="46"/>
      <c r="C271" s="46"/>
      <c r="D271" s="46"/>
      <c r="E271" s="46"/>
      <c r="F271" s="46"/>
      <c r="G271" s="48"/>
      <c r="H271" s="48"/>
      <c r="I271" s="48"/>
      <c r="J271" s="48"/>
      <c r="K271" s="48"/>
      <c r="L271" s="48"/>
      <c r="M271" s="48"/>
      <c r="N271" s="48"/>
      <c r="O271" s="46"/>
      <c r="P271" s="46"/>
      <c r="Q271" s="46"/>
      <c r="R271" s="46"/>
      <c r="S271" s="46"/>
      <c r="T271" s="46"/>
      <c r="U271" s="46"/>
      <c r="V271" s="46"/>
      <c r="W271" s="46"/>
      <c r="X271" s="46"/>
      <c r="Y271" s="46"/>
      <c r="Z271" s="48"/>
      <c r="AA271" s="48"/>
      <c r="AB271" s="46"/>
      <c r="AC271" s="46"/>
      <c r="AD271" s="46"/>
      <c r="AE271" s="46"/>
    </row>
    <row r="272" spans="1:31" ht="12.75" customHeight="1" x14ac:dyDescent="0.3">
      <c r="A272" s="46"/>
      <c r="B272" s="46"/>
      <c r="C272" s="46"/>
      <c r="D272" s="46"/>
      <c r="E272" s="46"/>
      <c r="F272" s="46"/>
      <c r="G272" s="48"/>
      <c r="H272" s="48"/>
      <c r="I272" s="48"/>
      <c r="J272" s="48"/>
      <c r="K272" s="48"/>
      <c r="L272" s="48"/>
      <c r="M272" s="48"/>
      <c r="N272" s="48"/>
      <c r="O272" s="46"/>
      <c r="P272" s="46"/>
      <c r="Q272" s="46"/>
      <c r="R272" s="46"/>
      <c r="S272" s="46"/>
      <c r="T272" s="46"/>
      <c r="U272" s="46"/>
      <c r="V272" s="46"/>
      <c r="W272" s="46"/>
      <c r="X272" s="46"/>
      <c r="Y272" s="46"/>
      <c r="Z272" s="48"/>
      <c r="AA272" s="48"/>
      <c r="AB272" s="46"/>
      <c r="AC272" s="46"/>
      <c r="AD272" s="46"/>
      <c r="AE272" s="46"/>
    </row>
    <row r="273" spans="1:31" ht="12.75" customHeight="1" x14ac:dyDescent="0.3">
      <c r="A273" s="46"/>
      <c r="B273" s="46"/>
      <c r="C273" s="46"/>
      <c r="D273" s="46"/>
      <c r="E273" s="46"/>
      <c r="F273" s="46"/>
      <c r="G273" s="48"/>
      <c r="H273" s="48"/>
      <c r="I273" s="48"/>
      <c r="J273" s="48"/>
      <c r="K273" s="48"/>
      <c r="L273" s="48"/>
      <c r="M273" s="48"/>
      <c r="N273" s="48"/>
      <c r="O273" s="46"/>
      <c r="P273" s="46"/>
      <c r="Q273" s="46"/>
      <c r="R273" s="46"/>
      <c r="S273" s="46"/>
      <c r="T273" s="46"/>
      <c r="U273" s="46"/>
      <c r="V273" s="46"/>
      <c r="W273" s="46"/>
      <c r="X273" s="46"/>
      <c r="Y273" s="46"/>
      <c r="Z273" s="48"/>
      <c r="AA273" s="48"/>
      <c r="AB273" s="46"/>
      <c r="AC273" s="46"/>
      <c r="AD273" s="46"/>
      <c r="AE273" s="46"/>
    </row>
    <row r="274" spans="1:31" ht="12.75" customHeight="1" x14ac:dyDescent="0.3">
      <c r="A274" s="46"/>
      <c r="B274" s="46"/>
      <c r="C274" s="46"/>
      <c r="D274" s="46"/>
      <c r="E274" s="46"/>
      <c r="F274" s="46"/>
      <c r="G274" s="48"/>
      <c r="H274" s="48"/>
      <c r="I274" s="48"/>
      <c r="J274" s="48"/>
      <c r="K274" s="48"/>
      <c r="L274" s="48"/>
      <c r="M274" s="48"/>
      <c r="N274" s="48"/>
      <c r="O274" s="46"/>
      <c r="P274" s="46"/>
      <c r="Q274" s="46"/>
      <c r="R274" s="46"/>
      <c r="S274" s="46"/>
      <c r="T274" s="46"/>
      <c r="U274" s="46"/>
      <c r="V274" s="46"/>
      <c r="W274" s="46"/>
      <c r="X274" s="46"/>
      <c r="Y274" s="46"/>
      <c r="Z274" s="48"/>
      <c r="AA274" s="48"/>
      <c r="AB274" s="46"/>
      <c r="AC274" s="46"/>
      <c r="AD274" s="46"/>
      <c r="AE274" s="46"/>
    </row>
    <row r="275" spans="1:31" ht="12.75" customHeight="1" x14ac:dyDescent="0.3">
      <c r="A275" s="46"/>
      <c r="B275" s="46"/>
      <c r="C275" s="46"/>
      <c r="D275" s="46"/>
      <c r="E275" s="46"/>
      <c r="F275" s="46"/>
      <c r="G275" s="48"/>
      <c r="H275" s="48"/>
      <c r="I275" s="48"/>
      <c r="J275" s="48"/>
      <c r="K275" s="48"/>
      <c r="L275" s="48"/>
      <c r="M275" s="48"/>
      <c r="N275" s="48"/>
      <c r="O275" s="46"/>
      <c r="P275" s="46"/>
      <c r="Q275" s="46"/>
      <c r="R275" s="46"/>
      <c r="S275" s="46"/>
      <c r="T275" s="46"/>
      <c r="U275" s="46"/>
      <c r="V275" s="46"/>
      <c r="W275" s="46"/>
      <c r="X275" s="46"/>
      <c r="Y275" s="46"/>
      <c r="Z275" s="48"/>
      <c r="AA275" s="48"/>
      <c r="AB275" s="46"/>
      <c r="AC275" s="46"/>
      <c r="AD275" s="46"/>
      <c r="AE275" s="46"/>
    </row>
    <row r="276" spans="1:31" ht="12.75" customHeight="1" x14ac:dyDescent="0.3">
      <c r="A276" s="46"/>
      <c r="B276" s="46"/>
      <c r="C276" s="46"/>
      <c r="D276" s="46"/>
      <c r="E276" s="46"/>
      <c r="F276" s="46"/>
      <c r="G276" s="48"/>
      <c r="H276" s="48"/>
      <c r="I276" s="48"/>
      <c r="J276" s="48"/>
      <c r="K276" s="48"/>
      <c r="L276" s="48"/>
      <c r="M276" s="48"/>
      <c r="N276" s="48"/>
      <c r="O276" s="46"/>
      <c r="P276" s="46"/>
      <c r="Q276" s="46"/>
      <c r="R276" s="46"/>
      <c r="S276" s="46"/>
      <c r="T276" s="46"/>
      <c r="U276" s="46"/>
      <c r="V276" s="46"/>
      <c r="W276" s="46"/>
      <c r="X276" s="46"/>
      <c r="Y276" s="46"/>
      <c r="Z276" s="48"/>
      <c r="AA276" s="48"/>
      <c r="AB276" s="46"/>
      <c r="AC276" s="46"/>
      <c r="AD276" s="46"/>
      <c r="AE276" s="46"/>
    </row>
    <row r="277" spans="1:31" ht="12.75" customHeight="1" x14ac:dyDescent="0.3">
      <c r="A277" s="46"/>
      <c r="B277" s="46"/>
      <c r="C277" s="46"/>
      <c r="D277" s="46"/>
      <c r="E277" s="46"/>
      <c r="F277" s="46"/>
      <c r="G277" s="48"/>
      <c r="H277" s="48"/>
      <c r="I277" s="48"/>
      <c r="J277" s="48"/>
      <c r="K277" s="48"/>
      <c r="L277" s="48"/>
      <c r="M277" s="48"/>
      <c r="N277" s="48"/>
      <c r="O277" s="46"/>
      <c r="P277" s="46"/>
      <c r="Q277" s="46"/>
      <c r="R277" s="46"/>
      <c r="S277" s="46"/>
      <c r="T277" s="46"/>
      <c r="U277" s="46"/>
      <c r="V277" s="46"/>
      <c r="W277" s="46"/>
      <c r="X277" s="46"/>
      <c r="Y277" s="46"/>
      <c r="Z277" s="48"/>
      <c r="AA277" s="48"/>
      <c r="AB277" s="46"/>
      <c r="AC277" s="46"/>
      <c r="AD277" s="46"/>
      <c r="AE277" s="46"/>
    </row>
    <row r="278" spans="1:31" ht="12.75" customHeight="1" x14ac:dyDescent="0.3">
      <c r="A278" s="46"/>
      <c r="B278" s="46"/>
      <c r="C278" s="46"/>
      <c r="D278" s="46"/>
      <c r="E278" s="46"/>
      <c r="F278" s="46"/>
      <c r="G278" s="48"/>
      <c r="H278" s="48"/>
      <c r="I278" s="48"/>
      <c r="J278" s="48"/>
      <c r="K278" s="48"/>
      <c r="L278" s="48"/>
      <c r="M278" s="48"/>
      <c r="N278" s="48"/>
      <c r="O278" s="46"/>
      <c r="P278" s="46"/>
      <c r="Q278" s="46"/>
      <c r="R278" s="46"/>
      <c r="S278" s="46"/>
      <c r="T278" s="46"/>
      <c r="U278" s="46"/>
      <c r="V278" s="46"/>
      <c r="W278" s="46"/>
      <c r="X278" s="46"/>
      <c r="Y278" s="46"/>
      <c r="Z278" s="48"/>
      <c r="AA278" s="48"/>
      <c r="AB278" s="46"/>
      <c r="AC278" s="46"/>
      <c r="AD278" s="46"/>
      <c r="AE278" s="46"/>
    </row>
    <row r="279" spans="1:31" ht="12.75" customHeight="1" x14ac:dyDescent="0.3">
      <c r="A279" s="46"/>
      <c r="B279" s="46"/>
      <c r="C279" s="46"/>
      <c r="D279" s="46"/>
      <c r="E279" s="46"/>
      <c r="F279" s="46"/>
      <c r="G279" s="48"/>
      <c r="H279" s="48"/>
      <c r="I279" s="48"/>
      <c r="J279" s="48"/>
      <c r="K279" s="48"/>
      <c r="L279" s="48"/>
      <c r="M279" s="48"/>
      <c r="N279" s="48"/>
      <c r="O279" s="46"/>
      <c r="P279" s="46"/>
      <c r="Q279" s="46"/>
      <c r="R279" s="46"/>
      <c r="S279" s="46"/>
      <c r="T279" s="46"/>
      <c r="U279" s="46"/>
      <c r="V279" s="46"/>
      <c r="W279" s="46"/>
      <c r="X279" s="46"/>
      <c r="Y279" s="46"/>
      <c r="Z279" s="48"/>
      <c r="AA279" s="48"/>
      <c r="AB279" s="46"/>
      <c r="AC279" s="46"/>
      <c r="AD279" s="46"/>
      <c r="AE279" s="46"/>
    </row>
    <row r="280" spans="1:31" ht="12.75" customHeight="1" x14ac:dyDescent="0.3">
      <c r="A280" s="46"/>
      <c r="B280" s="46"/>
      <c r="C280" s="46"/>
      <c r="D280" s="46"/>
      <c r="E280" s="46"/>
      <c r="F280" s="46"/>
      <c r="G280" s="48"/>
      <c r="H280" s="48"/>
      <c r="I280" s="48"/>
      <c r="J280" s="48"/>
      <c r="K280" s="48"/>
      <c r="L280" s="48"/>
      <c r="M280" s="48"/>
      <c r="N280" s="48"/>
      <c r="O280" s="46"/>
      <c r="P280" s="46"/>
      <c r="Q280" s="46"/>
      <c r="R280" s="46"/>
      <c r="S280" s="46"/>
      <c r="T280" s="46"/>
      <c r="U280" s="46"/>
      <c r="V280" s="46"/>
      <c r="W280" s="46"/>
      <c r="X280" s="46"/>
      <c r="Y280" s="46"/>
      <c r="Z280" s="48"/>
      <c r="AA280" s="48"/>
      <c r="AB280" s="46"/>
      <c r="AC280" s="46"/>
      <c r="AD280" s="46"/>
      <c r="AE280" s="46"/>
    </row>
    <row r="281" spans="1:31" ht="12.75" customHeight="1" x14ac:dyDescent="0.3">
      <c r="A281" s="46"/>
      <c r="B281" s="46"/>
      <c r="C281" s="46"/>
      <c r="D281" s="46"/>
      <c r="E281" s="46"/>
      <c r="F281" s="46"/>
      <c r="G281" s="48"/>
      <c r="H281" s="48"/>
      <c r="I281" s="48"/>
      <c r="J281" s="48"/>
      <c r="K281" s="48"/>
      <c r="L281" s="48"/>
      <c r="M281" s="48"/>
      <c r="N281" s="48"/>
      <c r="O281" s="46"/>
      <c r="P281" s="46"/>
      <c r="Q281" s="46"/>
      <c r="R281" s="46"/>
      <c r="S281" s="46"/>
      <c r="T281" s="46"/>
      <c r="U281" s="46"/>
      <c r="V281" s="46"/>
      <c r="W281" s="46"/>
      <c r="X281" s="46"/>
      <c r="Y281" s="46"/>
      <c r="Z281" s="48"/>
      <c r="AA281" s="48"/>
      <c r="AB281" s="46"/>
      <c r="AC281" s="46"/>
      <c r="AD281" s="46"/>
      <c r="AE281" s="46"/>
    </row>
    <row r="282" spans="1:31" ht="12.75" customHeight="1" x14ac:dyDescent="0.3">
      <c r="A282" s="46"/>
      <c r="B282" s="46"/>
      <c r="C282" s="46"/>
      <c r="D282" s="46"/>
      <c r="E282" s="46"/>
      <c r="F282" s="46"/>
      <c r="G282" s="48"/>
      <c r="H282" s="48"/>
      <c r="I282" s="48"/>
      <c r="J282" s="48"/>
      <c r="K282" s="48"/>
      <c r="L282" s="48"/>
      <c r="M282" s="48"/>
      <c r="N282" s="48"/>
      <c r="O282" s="46"/>
      <c r="P282" s="46"/>
      <c r="Q282" s="46"/>
      <c r="R282" s="46"/>
      <c r="S282" s="46"/>
      <c r="T282" s="46"/>
      <c r="U282" s="46"/>
      <c r="V282" s="46"/>
      <c r="W282" s="46"/>
      <c r="X282" s="46"/>
      <c r="Y282" s="46"/>
      <c r="Z282" s="48"/>
      <c r="AA282" s="48"/>
      <c r="AB282" s="46"/>
      <c r="AC282" s="46"/>
      <c r="AD282" s="46"/>
      <c r="AE282" s="46"/>
    </row>
    <row r="283" spans="1:31" ht="12.75" customHeight="1" x14ac:dyDescent="0.3">
      <c r="A283" s="46"/>
      <c r="B283" s="46"/>
      <c r="C283" s="46"/>
      <c r="D283" s="46"/>
      <c r="E283" s="46"/>
      <c r="F283" s="46"/>
      <c r="G283" s="48"/>
      <c r="H283" s="48"/>
      <c r="I283" s="48"/>
      <c r="J283" s="48"/>
      <c r="K283" s="48"/>
      <c r="L283" s="48"/>
      <c r="M283" s="48"/>
      <c r="N283" s="48"/>
      <c r="O283" s="46"/>
      <c r="P283" s="46"/>
      <c r="Q283" s="46"/>
      <c r="R283" s="46"/>
      <c r="S283" s="46"/>
      <c r="T283" s="46"/>
      <c r="U283" s="46"/>
      <c r="V283" s="46"/>
      <c r="W283" s="46"/>
      <c r="X283" s="46"/>
      <c r="Y283" s="46"/>
      <c r="Z283" s="48"/>
      <c r="AA283" s="48"/>
      <c r="AB283" s="46"/>
      <c r="AC283" s="46"/>
      <c r="AD283" s="46"/>
      <c r="AE283" s="46"/>
    </row>
    <row r="284" spans="1:31" ht="12.75" customHeight="1" x14ac:dyDescent="0.3">
      <c r="A284" s="46"/>
      <c r="B284" s="46"/>
      <c r="C284" s="46"/>
      <c r="D284" s="46"/>
      <c r="E284" s="46"/>
      <c r="F284" s="46"/>
      <c r="G284" s="48"/>
      <c r="H284" s="48"/>
      <c r="I284" s="48"/>
      <c r="J284" s="48"/>
      <c r="K284" s="48"/>
      <c r="L284" s="48"/>
      <c r="M284" s="48"/>
      <c r="N284" s="48"/>
      <c r="O284" s="46"/>
      <c r="P284" s="46"/>
      <c r="Q284" s="46"/>
      <c r="R284" s="46"/>
      <c r="S284" s="46"/>
      <c r="T284" s="46"/>
      <c r="U284" s="46"/>
      <c r="V284" s="46"/>
      <c r="W284" s="46"/>
      <c r="X284" s="46"/>
      <c r="Y284" s="46"/>
      <c r="Z284" s="48"/>
      <c r="AA284" s="48"/>
      <c r="AB284" s="46"/>
      <c r="AC284" s="46"/>
      <c r="AD284" s="46"/>
      <c r="AE284" s="46"/>
    </row>
    <row r="285" spans="1:31" ht="12.75" customHeight="1" x14ac:dyDescent="0.3">
      <c r="A285" s="46"/>
      <c r="B285" s="46"/>
      <c r="C285" s="46"/>
      <c r="D285" s="46"/>
      <c r="E285" s="46"/>
      <c r="F285" s="46"/>
      <c r="G285" s="48"/>
      <c r="H285" s="48"/>
      <c r="I285" s="48"/>
      <c r="J285" s="48"/>
      <c r="K285" s="48"/>
      <c r="L285" s="48"/>
      <c r="M285" s="48"/>
      <c r="N285" s="48"/>
      <c r="O285" s="46"/>
      <c r="P285" s="46"/>
      <c r="Q285" s="46"/>
      <c r="R285" s="46"/>
      <c r="S285" s="46"/>
      <c r="T285" s="46"/>
      <c r="U285" s="46"/>
      <c r="V285" s="46"/>
      <c r="W285" s="46"/>
      <c r="X285" s="46"/>
      <c r="Y285" s="46"/>
      <c r="Z285" s="48"/>
      <c r="AA285" s="48"/>
      <c r="AB285" s="46"/>
      <c r="AC285" s="46"/>
      <c r="AD285" s="46"/>
      <c r="AE285" s="46"/>
    </row>
    <row r="286" spans="1:31" ht="12.75" customHeight="1" x14ac:dyDescent="0.3">
      <c r="A286" s="46"/>
      <c r="B286" s="46"/>
      <c r="C286" s="46"/>
      <c r="D286" s="46"/>
      <c r="E286" s="46"/>
      <c r="F286" s="46"/>
      <c r="G286" s="48"/>
      <c r="H286" s="48"/>
      <c r="I286" s="48"/>
      <c r="J286" s="48"/>
      <c r="K286" s="48"/>
      <c r="L286" s="48"/>
      <c r="M286" s="48"/>
      <c r="N286" s="48"/>
      <c r="O286" s="46"/>
      <c r="P286" s="46"/>
      <c r="Q286" s="46"/>
      <c r="R286" s="46"/>
      <c r="S286" s="46"/>
      <c r="T286" s="46"/>
      <c r="U286" s="46"/>
      <c r="V286" s="46"/>
      <c r="W286" s="46"/>
      <c r="X286" s="46"/>
      <c r="Y286" s="46"/>
      <c r="Z286" s="48"/>
      <c r="AA286" s="48"/>
      <c r="AB286" s="46"/>
      <c r="AC286" s="46"/>
      <c r="AD286" s="46"/>
      <c r="AE286" s="46"/>
    </row>
    <row r="287" spans="1:31" ht="12.75" customHeight="1" x14ac:dyDescent="0.3">
      <c r="A287" s="46"/>
      <c r="B287" s="46"/>
      <c r="C287" s="46"/>
      <c r="D287" s="46"/>
      <c r="E287" s="46"/>
      <c r="F287" s="46"/>
      <c r="G287" s="48"/>
      <c r="H287" s="48"/>
      <c r="I287" s="48"/>
      <c r="J287" s="48"/>
      <c r="K287" s="48"/>
      <c r="L287" s="48"/>
      <c r="M287" s="48"/>
      <c r="N287" s="48"/>
      <c r="O287" s="46"/>
      <c r="P287" s="46"/>
      <c r="Q287" s="46"/>
      <c r="R287" s="46"/>
      <c r="S287" s="46"/>
      <c r="T287" s="46"/>
      <c r="U287" s="46"/>
      <c r="V287" s="46"/>
      <c r="W287" s="46"/>
      <c r="X287" s="46"/>
      <c r="Y287" s="46"/>
      <c r="Z287" s="48"/>
      <c r="AA287" s="48"/>
      <c r="AB287" s="46"/>
      <c r="AC287" s="46"/>
      <c r="AD287" s="46"/>
      <c r="AE287" s="46"/>
    </row>
    <row r="288" spans="1:31" ht="12.75" customHeight="1" x14ac:dyDescent="0.3">
      <c r="A288" s="46"/>
      <c r="B288" s="46"/>
      <c r="C288" s="46"/>
      <c r="D288" s="46"/>
      <c r="E288" s="46"/>
      <c r="F288" s="46"/>
      <c r="G288" s="48"/>
      <c r="H288" s="48"/>
      <c r="I288" s="48"/>
      <c r="J288" s="48"/>
      <c r="K288" s="48"/>
      <c r="L288" s="48"/>
      <c r="M288" s="48"/>
      <c r="N288" s="48"/>
      <c r="O288" s="46"/>
      <c r="P288" s="46"/>
      <c r="Q288" s="46"/>
      <c r="R288" s="46"/>
      <c r="S288" s="46"/>
      <c r="T288" s="46"/>
      <c r="U288" s="46"/>
      <c r="V288" s="46"/>
      <c r="W288" s="46"/>
      <c r="X288" s="46"/>
      <c r="Y288" s="46"/>
      <c r="Z288" s="48"/>
      <c r="AA288" s="48"/>
      <c r="AB288" s="46"/>
      <c r="AC288" s="46"/>
      <c r="AD288" s="46"/>
      <c r="AE288" s="46"/>
    </row>
    <row r="289" spans="1:31" ht="12.75" customHeight="1" x14ac:dyDescent="0.3">
      <c r="A289" s="46"/>
      <c r="B289" s="46"/>
      <c r="C289" s="46"/>
      <c r="D289" s="46"/>
      <c r="E289" s="46"/>
      <c r="F289" s="46"/>
      <c r="G289" s="48"/>
      <c r="H289" s="48"/>
      <c r="I289" s="48"/>
      <c r="J289" s="48"/>
      <c r="K289" s="48"/>
      <c r="L289" s="48"/>
      <c r="M289" s="48"/>
      <c r="N289" s="48"/>
      <c r="O289" s="46"/>
      <c r="P289" s="46"/>
      <c r="Q289" s="46"/>
      <c r="R289" s="46"/>
      <c r="S289" s="46"/>
      <c r="T289" s="46"/>
      <c r="U289" s="46"/>
      <c r="V289" s="46"/>
      <c r="W289" s="46"/>
      <c r="X289" s="46"/>
      <c r="Y289" s="46"/>
      <c r="Z289" s="48"/>
      <c r="AA289" s="48"/>
      <c r="AB289" s="46"/>
      <c r="AC289" s="46"/>
      <c r="AD289" s="46"/>
      <c r="AE289" s="46"/>
    </row>
    <row r="290" spans="1:31" ht="12.75" customHeight="1" x14ac:dyDescent="0.3">
      <c r="A290" s="46"/>
      <c r="B290" s="46"/>
      <c r="C290" s="46"/>
      <c r="D290" s="46"/>
      <c r="E290" s="46"/>
      <c r="F290" s="46"/>
      <c r="G290" s="48"/>
      <c r="H290" s="48"/>
      <c r="I290" s="48"/>
      <c r="J290" s="48"/>
      <c r="K290" s="48"/>
      <c r="L290" s="48"/>
      <c r="M290" s="48"/>
      <c r="N290" s="48"/>
      <c r="O290" s="46"/>
      <c r="P290" s="46"/>
      <c r="Q290" s="46"/>
      <c r="R290" s="46"/>
      <c r="S290" s="46"/>
      <c r="T290" s="46"/>
      <c r="U290" s="46"/>
      <c r="V290" s="46"/>
      <c r="W290" s="46"/>
      <c r="X290" s="46"/>
      <c r="Y290" s="46"/>
      <c r="Z290" s="48"/>
      <c r="AA290" s="48"/>
      <c r="AB290" s="46"/>
      <c r="AC290" s="46"/>
      <c r="AD290" s="46"/>
      <c r="AE290" s="46"/>
    </row>
    <row r="291" spans="1:31" ht="12.75" customHeight="1" x14ac:dyDescent="0.3">
      <c r="A291" s="46"/>
      <c r="B291" s="46"/>
      <c r="C291" s="46"/>
      <c r="D291" s="46"/>
      <c r="E291" s="46"/>
      <c r="F291" s="46"/>
      <c r="G291" s="48"/>
      <c r="H291" s="48"/>
      <c r="I291" s="48"/>
      <c r="J291" s="48"/>
      <c r="K291" s="48"/>
      <c r="L291" s="48"/>
      <c r="M291" s="48"/>
      <c r="N291" s="48"/>
      <c r="O291" s="46"/>
      <c r="P291" s="46"/>
      <c r="Q291" s="46"/>
      <c r="R291" s="46"/>
      <c r="S291" s="46"/>
      <c r="T291" s="46"/>
      <c r="U291" s="46"/>
      <c r="V291" s="46"/>
      <c r="W291" s="46"/>
      <c r="X291" s="46"/>
      <c r="Y291" s="46"/>
      <c r="Z291" s="48"/>
      <c r="AA291" s="48"/>
      <c r="AB291" s="46"/>
      <c r="AC291" s="46"/>
      <c r="AD291" s="46"/>
      <c r="AE291" s="46"/>
    </row>
    <row r="292" spans="1:31" ht="12.75" customHeight="1" x14ac:dyDescent="0.3">
      <c r="A292" s="46"/>
      <c r="B292" s="46"/>
      <c r="C292" s="46"/>
      <c r="D292" s="46"/>
      <c r="E292" s="46"/>
      <c r="F292" s="46"/>
      <c r="G292" s="48"/>
      <c r="H292" s="48"/>
      <c r="I292" s="48"/>
      <c r="J292" s="48"/>
      <c r="K292" s="48"/>
      <c r="L292" s="48"/>
      <c r="M292" s="48"/>
      <c r="N292" s="48"/>
      <c r="O292" s="46"/>
      <c r="P292" s="46"/>
      <c r="Q292" s="46"/>
      <c r="R292" s="46"/>
      <c r="S292" s="46"/>
      <c r="T292" s="46"/>
      <c r="U292" s="46"/>
      <c r="V292" s="46"/>
      <c r="W292" s="46"/>
      <c r="X292" s="46"/>
      <c r="Y292" s="46"/>
      <c r="Z292" s="48"/>
      <c r="AA292" s="48"/>
      <c r="AB292" s="46"/>
      <c r="AC292" s="46"/>
      <c r="AD292" s="46"/>
      <c r="AE292" s="46"/>
    </row>
    <row r="293" spans="1:31" ht="12.75" customHeight="1" x14ac:dyDescent="0.3">
      <c r="A293" s="46"/>
      <c r="B293" s="46"/>
      <c r="C293" s="46"/>
      <c r="D293" s="46"/>
      <c r="E293" s="46"/>
      <c r="F293" s="46"/>
      <c r="G293" s="48"/>
      <c r="H293" s="48"/>
      <c r="I293" s="48"/>
      <c r="J293" s="48"/>
      <c r="K293" s="48"/>
      <c r="L293" s="48"/>
      <c r="M293" s="48"/>
      <c r="N293" s="48"/>
      <c r="O293" s="46"/>
      <c r="P293" s="46"/>
      <c r="Q293" s="46"/>
      <c r="R293" s="46"/>
      <c r="S293" s="46"/>
      <c r="T293" s="46"/>
      <c r="U293" s="46"/>
      <c r="V293" s="46"/>
      <c r="W293" s="46"/>
      <c r="X293" s="46"/>
      <c r="Y293" s="46"/>
      <c r="Z293" s="48"/>
      <c r="AA293" s="48"/>
      <c r="AB293" s="46"/>
      <c r="AC293" s="46"/>
      <c r="AD293" s="46"/>
      <c r="AE293" s="46"/>
    </row>
    <row r="294" spans="1:31" ht="12.75" customHeight="1" x14ac:dyDescent="0.3">
      <c r="A294" s="46"/>
      <c r="B294" s="46"/>
      <c r="C294" s="46"/>
      <c r="D294" s="46"/>
      <c r="E294" s="46"/>
      <c r="F294" s="46"/>
      <c r="G294" s="48"/>
      <c r="H294" s="48"/>
      <c r="I294" s="48"/>
      <c r="J294" s="48"/>
      <c r="K294" s="48"/>
      <c r="L294" s="48"/>
      <c r="M294" s="48"/>
      <c r="N294" s="48"/>
      <c r="O294" s="46"/>
      <c r="P294" s="46"/>
      <c r="Q294" s="46"/>
      <c r="R294" s="46"/>
      <c r="S294" s="46"/>
      <c r="T294" s="46"/>
      <c r="U294" s="46"/>
      <c r="V294" s="46"/>
      <c r="W294" s="46"/>
      <c r="X294" s="46"/>
      <c r="Y294" s="46"/>
      <c r="Z294" s="48"/>
      <c r="AA294" s="48"/>
      <c r="AB294" s="46"/>
      <c r="AC294" s="46"/>
      <c r="AD294" s="46"/>
      <c r="AE294" s="46"/>
    </row>
    <row r="295" spans="1:31" ht="12.75" customHeight="1" x14ac:dyDescent="0.3">
      <c r="A295" s="46"/>
      <c r="B295" s="46"/>
      <c r="C295" s="46"/>
      <c r="D295" s="46"/>
      <c r="E295" s="46"/>
      <c r="F295" s="46"/>
      <c r="G295" s="48"/>
      <c r="H295" s="48"/>
      <c r="I295" s="48"/>
      <c r="J295" s="48"/>
      <c r="K295" s="48"/>
      <c r="L295" s="48"/>
      <c r="M295" s="48"/>
      <c r="N295" s="48"/>
      <c r="O295" s="46"/>
      <c r="P295" s="46"/>
      <c r="Q295" s="46"/>
      <c r="R295" s="46"/>
      <c r="S295" s="46"/>
      <c r="T295" s="46"/>
      <c r="U295" s="46"/>
      <c r="V295" s="46"/>
      <c r="W295" s="46"/>
      <c r="X295" s="46"/>
      <c r="Y295" s="46"/>
      <c r="Z295" s="48"/>
      <c r="AA295" s="48"/>
      <c r="AB295" s="46"/>
      <c r="AC295" s="46"/>
      <c r="AD295" s="46"/>
      <c r="AE295" s="46"/>
    </row>
    <row r="296" spans="1:31" ht="12.75" customHeight="1" x14ac:dyDescent="0.3">
      <c r="A296" s="46"/>
      <c r="B296" s="46"/>
      <c r="C296" s="46"/>
      <c r="D296" s="46"/>
      <c r="E296" s="46"/>
      <c r="F296" s="46"/>
      <c r="G296" s="48"/>
      <c r="H296" s="48"/>
      <c r="I296" s="48"/>
      <c r="J296" s="48"/>
      <c r="K296" s="48"/>
      <c r="L296" s="48"/>
      <c r="M296" s="48"/>
      <c r="N296" s="48"/>
      <c r="O296" s="46"/>
      <c r="P296" s="46"/>
      <c r="Q296" s="46"/>
      <c r="R296" s="46"/>
      <c r="S296" s="46"/>
      <c r="T296" s="46"/>
      <c r="U296" s="46"/>
      <c r="V296" s="46"/>
      <c r="W296" s="46"/>
      <c r="X296" s="46"/>
      <c r="Y296" s="46"/>
      <c r="Z296" s="48"/>
      <c r="AA296" s="48"/>
      <c r="AB296" s="46"/>
      <c r="AC296" s="46"/>
      <c r="AD296" s="46"/>
      <c r="AE296" s="46"/>
    </row>
    <row r="297" spans="1:31" ht="12.75" customHeight="1" x14ac:dyDescent="0.3">
      <c r="A297" s="46"/>
      <c r="B297" s="46"/>
      <c r="C297" s="46"/>
      <c r="D297" s="46"/>
      <c r="E297" s="46"/>
      <c r="F297" s="46"/>
      <c r="G297" s="48"/>
      <c r="H297" s="48"/>
      <c r="I297" s="48"/>
      <c r="J297" s="48"/>
      <c r="K297" s="48"/>
      <c r="L297" s="48"/>
      <c r="M297" s="48"/>
      <c r="N297" s="48"/>
      <c r="O297" s="46"/>
      <c r="P297" s="46"/>
      <c r="Q297" s="46"/>
      <c r="R297" s="46"/>
      <c r="S297" s="46"/>
      <c r="T297" s="46"/>
      <c r="U297" s="46"/>
      <c r="V297" s="46"/>
      <c r="W297" s="46"/>
      <c r="X297" s="46"/>
      <c r="Y297" s="46"/>
      <c r="Z297" s="48"/>
      <c r="AA297" s="48"/>
      <c r="AB297" s="46"/>
      <c r="AC297" s="46"/>
      <c r="AD297" s="46"/>
      <c r="AE297" s="46"/>
    </row>
    <row r="298" spans="1:31" ht="12.75" customHeight="1" x14ac:dyDescent="0.3">
      <c r="A298" s="46"/>
      <c r="B298" s="46"/>
      <c r="C298" s="46"/>
      <c r="D298" s="46"/>
      <c r="E298" s="46"/>
      <c r="F298" s="46"/>
      <c r="G298" s="48"/>
      <c r="H298" s="48"/>
      <c r="I298" s="48"/>
      <c r="J298" s="48"/>
      <c r="K298" s="48"/>
      <c r="L298" s="48"/>
      <c r="M298" s="48"/>
      <c r="N298" s="48"/>
      <c r="O298" s="46"/>
      <c r="P298" s="46"/>
      <c r="Q298" s="46"/>
      <c r="R298" s="46"/>
      <c r="S298" s="46"/>
      <c r="T298" s="46"/>
      <c r="U298" s="46"/>
      <c r="V298" s="46"/>
      <c r="W298" s="46"/>
      <c r="X298" s="46"/>
      <c r="Y298" s="46"/>
      <c r="Z298" s="48"/>
      <c r="AA298" s="48"/>
      <c r="AB298" s="46"/>
      <c r="AC298" s="46"/>
      <c r="AD298" s="46"/>
      <c r="AE298" s="46"/>
    </row>
    <row r="299" spans="1:31" ht="12.75" customHeight="1" x14ac:dyDescent="0.3">
      <c r="A299" s="46"/>
      <c r="B299" s="46"/>
      <c r="C299" s="46"/>
      <c r="D299" s="46"/>
      <c r="E299" s="46"/>
      <c r="F299" s="46"/>
      <c r="G299" s="48"/>
      <c r="H299" s="48"/>
      <c r="I299" s="48"/>
      <c r="J299" s="48"/>
      <c r="K299" s="48"/>
      <c r="L299" s="48"/>
      <c r="M299" s="48"/>
      <c r="N299" s="48"/>
      <c r="O299" s="46"/>
      <c r="P299" s="46"/>
      <c r="Q299" s="46"/>
      <c r="R299" s="46"/>
      <c r="S299" s="46"/>
      <c r="T299" s="46"/>
      <c r="U299" s="46"/>
      <c r="V299" s="46"/>
      <c r="W299" s="46"/>
      <c r="X299" s="46"/>
      <c r="Y299" s="46"/>
      <c r="Z299" s="48"/>
      <c r="AA299" s="48"/>
      <c r="AB299" s="46"/>
      <c r="AC299" s="46"/>
      <c r="AD299" s="46"/>
      <c r="AE299" s="46"/>
    </row>
    <row r="300" spans="1:31" ht="12.75" customHeight="1" x14ac:dyDescent="0.3">
      <c r="A300" s="46"/>
      <c r="B300" s="46"/>
      <c r="C300" s="46"/>
      <c r="D300" s="46"/>
      <c r="E300" s="46"/>
      <c r="F300" s="46"/>
      <c r="G300" s="48"/>
      <c r="H300" s="48"/>
      <c r="I300" s="48"/>
      <c r="J300" s="48"/>
      <c r="K300" s="48"/>
      <c r="L300" s="48"/>
      <c r="M300" s="48"/>
      <c r="N300" s="48"/>
      <c r="O300" s="46"/>
      <c r="P300" s="46"/>
      <c r="Q300" s="46"/>
      <c r="R300" s="46"/>
      <c r="S300" s="46"/>
      <c r="T300" s="46"/>
      <c r="U300" s="46"/>
      <c r="V300" s="46"/>
      <c r="W300" s="46"/>
      <c r="X300" s="46"/>
      <c r="Y300" s="46"/>
      <c r="Z300" s="48"/>
      <c r="AA300" s="48"/>
      <c r="AB300" s="46"/>
      <c r="AC300" s="46"/>
      <c r="AD300" s="46"/>
      <c r="AE300" s="46"/>
    </row>
    <row r="301" spans="1:31" ht="12.75" customHeight="1" x14ac:dyDescent="0.3">
      <c r="A301" s="46"/>
      <c r="B301" s="46"/>
      <c r="C301" s="46"/>
      <c r="D301" s="46"/>
      <c r="E301" s="46"/>
      <c r="F301" s="46"/>
      <c r="G301" s="48"/>
      <c r="H301" s="48"/>
      <c r="I301" s="48"/>
      <c r="J301" s="48"/>
      <c r="K301" s="48"/>
      <c r="L301" s="48"/>
      <c r="M301" s="48"/>
      <c r="N301" s="48"/>
      <c r="O301" s="46"/>
      <c r="P301" s="46"/>
      <c r="Q301" s="46"/>
      <c r="R301" s="46"/>
      <c r="S301" s="46"/>
      <c r="T301" s="46"/>
      <c r="U301" s="46"/>
      <c r="V301" s="46"/>
      <c r="W301" s="46"/>
      <c r="X301" s="46"/>
      <c r="Y301" s="46"/>
      <c r="Z301" s="48"/>
      <c r="AA301" s="48"/>
      <c r="AB301" s="46"/>
      <c r="AC301" s="46"/>
      <c r="AD301" s="46"/>
      <c r="AE301" s="46"/>
    </row>
    <row r="302" spans="1:31" ht="12.75" customHeight="1" x14ac:dyDescent="0.3">
      <c r="A302" s="46"/>
      <c r="B302" s="46"/>
      <c r="C302" s="46"/>
      <c r="D302" s="46"/>
      <c r="E302" s="46"/>
      <c r="F302" s="46"/>
      <c r="G302" s="48"/>
      <c r="H302" s="48"/>
      <c r="I302" s="48"/>
      <c r="J302" s="48"/>
      <c r="K302" s="48"/>
      <c r="L302" s="48"/>
      <c r="M302" s="48"/>
      <c r="N302" s="48"/>
      <c r="O302" s="46"/>
      <c r="P302" s="46"/>
      <c r="Q302" s="46"/>
      <c r="R302" s="46"/>
      <c r="S302" s="46"/>
      <c r="T302" s="46"/>
      <c r="U302" s="46"/>
      <c r="V302" s="46"/>
      <c r="W302" s="46"/>
      <c r="X302" s="46"/>
      <c r="Y302" s="46"/>
      <c r="Z302" s="48"/>
      <c r="AA302" s="48"/>
      <c r="AB302" s="46"/>
      <c r="AC302" s="46"/>
      <c r="AD302" s="46"/>
      <c r="AE302" s="46"/>
    </row>
    <row r="303" spans="1:31" ht="12.75" customHeight="1" x14ac:dyDescent="0.3">
      <c r="A303" s="46"/>
      <c r="B303" s="46"/>
      <c r="C303" s="46"/>
      <c r="D303" s="46"/>
      <c r="E303" s="46"/>
      <c r="F303" s="46"/>
      <c r="G303" s="48"/>
      <c r="H303" s="48"/>
      <c r="I303" s="48"/>
      <c r="J303" s="48"/>
      <c r="K303" s="48"/>
      <c r="L303" s="48"/>
      <c r="M303" s="48"/>
      <c r="N303" s="48"/>
      <c r="O303" s="46"/>
      <c r="P303" s="46"/>
      <c r="Q303" s="46"/>
      <c r="R303" s="46"/>
      <c r="S303" s="46"/>
      <c r="T303" s="46"/>
      <c r="U303" s="46"/>
      <c r="V303" s="46"/>
      <c r="W303" s="46"/>
      <c r="X303" s="46"/>
      <c r="Y303" s="46"/>
      <c r="Z303" s="48"/>
      <c r="AA303" s="48"/>
      <c r="AB303" s="46"/>
      <c r="AC303" s="46"/>
      <c r="AD303" s="46"/>
      <c r="AE303" s="46"/>
    </row>
    <row r="304" spans="1:31" ht="12.75" customHeight="1" x14ac:dyDescent="0.3">
      <c r="A304" s="46"/>
      <c r="B304" s="46"/>
      <c r="C304" s="46"/>
      <c r="D304" s="46"/>
      <c r="E304" s="46"/>
      <c r="F304" s="46"/>
      <c r="G304" s="48"/>
      <c r="H304" s="48"/>
      <c r="I304" s="48"/>
      <c r="J304" s="48"/>
      <c r="K304" s="48"/>
      <c r="L304" s="48"/>
      <c r="M304" s="48"/>
      <c r="N304" s="48"/>
      <c r="O304" s="46"/>
      <c r="P304" s="46"/>
      <c r="Q304" s="46"/>
      <c r="R304" s="46"/>
      <c r="S304" s="46"/>
      <c r="T304" s="46"/>
      <c r="U304" s="46"/>
      <c r="V304" s="46"/>
      <c r="W304" s="46"/>
      <c r="X304" s="46"/>
      <c r="Y304" s="46"/>
      <c r="Z304" s="48"/>
      <c r="AA304" s="48"/>
      <c r="AB304" s="46"/>
      <c r="AC304" s="46"/>
      <c r="AD304" s="46"/>
      <c r="AE304" s="46"/>
    </row>
    <row r="305" spans="1:31" ht="12.75" customHeight="1" x14ac:dyDescent="0.3">
      <c r="A305" s="46"/>
      <c r="B305" s="46"/>
      <c r="C305" s="46"/>
      <c r="D305" s="46"/>
      <c r="E305" s="46"/>
      <c r="F305" s="46"/>
      <c r="G305" s="48"/>
      <c r="H305" s="48"/>
      <c r="I305" s="48"/>
      <c r="J305" s="48"/>
      <c r="K305" s="48"/>
      <c r="L305" s="48"/>
      <c r="M305" s="48"/>
      <c r="N305" s="48"/>
      <c r="O305" s="46"/>
      <c r="P305" s="46"/>
      <c r="Q305" s="46"/>
      <c r="R305" s="46"/>
      <c r="S305" s="46"/>
      <c r="T305" s="46"/>
      <c r="U305" s="46"/>
      <c r="V305" s="46"/>
      <c r="W305" s="46"/>
      <c r="X305" s="46"/>
      <c r="Y305" s="46"/>
      <c r="Z305" s="48"/>
      <c r="AA305" s="48"/>
      <c r="AB305" s="46"/>
      <c r="AC305" s="46"/>
      <c r="AD305" s="46"/>
      <c r="AE305" s="46"/>
    </row>
    <row r="306" spans="1:31" ht="12.75" customHeight="1" x14ac:dyDescent="0.3">
      <c r="A306" s="46"/>
      <c r="B306" s="46"/>
      <c r="C306" s="46"/>
      <c r="D306" s="46"/>
      <c r="E306" s="46"/>
      <c r="F306" s="46"/>
      <c r="G306" s="48"/>
      <c r="H306" s="48"/>
      <c r="I306" s="48"/>
      <c r="J306" s="48"/>
      <c r="K306" s="48"/>
      <c r="L306" s="48"/>
      <c r="M306" s="48"/>
      <c r="N306" s="48"/>
      <c r="O306" s="46"/>
      <c r="P306" s="46"/>
      <c r="Q306" s="46"/>
      <c r="R306" s="46"/>
      <c r="S306" s="46"/>
      <c r="T306" s="46"/>
      <c r="U306" s="46"/>
      <c r="V306" s="46"/>
      <c r="W306" s="46"/>
      <c r="X306" s="46"/>
      <c r="Y306" s="46"/>
      <c r="Z306" s="48"/>
      <c r="AA306" s="48"/>
      <c r="AB306" s="46"/>
      <c r="AC306" s="46"/>
      <c r="AD306" s="46"/>
      <c r="AE306" s="46"/>
    </row>
    <row r="307" spans="1:31" ht="12.75" customHeight="1" x14ac:dyDescent="0.3">
      <c r="A307" s="46"/>
      <c r="B307" s="46"/>
      <c r="C307" s="46"/>
      <c r="D307" s="46"/>
      <c r="E307" s="46"/>
      <c r="F307" s="46"/>
      <c r="G307" s="48"/>
      <c r="H307" s="48"/>
      <c r="I307" s="48"/>
      <c r="J307" s="48"/>
      <c r="K307" s="48"/>
      <c r="L307" s="48"/>
      <c r="M307" s="48"/>
      <c r="N307" s="48"/>
      <c r="O307" s="46"/>
      <c r="P307" s="46"/>
      <c r="Q307" s="46"/>
      <c r="R307" s="46"/>
      <c r="S307" s="46"/>
      <c r="T307" s="46"/>
      <c r="U307" s="46"/>
      <c r="V307" s="46"/>
      <c r="W307" s="46"/>
      <c r="X307" s="46"/>
      <c r="Y307" s="46"/>
      <c r="Z307" s="48"/>
      <c r="AA307" s="48"/>
      <c r="AB307" s="46"/>
      <c r="AC307" s="46"/>
      <c r="AD307" s="46"/>
      <c r="AE307" s="46"/>
    </row>
    <row r="308" spans="1:31" ht="12.75" customHeight="1" x14ac:dyDescent="0.3">
      <c r="A308" s="46"/>
      <c r="B308" s="46"/>
      <c r="C308" s="46"/>
      <c r="D308" s="46"/>
      <c r="E308" s="46"/>
      <c r="F308" s="46"/>
      <c r="G308" s="48"/>
      <c r="H308" s="48"/>
      <c r="I308" s="48"/>
      <c r="J308" s="48"/>
      <c r="K308" s="48"/>
      <c r="L308" s="48"/>
      <c r="M308" s="48"/>
      <c r="N308" s="48"/>
      <c r="O308" s="46"/>
      <c r="P308" s="46"/>
      <c r="Q308" s="46"/>
      <c r="R308" s="46"/>
      <c r="S308" s="46"/>
      <c r="T308" s="46"/>
      <c r="U308" s="46"/>
      <c r="V308" s="46"/>
      <c r="W308" s="46"/>
      <c r="X308" s="46"/>
      <c r="Y308" s="46"/>
      <c r="Z308" s="48"/>
      <c r="AA308" s="48"/>
      <c r="AB308" s="46"/>
      <c r="AC308" s="46"/>
      <c r="AD308" s="46"/>
      <c r="AE308" s="46"/>
    </row>
    <row r="309" spans="1:31" ht="12.75" customHeight="1" x14ac:dyDescent="0.3">
      <c r="A309" s="46"/>
      <c r="B309" s="46"/>
      <c r="C309" s="46"/>
      <c r="D309" s="46"/>
      <c r="E309" s="46"/>
      <c r="F309" s="46"/>
      <c r="G309" s="48"/>
      <c r="H309" s="48"/>
      <c r="I309" s="48"/>
      <c r="J309" s="48"/>
      <c r="K309" s="48"/>
      <c r="L309" s="48"/>
      <c r="M309" s="48"/>
      <c r="N309" s="48"/>
      <c r="O309" s="46"/>
      <c r="P309" s="46"/>
      <c r="Q309" s="46"/>
      <c r="R309" s="46"/>
      <c r="S309" s="46"/>
      <c r="T309" s="46"/>
      <c r="U309" s="46"/>
      <c r="V309" s="46"/>
      <c r="W309" s="46"/>
      <c r="X309" s="46"/>
      <c r="Y309" s="46"/>
      <c r="Z309" s="48"/>
      <c r="AA309" s="48"/>
      <c r="AB309" s="46"/>
      <c r="AC309" s="46"/>
      <c r="AD309" s="46"/>
      <c r="AE309" s="46"/>
    </row>
    <row r="310" spans="1:31" ht="12.75" customHeight="1" x14ac:dyDescent="0.3">
      <c r="A310" s="46"/>
      <c r="B310" s="46"/>
      <c r="C310" s="46"/>
      <c r="D310" s="46"/>
      <c r="E310" s="46"/>
      <c r="F310" s="46"/>
      <c r="G310" s="48"/>
      <c r="H310" s="48"/>
      <c r="I310" s="48"/>
      <c r="J310" s="48"/>
      <c r="K310" s="48"/>
      <c r="L310" s="48"/>
      <c r="M310" s="48"/>
      <c r="N310" s="48"/>
      <c r="O310" s="46"/>
      <c r="P310" s="46"/>
      <c r="Q310" s="46"/>
      <c r="R310" s="46"/>
      <c r="S310" s="46"/>
      <c r="T310" s="46"/>
      <c r="U310" s="46"/>
      <c r="V310" s="46"/>
      <c r="W310" s="46"/>
      <c r="X310" s="46"/>
      <c r="Y310" s="46"/>
      <c r="Z310" s="48"/>
      <c r="AA310" s="48"/>
      <c r="AB310" s="46"/>
      <c r="AC310" s="46"/>
      <c r="AD310" s="46"/>
      <c r="AE310" s="46"/>
    </row>
    <row r="311" spans="1:31" ht="12.75" customHeight="1" x14ac:dyDescent="0.3">
      <c r="A311" s="46"/>
      <c r="B311" s="46"/>
      <c r="C311" s="46"/>
      <c r="D311" s="46"/>
      <c r="E311" s="46"/>
      <c r="F311" s="46"/>
      <c r="G311" s="48"/>
      <c r="H311" s="48"/>
      <c r="I311" s="48"/>
      <c r="J311" s="48"/>
      <c r="K311" s="48"/>
      <c r="L311" s="48"/>
      <c r="M311" s="48"/>
      <c r="N311" s="48"/>
      <c r="O311" s="46"/>
      <c r="P311" s="46"/>
      <c r="Q311" s="46"/>
      <c r="R311" s="46"/>
      <c r="S311" s="46"/>
      <c r="T311" s="46"/>
      <c r="U311" s="46"/>
      <c r="V311" s="46"/>
      <c r="W311" s="46"/>
      <c r="X311" s="46"/>
      <c r="Y311" s="46"/>
      <c r="Z311" s="48"/>
      <c r="AA311" s="48"/>
      <c r="AB311" s="46"/>
      <c r="AC311" s="46"/>
      <c r="AD311" s="46"/>
      <c r="AE311" s="46"/>
    </row>
    <row r="312" spans="1:31" ht="12.75" customHeight="1" x14ac:dyDescent="0.3">
      <c r="A312" s="46"/>
      <c r="B312" s="46"/>
      <c r="C312" s="46"/>
      <c r="D312" s="46"/>
      <c r="E312" s="46"/>
      <c r="F312" s="46"/>
      <c r="G312" s="48"/>
      <c r="H312" s="48"/>
      <c r="I312" s="48"/>
      <c r="J312" s="48"/>
      <c r="K312" s="48"/>
      <c r="L312" s="48"/>
      <c r="M312" s="48"/>
      <c r="N312" s="48"/>
      <c r="O312" s="46"/>
      <c r="P312" s="46"/>
      <c r="Q312" s="46"/>
      <c r="R312" s="46"/>
      <c r="S312" s="46"/>
      <c r="T312" s="46"/>
      <c r="U312" s="46"/>
      <c r="V312" s="46"/>
      <c r="W312" s="46"/>
      <c r="X312" s="46"/>
      <c r="Y312" s="46"/>
      <c r="Z312" s="48"/>
      <c r="AA312" s="48"/>
      <c r="AB312" s="46"/>
      <c r="AC312" s="46"/>
      <c r="AD312" s="46"/>
      <c r="AE312" s="46"/>
    </row>
    <row r="313" spans="1:31" ht="12.75" customHeight="1" x14ac:dyDescent="0.3">
      <c r="A313" s="46"/>
      <c r="B313" s="46"/>
      <c r="C313" s="46"/>
      <c r="D313" s="46"/>
      <c r="E313" s="46"/>
      <c r="F313" s="46"/>
      <c r="G313" s="48"/>
      <c r="H313" s="48"/>
      <c r="I313" s="48"/>
      <c r="J313" s="48"/>
      <c r="K313" s="48"/>
      <c r="L313" s="48"/>
      <c r="M313" s="48"/>
      <c r="N313" s="48"/>
      <c r="O313" s="46"/>
      <c r="P313" s="46"/>
      <c r="Q313" s="46"/>
      <c r="R313" s="46"/>
      <c r="S313" s="46"/>
      <c r="T313" s="46"/>
      <c r="U313" s="46"/>
      <c r="V313" s="46"/>
      <c r="W313" s="46"/>
      <c r="X313" s="46"/>
      <c r="Y313" s="46"/>
      <c r="Z313" s="48"/>
      <c r="AA313" s="48"/>
      <c r="AB313" s="46"/>
      <c r="AC313" s="46"/>
      <c r="AD313" s="46"/>
      <c r="AE313" s="46"/>
    </row>
    <row r="314" spans="1:31" ht="12.75" customHeight="1" x14ac:dyDescent="0.3">
      <c r="A314" s="46"/>
      <c r="B314" s="46"/>
      <c r="C314" s="46"/>
      <c r="D314" s="46"/>
      <c r="E314" s="46"/>
      <c r="F314" s="46"/>
      <c r="G314" s="48"/>
      <c r="H314" s="48"/>
      <c r="I314" s="48"/>
      <c r="J314" s="48"/>
      <c r="K314" s="48"/>
      <c r="L314" s="48"/>
      <c r="M314" s="48"/>
      <c r="N314" s="48"/>
      <c r="O314" s="46"/>
      <c r="P314" s="46"/>
      <c r="Q314" s="46"/>
      <c r="R314" s="46"/>
      <c r="S314" s="46"/>
      <c r="T314" s="46"/>
      <c r="U314" s="46"/>
      <c r="V314" s="46"/>
      <c r="W314" s="46"/>
      <c r="X314" s="46"/>
      <c r="Y314" s="46"/>
      <c r="Z314" s="48"/>
      <c r="AA314" s="48"/>
      <c r="AB314" s="46"/>
      <c r="AC314" s="46"/>
      <c r="AD314" s="46"/>
      <c r="AE314" s="46"/>
    </row>
    <row r="315" spans="1:31" ht="12.75" customHeight="1" x14ac:dyDescent="0.3">
      <c r="A315" s="46"/>
      <c r="B315" s="46"/>
      <c r="C315" s="46"/>
      <c r="D315" s="46"/>
      <c r="E315" s="46"/>
      <c r="F315" s="46"/>
      <c r="G315" s="48"/>
      <c r="H315" s="48"/>
      <c r="I315" s="48"/>
      <c r="J315" s="48"/>
      <c r="K315" s="48"/>
      <c r="L315" s="48"/>
      <c r="M315" s="48"/>
      <c r="N315" s="48"/>
      <c r="O315" s="46"/>
      <c r="P315" s="46"/>
      <c r="Q315" s="46"/>
      <c r="R315" s="46"/>
      <c r="S315" s="46"/>
      <c r="T315" s="46"/>
      <c r="U315" s="46"/>
      <c r="V315" s="46"/>
      <c r="W315" s="46"/>
      <c r="X315" s="46"/>
      <c r="Y315" s="46"/>
      <c r="Z315" s="48"/>
      <c r="AA315" s="48"/>
      <c r="AB315" s="46"/>
      <c r="AC315" s="46"/>
      <c r="AD315" s="46"/>
      <c r="AE315" s="46"/>
    </row>
    <row r="316" spans="1:31" ht="12.75" customHeight="1" x14ac:dyDescent="0.3">
      <c r="A316" s="46"/>
      <c r="B316" s="46"/>
      <c r="C316" s="46"/>
      <c r="D316" s="46"/>
      <c r="E316" s="46"/>
      <c r="F316" s="46"/>
      <c r="G316" s="48"/>
      <c r="H316" s="48"/>
      <c r="I316" s="48"/>
      <c r="J316" s="48"/>
      <c r="K316" s="48"/>
      <c r="L316" s="48"/>
      <c r="M316" s="48"/>
      <c r="N316" s="48"/>
      <c r="O316" s="46"/>
      <c r="P316" s="46"/>
      <c r="Q316" s="46"/>
      <c r="R316" s="46"/>
      <c r="S316" s="46"/>
      <c r="T316" s="46"/>
      <c r="U316" s="46"/>
      <c r="V316" s="46"/>
      <c r="W316" s="46"/>
      <c r="X316" s="46"/>
      <c r="Y316" s="46"/>
      <c r="Z316" s="48"/>
      <c r="AA316" s="48"/>
      <c r="AB316" s="46"/>
      <c r="AC316" s="46"/>
      <c r="AD316" s="46"/>
      <c r="AE316" s="46"/>
    </row>
    <row r="317" spans="1:31" ht="12.75" customHeight="1" x14ac:dyDescent="0.3">
      <c r="A317" s="46"/>
      <c r="B317" s="46"/>
      <c r="C317" s="46"/>
      <c r="D317" s="46"/>
      <c r="E317" s="46"/>
      <c r="F317" s="46"/>
      <c r="G317" s="48"/>
      <c r="H317" s="48"/>
      <c r="I317" s="48"/>
      <c r="J317" s="48"/>
      <c r="K317" s="48"/>
      <c r="L317" s="48"/>
      <c r="M317" s="48"/>
      <c r="N317" s="48"/>
      <c r="O317" s="46"/>
      <c r="P317" s="46"/>
      <c r="Q317" s="46"/>
      <c r="R317" s="46"/>
      <c r="S317" s="46"/>
      <c r="T317" s="46"/>
      <c r="U317" s="46"/>
      <c r="V317" s="46"/>
      <c r="W317" s="46"/>
      <c r="X317" s="46"/>
      <c r="Y317" s="46"/>
      <c r="Z317" s="48"/>
      <c r="AA317" s="48"/>
      <c r="AB317" s="46"/>
      <c r="AC317" s="46"/>
      <c r="AD317" s="46"/>
      <c r="AE317" s="46"/>
    </row>
    <row r="318" spans="1:31" ht="12.75" customHeight="1" x14ac:dyDescent="0.3">
      <c r="A318" s="46"/>
      <c r="B318" s="46"/>
      <c r="C318" s="46"/>
      <c r="D318" s="46"/>
      <c r="E318" s="46"/>
      <c r="F318" s="46"/>
      <c r="G318" s="48"/>
      <c r="H318" s="48"/>
      <c r="I318" s="48"/>
      <c r="J318" s="48"/>
      <c r="K318" s="48"/>
      <c r="L318" s="48"/>
      <c r="M318" s="48"/>
      <c r="N318" s="48"/>
      <c r="O318" s="46"/>
      <c r="P318" s="46"/>
      <c r="Q318" s="46"/>
      <c r="R318" s="46"/>
      <c r="S318" s="46"/>
      <c r="T318" s="46"/>
      <c r="U318" s="46"/>
      <c r="V318" s="46"/>
      <c r="W318" s="46"/>
      <c r="X318" s="46"/>
      <c r="Y318" s="46"/>
      <c r="Z318" s="48"/>
      <c r="AA318" s="48"/>
      <c r="AB318" s="46"/>
      <c r="AC318" s="46"/>
      <c r="AD318" s="46"/>
      <c r="AE318" s="46"/>
    </row>
    <row r="319" spans="1:31" ht="12.75" customHeight="1" x14ac:dyDescent="0.3">
      <c r="A319" s="46"/>
      <c r="B319" s="46"/>
      <c r="C319" s="46"/>
      <c r="D319" s="46"/>
      <c r="E319" s="46"/>
      <c r="F319" s="46"/>
      <c r="G319" s="48"/>
      <c r="H319" s="48"/>
      <c r="I319" s="48"/>
      <c r="J319" s="48"/>
      <c r="K319" s="48"/>
      <c r="L319" s="48"/>
      <c r="M319" s="48"/>
      <c r="N319" s="48"/>
      <c r="O319" s="46"/>
      <c r="P319" s="46"/>
      <c r="Q319" s="46"/>
      <c r="R319" s="46"/>
      <c r="S319" s="46"/>
      <c r="T319" s="46"/>
      <c r="U319" s="46"/>
      <c r="V319" s="46"/>
      <c r="W319" s="46"/>
      <c r="X319" s="46"/>
      <c r="Y319" s="46"/>
      <c r="Z319" s="48"/>
      <c r="AA319" s="48"/>
      <c r="AB319" s="46"/>
      <c r="AC319" s="46"/>
      <c r="AD319" s="46"/>
      <c r="AE319" s="46"/>
    </row>
    <row r="320" spans="1:31" ht="12.75" customHeight="1" x14ac:dyDescent="0.3">
      <c r="A320" s="46"/>
      <c r="B320" s="46"/>
      <c r="C320" s="46"/>
      <c r="D320" s="46"/>
      <c r="E320" s="46"/>
      <c r="F320" s="46"/>
      <c r="G320" s="48"/>
      <c r="H320" s="48"/>
      <c r="I320" s="48"/>
      <c r="J320" s="48"/>
      <c r="K320" s="48"/>
      <c r="L320" s="48"/>
      <c r="M320" s="48"/>
      <c r="N320" s="48"/>
      <c r="O320" s="46"/>
      <c r="P320" s="46"/>
      <c r="Q320" s="46"/>
      <c r="R320" s="46"/>
      <c r="S320" s="46"/>
      <c r="T320" s="46"/>
      <c r="U320" s="46"/>
      <c r="V320" s="46"/>
      <c r="W320" s="46"/>
      <c r="X320" s="46"/>
      <c r="Y320" s="46"/>
      <c r="Z320" s="48"/>
      <c r="AA320" s="48"/>
      <c r="AB320" s="46"/>
      <c r="AC320" s="46"/>
      <c r="AD320" s="46"/>
      <c r="AE320" s="46"/>
    </row>
    <row r="321" spans="1:31" ht="12.75" customHeight="1" x14ac:dyDescent="0.3">
      <c r="A321" s="46"/>
      <c r="B321" s="46"/>
      <c r="C321" s="46"/>
      <c r="D321" s="46"/>
      <c r="E321" s="46"/>
      <c r="F321" s="46"/>
      <c r="G321" s="48"/>
      <c r="H321" s="48"/>
      <c r="I321" s="48"/>
      <c r="J321" s="48"/>
      <c r="K321" s="48"/>
      <c r="L321" s="48"/>
      <c r="M321" s="48"/>
      <c r="N321" s="48"/>
      <c r="O321" s="46"/>
      <c r="P321" s="46"/>
      <c r="Q321" s="46"/>
      <c r="R321" s="46"/>
      <c r="S321" s="46"/>
      <c r="T321" s="46"/>
      <c r="U321" s="46"/>
      <c r="V321" s="46"/>
      <c r="W321" s="46"/>
      <c r="X321" s="46"/>
      <c r="Y321" s="46"/>
      <c r="Z321" s="48"/>
      <c r="AA321" s="48"/>
      <c r="AB321" s="46"/>
      <c r="AC321" s="46"/>
      <c r="AD321" s="46"/>
      <c r="AE321" s="46"/>
    </row>
    <row r="322" spans="1:31" ht="12.75" customHeight="1" x14ac:dyDescent="0.3">
      <c r="A322" s="46"/>
      <c r="B322" s="46"/>
      <c r="C322" s="46"/>
      <c r="D322" s="46"/>
      <c r="E322" s="46"/>
      <c r="F322" s="46"/>
      <c r="G322" s="48"/>
      <c r="H322" s="48"/>
      <c r="I322" s="48"/>
      <c r="J322" s="48"/>
      <c r="K322" s="48"/>
      <c r="L322" s="48"/>
      <c r="M322" s="48"/>
      <c r="N322" s="48"/>
      <c r="O322" s="46"/>
      <c r="P322" s="46"/>
      <c r="Q322" s="46"/>
      <c r="R322" s="46"/>
      <c r="S322" s="46"/>
      <c r="T322" s="46"/>
      <c r="U322" s="46"/>
      <c r="V322" s="46"/>
      <c r="W322" s="46"/>
      <c r="X322" s="46"/>
      <c r="Y322" s="46"/>
      <c r="Z322" s="48"/>
      <c r="AA322" s="48"/>
      <c r="AB322" s="46"/>
      <c r="AC322" s="46"/>
      <c r="AD322" s="46"/>
      <c r="AE322" s="46"/>
    </row>
    <row r="323" spans="1:31" ht="12.75" customHeight="1" x14ac:dyDescent="0.3">
      <c r="A323" s="46"/>
      <c r="B323" s="46"/>
      <c r="C323" s="46"/>
      <c r="D323" s="46"/>
      <c r="E323" s="46"/>
      <c r="F323" s="46"/>
      <c r="G323" s="48"/>
      <c r="H323" s="48"/>
      <c r="I323" s="48"/>
      <c r="J323" s="48"/>
      <c r="K323" s="48"/>
      <c r="L323" s="48"/>
      <c r="M323" s="48"/>
      <c r="N323" s="48"/>
      <c r="O323" s="46"/>
      <c r="P323" s="46"/>
      <c r="Q323" s="46"/>
      <c r="R323" s="46"/>
      <c r="S323" s="46"/>
      <c r="T323" s="46"/>
      <c r="U323" s="46"/>
      <c r="V323" s="46"/>
      <c r="W323" s="46"/>
      <c r="X323" s="46"/>
      <c r="Y323" s="46"/>
      <c r="Z323" s="48"/>
      <c r="AA323" s="48"/>
      <c r="AB323" s="46"/>
      <c r="AC323" s="46"/>
      <c r="AD323" s="46"/>
      <c r="AE323" s="46"/>
    </row>
    <row r="324" spans="1:31" ht="12.75" customHeight="1" x14ac:dyDescent="0.3">
      <c r="A324" s="46"/>
      <c r="B324" s="46"/>
      <c r="C324" s="46"/>
      <c r="D324" s="46"/>
      <c r="E324" s="46"/>
      <c r="F324" s="46"/>
      <c r="G324" s="48"/>
      <c r="H324" s="48"/>
      <c r="I324" s="48"/>
      <c r="J324" s="48"/>
      <c r="K324" s="48"/>
      <c r="L324" s="48"/>
      <c r="M324" s="48"/>
      <c r="N324" s="48"/>
      <c r="O324" s="46"/>
      <c r="P324" s="46"/>
      <c r="Q324" s="46"/>
      <c r="R324" s="46"/>
      <c r="S324" s="46"/>
      <c r="T324" s="46"/>
      <c r="U324" s="46"/>
      <c r="V324" s="46"/>
      <c r="W324" s="46"/>
      <c r="X324" s="46"/>
      <c r="Y324" s="46"/>
      <c r="Z324" s="48"/>
      <c r="AA324" s="48"/>
      <c r="AB324" s="46"/>
      <c r="AC324" s="46"/>
      <c r="AD324" s="46"/>
      <c r="AE324" s="46"/>
    </row>
    <row r="325" spans="1:31" ht="12.75" customHeight="1" x14ac:dyDescent="0.3">
      <c r="A325" s="46"/>
      <c r="B325" s="46"/>
      <c r="C325" s="46"/>
      <c r="D325" s="46"/>
      <c r="E325" s="46"/>
      <c r="F325" s="46"/>
      <c r="G325" s="48"/>
      <c r="H325" s="48"/>
      <c r="I325" s="48"/>
      <c r="J325" s="48"/>
      <c r="K325" s="48"/>
      <c r="L325" s="48"/>
      <c r="M325" s="48"/>
      <c r="N325" s="48"/>
      <c r="O325" s="46"/>
      <c r="P325" s="46"/>
      <c r="Q325" s="46"/>
      <c r="R325" s="46"/>
      <c r="S325" s="46"/>
      <c r="T325" s="46"/>
      <c r="U325" s="46"/>
      <c r="V325" s="46"/>
      <c r="W325" s="46"/>
      <c r="X325" s="46"/>
      <c r="Y325" s="46"/>
      <c r="Z325" s="48"/>
      <c r="AA325" s="48"/>
      <c r="AB325" s="46"/>
      <c r="AC325" s="46"/>
      <c r="AD325" s="46"/>
      <c r="AE325" s="46"/>
    </row>
    <row r="326" spans="1:31" ht="12.75" customHeight="1" x14ac:dyDescent="0.3">
      <c r="A326" s="46"/>
      <c r="B326" s="46"/>
      <c r="C326" s="46"/>
      <c r="D326" s="46"/>
      <c r="E326" s="46"/>
      <c r="F326" s="46"/>
      <c r="G326" s="48"/>
      <c r="H326" s="48"/>
      <c r="I326" s="48"/>
      <c r="J326" s="48"/>
      <c r="K326" s="48"/>
      <c r="L326" s="48"/>
      <c r="M326" s="48"/>
      <c r="N326" s="48"/>
      <c r="O326" s="46"/>
      <c r="P326" s="46"/>
      <c r="Q326" s="46"/>
      <c r="R326" s="46"/>
      <c r="S326" s="46"/>
      <c r="T326" s="46"/>
      <c r="U326" s="46"/>
      <c r="V326" s="46"/>
      <c r="W326" s="46"/>
      <c r="X326" s="46"/>
      <c r="Y326" s="46"/>
      <c r="Z326" s="48"/>
      <c r="AA326" s="48"/>
      <c r="AB326" s="46"/>
      <c r="AC326" s="46"/>
      <c r="AD326" s="46"/>
      <c r="AE326" s="46"/>
    </row>
    <row r="327" spans="1:31" ht="12.75" customHeight="1" x14ac:dyDescent="0.3">
      <c r="A327" s="46"/>
      <c r="B327" s="46"/>
      <c r="C327" s="46"/>
      <c r="D327" s="46"/>
      <c r="E327" s="46"/>
      <c r="F327" s="46"/>
      <c r="G327" s="48"/>
      <c r="H327" s="48"/>
      <c r="I327" s="48"/>
      <c r="J327" s="48"/>
      <c r="K327" s="48"/>
      <c r="L327" s="48"/>
      <c r="M327" s="48"/>
      <c r="N327" s="48"/>
      <c r="O327" s="46"/>
      <c r="P327" s="46"/>
      <c r="Q327" s="46"/>
      <c r="R327" s="46"/>
      <c r="S327" s="46"/>
      <c r="T327" s="46"/>
      <c r="U327" s="46"/>
      <c r="V327" s="46"/>
      <c r="W327" s="46"/>
      <c r="X327" s="46"/>
      <c r="Y327" s="46"/>
      <c r="Z327" s="48"/>
      <c r="AA327" s="48"/>
      <c r="AB327" s="46"/>
      <c r="AC327" s="46"/>
      <c r="AD327" s="46"/>
      <c r="AE327" s="46"/>
    </row>
    <row r="328" spans="1:31" ht="12.75" customHeight="1" x14ac:dyDescent="0.3">
      <c r="A328" s="46"/>
      <c r="B328" s="46"/>
      <c r="C328" s="46"/>
      <c r="D328" s="46"/>
      <c r="E328" s="46"/>
      <c r="F328" s="46"/>
      <c r="G328" s="48"/>
      <c r="H328" s="48"/>
      <c r="I328" s="48"/>
      <c r="J328" s="48"/>
      <c r="K328" s="48"/>
      <c r="L328" s="48"/>
      <c r="M328" s="48"/>
      <c r="N328" s="48"/>
      <c r="O328" s="46"/>
      <c r="P328" s="46"/>
      <c r="Q328" s="46"/>
      <c r="R328" s="46"/>
      <c r="S328" s="46"/>
      <c r="T328" s="46"/>
      <c r="U328" s="46"/>
      <c r="V328" s="46"/>
      <c r="W328" s="46"/>
      <c r="X328" s="46"/>
      <c r="Y328" s="46"/>
      <c r="Z328" s="48"/>
      <c r="AA328" s="48"/>
      <c r="AB328" s="46"/>
      <c r="AC328" s="46"/>
      <c r="AD328" s="46"/>
      <c r="AE328" s="46"/>
    </row>
    <row r="329" spans="1:31" ht="12.75" customHeight="1" x14ac:dyDescent="0.3">
      <c r="A329" s="46"/>
      <c r="B329" s="46"/>
      <c r="C329" s="46"/>
      <c r="D329" s="46"/>
      <c r="E329" s="46"/>
      <c r="F329" s="46"/>
      <c r="G329" s="48"/>
      <c r="H329" s="48"/>
      <c r="I329" s="48"/>
      <c r="J329" s="48"/>
      <c r="K329" s="48"/>
      <c r="L329" s="48"/>
      <c r="M329" s="48"/>
      <c r="N329" s="48"/>
      <c r="O329" s="46"/>
      <c r="P329" s="46"/>
      <c r="Q329" s="46"/>
      <c r="R329" s="46"/>
      <c r="S329" s="46"/>
      <c r="T329" s="46"/>
      <c r="U329" s="46"/>
      <c r="V329" s="46"/>
      <c r="W329" s="46"/>
      <c r="X329" s="46"/>
      <c r="Y329" s="46"/>
      <c r="Z329" s="48"/>
      <c r="AA329" s="48"/>
      <c r="AB329" s="46"/>
      <c r="AC329" s="46"/>
      <c r="AD329" s="46"/>
      <c r="AE329" s="46"/>
    </row>
    <row r="330" spans="1:31" ht="12.75" customHeight="1" x14ac:dyDescent="0.3">
      <c r="A330" s="46"/>
      <c r="B330" s="46"/>
      <c r="C330" s="46"/>
      <c r="D330" s="46"/>
      <c r="E330" s="46"/>
      <c r="F330" s="46"/>
      <c r="G330" s="48"/>
      <c r="H330" s="48"/>
      <c r="I330" s="48"/>
      <c r="J330" s="48"/>
      <c r="K330" s="48"/>
      <c r="L330" s="48"/>
      <c r="M330" s="48"/>
      <c r="N330" s="48"/>
      <c r="O330" s="46"/>
      <c r="P330" s="46"/>
      <c r="Q330" s="46"/>
      <c r="R330" s="46"/>
      <c r="S330" s="46"/>
      <c r="T330" s="46"/>
      <c r="U330" s="46"/>
      <c r="V330" s="46"/>
      <c r="W330" s="46"/>
      <c r="X330" s="46"/>
      <c r="Y330" s="46"/>
      <c r="Z330" s="48"/>
      <c r="AA330" s="48"/>
      <c r="AB330" s="46"/>
      <c r="AC330" s="46"/>
      <c r="AD330" s="46"/>
      <c r="AE330" s="46"/>
    </row>
    <row r="331" spans="1:31" ht="12.75" customHeight="1" x14ac:dyDescent="0.3">
      <c r="A331" s="46"/>
      <c r="B331" s="46"/>
      <c r="C331" s="46"/>
      <c r="D331" s="46"/>
      <c r="E331" s="46"/>
      <c r="F331" s="46"/>
      <c r="G331" s="48"/>
      <c r="H331" s="48"/>
      <c r="I331" s="48"/>
      <c r="J331" s="48"/>
      <c r="K331" s="48"/>
      <c r="L331" s="48"/>
      <c r="M331" s="48"/>
      <c r="N331" s="48"/>
      <c r="O331" s="46"/>
      <c r="P331" s="46"/>
      <c r="Q331" s="46"/>
      <c r="R331" s="46"/>
      <c r="S331" s="46"/>
      <c r="T331" s="46"/>
      <c r="U331" s="46"/>
      <c r="V331" s="46"/>
      <c r="W331" s="46"/>
      <c r="X331" s="46"/>
      <c r="Y331" s="46"/>
      <c r="Z331" s="48"/>
      <c r="AA331" s="48"/>
      <c r="AB331" s="46"/>
      <c r="AC331" s="46"/>
      <c r="AD331" s="46"/>
      <c r="AE331" s="46"/>
    </row>
    <row r="332" spans="1:31" ht="12.75" customHeight="1" x14ac:dyDescent="0.3">
      <c r="A332" s="46"/>
      <c r="B332" s="46"/>
      <c r="C332" s="46"/>
      <c r="D332" s="46"/>
      <c r="E332" s="46"/>
      <c r="F332" s="46"/>
      <c r="G332" s="48"/>
      <c r="H332" s="48"/>
      <c r="I332" s="48"/>
      <c r="J332" s="48"/>
      <c r="K332" s="48"/>
      <c r="L332" s="48"/>
      <c r="M332" s="48"/>
      <c r="N332" s="48"/>
      <c r="O332" s="46"/>
      <c r="P332" s="46"/>
      <c r="Q332" s="46"/>
      <c r="R332" s="46"/>
      <c r="S332" s="46"/>
      <c r="T332" s="46"/>
      <c r="U332" s="46"/>
      <c r="V332" s="46"/>
      <c r="W332" s="46"/>
      <c r="X332" s="46"/>
      <c r="Y332" s="46"/>
      <c r="Z332" s="48"/>
      <c r="AA332" s="48"/>
      <c r="AB332" s="46"/>
      <c r="AC332" s="46"/>
      <c r="AD332" s="46"/>
      <c r="AE332" s="46"/>
    </row>
    <row r="333" spans="1:31" ht="12.75" customHeight="1" x14ac:dyDescent="0.3">
      <c r="A333" s="46"/>
      <c r="B333" s="46"/>
      <c r="C333" s="46"/>
      <c r="D333" s="46"/>
      <c r="E333" s="46"/>
      <c r="F333" s="46"/>
      <c r="G333" s="48"/>
      <c r="H333" s="48"/>
      <c r="I333" s="48"/>
      <c r="J333" s="48"/>
      <c r="K333" s="48"/>
      <c r="L333" s="48"/>
      <c r="M333" s="48"/>
      <c r="N333" s="48"/>
      <c r="O333" s="46"/>
      <c r="P333" s="46"/>
      <c r="Q333" s="46"/>
      <c r="R333" s="46"/>
      <c r="S333" s="46"/>
      <c r="T333" s="46"/>
      <c r="U333" s="46"/>
      <c r="V333" s="46"/>
      <c r="W333" s="46"/>
      <c r="X333" s="46"/>
      <c r="Y333" s="46"/>
      <c r="Z333" s="48"/>
      <c r="AA333" s="48"/>
      <c r="AB333" s="46"/>
      <c r="AC333" s="46"/>
      <c r="AD333" s="46"/>
      <c r="AE333" s="46"/>
    </row>
    <row r="334" spans="1:31" ht="12.75" customHeight="1" x14ac:dyDescent="0.3">
      <c r="A334" s="46"/>
      <c r="B334" s="46"/>
      <c r="C334" s="46"/>
      <c r="D334" s="46"/>
      <c r="E334" s="46"/>
      <c r="F334" s="46"/>
      <c r="G334" s="48"/>
      <c r="H334" s="48"/>
      <c r="I334" s="48"/>
      <c r="J334" s="48"/>
      <c r="K334" s="48"/>
      <c r="L334" s="48"/>
      <c r="M334" s="48"/>
      <c r="N334" s="48"/>
      <c r="O334" s="46"/>
      <c r="P334" s="46"/>
      <c r="Q334" s="46"/>
      <c r="R334" s="46"/>
      <c r="S334" s="46"/>
      <c r="T334" s="46"/>
      <c r="U334" s="46"/>
      <c r="V334" s="46"/>
      <c r="W334" s="46"/>
      <c r="X334" s="46"/>
      <c r="Y334" s="46"/>
      <c r="Z334" s="48"/>
      <c r="AA334" s="48"/>
      <c r="AB334" s="46"/>
      <c r="AC334" s="46"/>
      <c r="AD334" s="46"/>
      <c r="AE334" s="46"/>
    </row>
    <row r="335" spans="1:31" ht="12.75" customHeight="1" x14ac:dyDescent="0.3">
      <c r="A335" s="46"/>
      <c r="B335" s="46"/>
      <c r="C335" s="46"/>
      <c r="D335" s="46"/>
      <c r="E335" s="46"/>
      <c r="F335" s="46"/>
      <c r="G335" s="48"/>
      <c r="H335" s="48"/>
      <c r="I335" s="48"/>
      <c r="J335" s="48"/>
      <c r="K335" s="48"/>
      <c r="L335" s="48"/>
      <c r="M335" s="48"/>
      <c r="N335" s="48"/>
      <c r="O335" s="46"/>
      <c r="P335" s="46"/>
      <c r="Q335" s="46"/>
      <c r="R335" s="46"/>
      <c r="S335" s="46"/>
      <c r="T335" s="46"/>
      <c r="U335" s="46"/>
      <c r="V335" s="46"/>
      <c r="W335" s="46"/>
      <c r="X335" s="46"/>
      <c r="Y335" s="46"/>
      <c r="Z335" s="48"/>
      <c r="AA335" s="48"/>
      <c r="AB335" s="46"/>
      <c r="AC335" s="46"/>
      <c r="AD335" s="46"/>
      <c r="AE335" s="46"/>
    </row>
    <row r="336" spans="1:31" ht="12.75" customHeight="1" x14ac:dyDescent="0.3">
      <c r="A336" s="46"/>
      <c r="B336" s="46"/>
      <c r="C336" s="46"/>
      <c r="D336" s="46"/>
      <c r="E336" s="46"/>
      <c r="F336" s="46"/>
      <c r="G336" s="48"/>
      <c r="H336" s="48"/>
      <c r="I336" s="48"/>
      <c r="J336" s="48"/>
      <c r="K336" s="48"/>
      <c r="L336" s="48"/>
      <c r="M336" s="48"/>
      <c r="N336" s="48"/>
      <c r="O336" s="46"/>
      <c r="P336" s="46"/>
      <c r="Q336" s="46"/>
      <c r="R336" s="46"/>
      <c r="S336" s="46"/>
      <c r="T336" s="46"/>
      <c r="U336" s="46"/>
      <c r="V336" s="46"/>
      <c r="W336" s="46"/>
      <c r="X336" s="46"/>
      <c r="Y336" s="46"/>
      <c r="Z336" s="48"/>
      <c r="AA336" s="48"/>
      <c r="AB336" s="46"/>
      <c r="AC336" s="46"/>
      <c r="AD336" s="46"/>
      <c r="AE336" s="46"/>
    </row>
    <row r="337" spans="1:31" ht="12.75" customHeight="1" x14ac:dyDescent="0.3">
      <c r="A337" s="46"/>
      <c r="B337" s="46"/>
      <c r="C337" s="46"/>
      <c r="D337" s="46"/>
      <c r="E337" s="46"/>
      <c r="F337" s="46"/>
      <c r="G337" s="48"/>
      <c r="H337" s="48"/>
      <c r="I337" s="48"/>
      <c r="J337" s="48"/>
      <c r="K337" s="48"/>
      <c r="L337" s="48"/>
      <c r="M337" s="48"/>
      <c r="N337" s="48"/>
      <c r="O337" s="46"/>
      <c r="P337" s="46"/>
      <c r="Q337" s="46"/>
      <c r="R337" s="46"/>
      <c r="S337" s="46"/>
      <c r="T337" s="46"/>
      <c r="U337" s="46"/>
      <c r="V337" s="46"/>
      <c r="W337" s="46"/>
      <c r="X337" s="46"/>
      <c r="Y337" s="46"/>
      <c r="Z337" s="48"/>
      <c r="AA337" s="48"/>
      <c r="AB337" s="46"/>
      <c r="AC337" s="46"/>
      <c r="AD337" s="46"/>
      <c r="AE337" s="46"/>
    </row>
    <row r="338" spans="1:31" ht="12.75" customHeight="1" x14ac:dyDescent="0.3">
      <c r="A338" s="46"/>
      <c r="B338" s="46"/>
      <c r="C338" s="46"/>
      <c r="D338" s="46"/>
      <c r="E338" s="46"/>
      <c r="F338" s="46"/>
      <c r="G338" s="48"/>
      <c r="H338" s="48"/>
      <c r="I338" s="48"/>
      <c r="J338" s="48"/>
      <c r="K338" s="48"/>
      <c r="L338" s="48"/>
      <c r="M338" s="48"/>
      <c r="N338" s="48"/>
      <c r="O338" s="46"/>
      <c r="P338" s="46"/>
      <c r="Q338" s="46"/>
      <c r="R338" s="46"/>
      <c r="S338" s="46"/>
      <c r="T338" s="46"/>
      <c r="U338" s="46"/>
      <c r="V338" s="46"/>
      <c r="W338" s="46"/>
      <c r="X338" s="46"/>
      <c r="Y338" s="46"/>
      <c r="Z338" s="48"/>
      <c r="AA338" s="48"/>
      <c r="AB338" s="46"/>
      <c r="AC338" s="46"/>
      <c r="AD338" s="46"/>
      <c r="AE338" s="46"/>
    </row>
    <row r="339" spans="1:31" ht="12.75" customHeight="1" x14ac:dyDescent="0.3">
      <c r="A339" s="46"/>
      <c r="B339" s="46"/>
      <c r="C339" s="46"/>
      <c r="D339" s="46"/>
      <c r="E339" s="46"/>
      <c r="F339" s="46"/>
      <c r="G339" s="48"/>
      <c r="H339" s="48"/>
      <c r="I339" s="48"/>
      <c r="J339" s="48"/>
      <c r="K339" s="48"/>
      <c r="L339" s="48"/>
      <c r="M339" s="48"/>
      <c r="N339" s="48"/>
      <c r="O339" s="46"/>
      <c r="P339" s="46"/>
      <c r="Q339" s="46"/>
      <c r="R339" s="46"/>
      <c r="S339" s="46"/>
      <c r="T339" s="46"/>
      <c r="U339" s="46"/>
      <c r="V339" s="46"/>
      <c r="W339" s="46"/>
      <c r="X339" s="46"/>
      <c r="Y339" s="46"/>
      <c r="Z339" s="48"/>
      <c r="AA339" s="48"/>
      <c r="AB339" s="46"/>
      <c r="AC339" s="46"/>
      <c r="AD339" s="46"/>
      <c r="AE339" s="46"/>
    </row>
    <row r="340" spans="1:31" ht="12.75" customHeight="1" x14ac:dyDescent="0.3">
      <c r="A340" s="46"/>
      <c r="B340" s="46"/>
      <c r="C340" s="46"/>
      <c r="D340" s="46"/>
      <c r="E340" s="46"/>
      <c r="F340" s="46"/>
      <c r="G340" s="48"/>
      <c r="H340" s="48"/>
      <c r="I340" s="48"/>
      <c r="J340" s="48"/>
      <c r="K340" s="48"/>
      <c r="L340" s="48"/>
      <c r="M340" s="48"/>
      <c r="N340" s="48"/>
      <c r="O340" s="46"/>
      <c r="P340" s="46"/>
      <c r="Q340" s="46"/>
      <c r="R340" s="46"/>
      <c r="S340" s="46"/>
      <c r="T340" s="46"/>
      <c r="U340" s="46"/>
      <c r="V340" s="46"/>
      <c r="W340" s="46"/>
      <c r="X340" s="46"/>
      <c r="Y340" s="46"/>
      <c r="Z340" s="48"/>
      <c r="AA340" s="48"/>
      <c r="AB340" s="46"/>
      <c r="AC340" s="46"/>
      <c r="AD340" s="46"/>
      <c r="AE340" s="46"/>
    </row>
    <row r="341" spans="1:31" ht="12.75" customHeight="1" x14ac:dyDescent="0.3">
      <c r="A341" s="46"/>
      <c r="B341" s="46"/>
      <c r="C341" s="46"/>
      <c r="D341" s="46"/>
      <c r="E341" s="46"/>
      <c r="F341" s="46"/>
      <c r="G341" s="48"/>
      <c r="H341" s="48"/>
      <c r="I341" s="48"/>
      <c r="J341" s="48"/>
      <c r="K341" s="48"/>
      <c r="L341" s="48"/>
      <c r="M341" s="48"/>
      <c r="N341" s="48"/>
      <c r="O341" s="46"/>
      <c r="P341" s="46"/>
      <c r="Q341" s="46"/>
      <c r="R341" s="46"/>
      <c r="S341" s="46"/>
      <c r="T341" s="46"/>
      <c r="U341" s="46"/>
      <c r="V341" s="46"/>
      <c r="W341" s="46"/>
      <c r="X341" s="46"/>
      <c r="Y341" s="46"/>
      <c r="Z341" s="48"/>
      <c r="AA341" s="48"/>
      <c r="AB341" s="46"/>
      <c r="AC341" s="46"/>
      <c r="AD341" s="46"/>
      <c r="AE341" s="46"/>
    </row>
    <row r="342" spans="1:31" ht="12.75" customHeight="1" x14ac:dyDescent="0.3">
      <c r="A342" s="46"/>
      <c r="B342" s="46"/>
      <c r="C342" s="46"/>
      <c r="D342" s="46"/>
      <c r="E342" s="46"/>
      <c r="F342" s="46"/>
      <c r="G342" s="48"/>
      <c r="H342" s="48"/>
      <c r="I342" s="48"/>
      <c r="J342" s="48"/>
      <c r="K342" s="48"/>
      <c r="L342" s="48"/>
      <c r="M342" s="48"/>
      <c r="N342" s="48"/>
      <c r="O342" s="46"/>
      <c r="P342" s="46"/>
      <c r="Q342" s="46"/>
      <c r="R342" s="46"/>
      <c r="S342" s="46"/>
      <c r="T342" s="46"/>
      <c r="U342" s="46"/>
      <c r="V342" s="46"/>
      <c r="W342" s="46"/>
      <c r="X342" s="46"/>
      <c r="Y342" s="46"/>
      <c r="Z342" s="48"/>
      <c r="AA342" s="48"/>
      <c r="AB342" s="46"/>
      <c r="AC342" s="46"/>
      <c r="AD342" s="46"/>
      <c r="AE342" s="46"/>
    </row>
    <row r="343" spans="1:31" ht="12.75" customHeight="1" x14ac:dyDescent="0.3">
      <c r="A343" s="46"/>
      <c r="B343" s="46"/>
      <c r="C343" s="46"/>
      <c r="D343" s="46"/>
      <c r="E343" s="46"/>
      <c r="F343" s="46"/>
      <c r="G343" s="48"/>
      <c r="H343" s="48"/>
      <c r="I343" s="48"/>
      <c r="J343" s="48"/>
      <c r="K343" s="48"/>
      <c r="L343" s="48"/>
      <c r="M343" s="48"/>
      <c r="N343" s="48"/>
      <c r="O343" s="46"/>
      <c r="P343" s="46"/>
      <c r="Q343" s="46"/>
      <c r="R343" s="46"/>
      <c r="S343" s="46"/>
      <c r="T343" s="46"/>
      <c r="U343" s="46"/>
      <c r="V343" s="46"/>
      <c r="W343" s="46"/>
      <c r="X343" s="46"/>
      <c r="Y343" s="46"/>
      <c r="Z343" s="48"/>
      <c r="AA343" s="48"/>
      <c r="AB343" s="46"/>
      <c r="AC343" s="46"/>
      <c r="AD343" s="46"/>
      <c r="AE343" s="46"/>
    </row>
    <row r="344" spans="1:31" ht="12.75" customHeight="1" x14ac:dyDescent="0.3">
      <c r="A344" s="46"/>
      <c r="B344" s="46"/>
      <c r="C344" s="46"/>
      <c r="D344" s="46"/>
      <c r="E344" s="46"/>
      <c r="F344" s="46"/>
      <c r="G344" s="48"/>
      <c r="H344" s="48"/>
      <c r="I344" s="48"/>
      <c r="J344" s="48"/>
      <c r="K344" s="48"/>
      <c r="L344" s="48"/>
      <c r="M344" s="48"/>
      <c r="N344" s="48"/>
      <c r="O344" s="46"/>
      <c r="P344" s="46"/>
      <c r="Q344" s="46"/>
      <c r="R344" s="46"/>
      <c r="S344" s="46"/>
      <c r="T344" s="46"/>
      <c r="U344" s="46"/>
      <c r="V344" s="46"/>
      <c r="W344" s="46"/>
      <c r="X344" s="46"/>
      <c r="Y344" s="46"/>
      <c r="Z344" s="48"/>
      <c r="AA344" s="48"/>
      <c r="AB344" s="46"/>
      <c r="AC344" s="46"/>
      <c r="AD344" s="46"/>
      <c r="AE344" s="46"/>
    </row>
    <row r="345" spans="1:31" ht="12.75" customHeight="1" x14ac:dyDescent="0.3">
      <c r="A345" s="46"/>
      <c r="B345" s="46"/>
      <c r="C345" s="46"/>
      <c r="D345" s="46"/>
      <c r="E345" s="46"/>
      <c r="F345" s="46"/>
      <c r="G345" s="48"/>
      <c r="H345" s="48"/>
      <c r="I345" s="48"/>
      <c r="J345" s="48"/>
      <c r="K345" s="48"/>
      <c r="L345" s="48"/>
      <c r="M345" s="48"/>
      <c r="N345" s="48"/>
      <c r="O345" s="46"/>
      <c r="P345" s="46"/>
      <c r="Q345" s="46"/>
      <c r="R345" s="46"/>
      <c r="S345" s="46"/>
      <c r="T345" s="46"/>
      <c r="U345" s="46"/>
      <c r="V345" s="46"/>
      <c r="W345" s="46"/>
      <c r="X345" s="46"/>
      <c r="Y345" s="46"/>
      <c r="Z345" s="48"/>
      <c r="AA345" s="48"/>
      <c r="AB345" s="46"/>
      <c r="AC345" s="46"/>
      <c r="AD345" s="46"/>
      <c r="AE345" s="46"/>
    </row>
    <row r="346" spans="1:31" ht="12.75" customHeight="1" x14ac:dyDescent="0.3">
      <c r="A346" s="46"/>
      <c r="B346" s="46"/>
      <c r="C346" s="46"/>
      <c r="D346" s="46"/>
      <c r="E346" s="46"/>
      <c r="F346" s="46"/>
      <c r="G346" s="48"/>
      <c r="H346" s="48"/>
      <c r="I346" s="48"/>
      <c r="J346" s="48"/>
      <c r="K346" s="48"/>
      <c r="L346" s="48"/>
      <c r="M346" s="48"/>
      <c r="N346" s="48"/>
      <c r="O346" s="46"/>
      <c r="P346" s="46"/>
      <c r="Q346" s="46"/>
      <c r="R346" s="46"/>
      <c r="S346" s="46"/>
      <c r="T346" s="46"/>
      <c r="U346" s="46"/>
      <c r="V346" s="46"/>
      <c r="W346" s="46"/>
      <c r="X346" s="46"/>
      <c r="Y346" s="46"/>
      <c r="Z346" s="48"/>
      <c r="AA346" s="48"/>
      <c r="AB346" s="46"/>
      <c r="AC346" s="46"/>
      <c r="AD346" s="46"/>
      <c r="AE346" s="46"/>
    </row>
    <row r="347" spans="1:31" ht="12.75" customHeight="1" x14ac:dyDescent="0.3">
      <c r="A347" s="46"/>
      <c r="B347" s="46"/>
      <c r="C347" s="46"/>
      <c r="D347" s="46"/>
      <c r="E347" s="46"/>
      <c r="F347" s="46"/>
      <c r="G347" s="48"/>
      <c r="H347" s="48"/>
      <c r="I347" s="48"/>
      <c r="J347" s="48"/>
      <c r="K347" s="48"/>
      <c r="L347" s="48"/>
      <c r="M347" s="48"/>
      <c r="N347" s="48"/>
      <c r="O347" s="46"/>
      <c r="P347" s="46"/>
      <c r="Q347" s="46"/>
      <c r="R347" s="46"/>
      <c r="S347" s="46"/>
      <c r="T347" s="46"/>
      <c r="U347" s="46"/>
      <c r="V347" s="46"/>
      <c r="W347" s="46"/>
      <c r="X347" s="46"/>
      <c r="Y347" s="46"/>
      <c r="Z347" s="48"/>
      <c r="AA347" s="48"/>
      <c r="AB347" s="46"/>
      <c r="AC347" s="46"/>
      <c r="AD347" s="46"/>
      <c r="AE347" s="46"/>
    </row>
    <row r="348" spans="1:31" ht="12.75" customHeight="1" x14ac:dyDescent="0.3">
      <c r="A348" s="46"/>
      <c r="B348" s="46"/>
      <c r="C348" s="46"/>
      <c r="D348" s="46"/>
      <c r="E348" s="46"/>
      <c r="F348" s="46"/>
      <c r="G348" s="48"/>
      <c r="H348" s="48"/>
      <c r="I348" s="48"/>
      <c r="J348" s="48"/>
      <c r="K348" s="48"/>
      <c r="L348" s="48"/>
      <c r="M348" s="48"/>
      <c r="N348" s="48"/>
      <c r="O348" s="46"/>
      <c r="P348" s="46"/>
      <c r="Q348" s="46"/>
      <c r="R348" s="46"/>
      <c r="S348" s="46"/>
      <c r="T348" s="46"/>
      <c r="U348" s="46"/>
      <c r="V348" s="46"/>
      <c r="W348" s="46"/>
      <c r="X348" s="46"/>
      <c r="Y348" s="46"/>
      <c r="Z348" s="48"/>
      <c r="AA348" s="48"/>
      <c r="AB348" s="46"/>
      <c r="AC348" s="46"/>
      <c r="AD348" s="46"/>
      <c r="AE348" s="46"/>
    </row>
    <row r="349" spans="1:31" ht="12.75" customHeight="1" x14ac:dyDescent="0.3">
      <c r="A349" s="46"/>
      <c r="B349" s="46"/>
      <c r="C349" s="46"/>
      <c r="D349" s="46"/>
      <c r="E349" s="46"/>
      <c r="F349" s="46"/>
      <c r="G349" s="48"/>
      <c r="H349" s="48"/>
      <c r="I349" s="48"/>
      <c r="J349" s="48"/>
      <c r="K349" s="48"/>
      <c r="L349" s="48"/>
      <c r="M349" s="48"/>
      <c r="N349" s="48"/>
      <c r="O349" s="46"/>
      <c r="P349" s="46"/>
      <c r="Q349" s="46"/>
      <c r="R349" s="46"/>
      <c r="S349" s="46"/>
      <c r="T349" s="46"/>
      <c r="U349" s="46"/>
      <c r="V349" s="46"/>
      <c r="W349" s="46"/>
      <c r="X349" s="46"/>
      <c r="Y349" s="46"/>
      <c r="Z349" s="48"/>
      <c r="AA349" s="48"/>
      <c r="AB349" s="46"/>
      <c r="AC349" s="46"/>
      <c r="AD349" s="46"/>
      <c r="AE349" s="46"/>
    </row>
    <row r="350" spans="1:31" ht="12.75" customHeight="1" x14ac:dyDescent="0.3">
      <c r="A350" s="46"/>
      <c r="B350" s="46"/>
      <c r="C350" s="46"/>
      <c r="D350" s="46"/>
      <c r="E350" s="46"/>
      <c r="F350" s="46"/>
      <c r="G350" s="48"/>
      <c r="H350" s="48"/>
      <c r="I350" s="48"/>
      <c r="J350" s="48"/>
      <c r="K350" s="48"/>
      <c r="L350" s="48"/>
      <c r="M350" s="48"/>
      <c r="N350" s="48"/>
      <c r="O350" s="46"/>
      <c r="P350" s="46"/>
      <c r="Q350" s="46"/>
      <c r="R350" s="46"/>
      <c r="S350" s="46"/>
      <c r="T350" s="46"/>
      <c r="U350" s="46"/>
      <c r="V350" s="46"/>
      <c r="W350" s="46"/>
      <c r="X350" s="46"/>
      <c r="Y350" s="46"/>
      <c r="Z350" s="48"/>
      <c r="AA350" s="48"/>
      <c r="AB350" s="46"/>
      <c r="AC350" s="46"/>
      <c r="AD350" s="46"/>
      <c r="AE350" s="46"/>
    </row>
    <row r="351" spans="1:31" ht="12.75" customHeight="1" x14ac:dyDescent="0.3">
      <c r="A351" s="46"/>
      <c r="B351" s="46"/>
      <c r="C351" s="46"/>
      <c r="D351" s="46"/>
      <c r="E351" s="46"/>
      <c r="F351" s="46"/>
      <c r="G351" s="48"/>
      <c r="H351" s="48"/>
      <c r="I351" s="48"/>
      <c r="J351" s="48"/>
      <c r="K351" s="48"/>
      <c r="L351" s="48"/>
      <c r="M351" s="48"/>
      <c r="N351" s="48"/>
      <c r="O351" s="46"/>
      <c r="P351" s="46"/>
      <c r="Q351" s="46"/>
      <c r="R351" s="46"/>
      <c r="S351" s="46"/>
      <c r="T351" s="46"/>
      <c r="U351" s="46"/>
      <c r="V351" s="46"/>
      <c r="W351" s="46"/>
      <c r="X351" s="46"/>
      <c r="Y351" s="46"/>
      <c r="Z351" s="48"/>
      <c r="AA351" s="48"/>
      <c r="AB351" s="46"/>
      <c r="AC351" s="46"/>
      <c r="AD351" s="46"/>
      <c r="AE351" s="46"/>
    </row>
    <row r="352" spans="1:31" ht="12.75" customHeight="1" x14ac:dyDescent="0.3">
      <c r="A352" s="46"/>
      <c r="B352" s="46"/>
      <c r="C352" s="46"/>
      <c r="D352" s="46"/>
      <c r="E352" s="46"/>
      <c r="F352" s="46"/>
      <c r="G352" s="48"/>
      <c r="H352" s="48"/>
      <c r="I352" s="48"/>
      <c r="J352" s="48"/>
      <c r="K352" s="48"/>
      <c r="L352" s="48"/>
      <c r="M352" s="48"/>
      <c r="N352" s="48"/>
      <c r="O352" s="46"/>
      <c r="P352" s="46"/>
      <c r="Q352" s="46"/>
      <c r="R352" s="46"/>
      <c r="S352" s="46"/>
      <c r="T352" s="46"/>
      <c r="U352" s="46"/>
      <c r="V352" s="46"/>
      <c r="W352" s="46"/>
      <c r="X352" s="46"/>
      <c r="Y352" s="46"/>
      <c r="Z352" s="48"/>
      <c r="AA352" s="48"/>
      <c r="AB352" s="46"/>
      <c r="AC352" s="46"/>
      <c r="AD352" s="46"/>
      <c r="AE352" s="46"/>
    </row>
    <row r="353" spans="1:31" ht="12.75" customHeight="1" x14ac:dyDescent="0.3">
      <c r="A353" s="46"/>
      <c r="B353" s="46"/>
      <c r="C353" s="46"/>
      <c r="D353" s="46"/>
      <c r="E353" s="46"/>
      <c r="F353" s="46"/>
      <c r="G353" s="48"/>
      <c r="H353" s="48"/>
      <c r="I353" s="48"/>
      <c r="J353" s="48"/>
      <c r="K353" s="48"/>
      <c r="L353" s="48"/>
      <c r="M353" s="48"/>
      <c r="N353" s="48"/>
      <c r="O353" s="46"/>
      <c r="P353" s="46"/>
      <c r="Q353" s="46"/>
      <c r="R353" s="46"/>
      <c r="S353" s="46"/>
      <c r="T353" s="46"/>
      <c r="U353" s="46"/>
      <c r="V353" s="46"/>
      <c r="W353" s="46"/>
      <c r="X353" s="46"/>
      <c r="Y353" s="46"/>
      <c r="Z353" s="48"/>
      <c r="AA353" s="48"/>
      <c r="AB353" s="46"/>
      <c r="AC353" s="46"/>
      <c r="AD353" s="46"/>
      <c r="AE353" s="46"/>
    </row>
    <row r="354" spans="1:31" ht="12.75" customHeight="1" x14ac:dyDescent="0.3">
      <c r="A354" s="46"/>
      <c r="B354" s="46"/>
      <c r="C354" s="46"/>
      <c r="D354" s="46"/>
      <c r="E354" s="46"/>
      <c r="F354" s="46"/>
      <c r="G354" s="48"/>
      <c r="H354" s="48"/>
      <c r="I354" s="48"/>
      <c r="J354" s="48"/>
      <c r="K354" s="48"/>
      <c r="L354" s="48"/>
      <c r="M354" s="48"/>
      <c r="N354" s="48"/>
      <c r="O354" s="46"/>
      <c r="P354" s="46"/>
      <c r="Q354" s="46"/>
      <c r="R354" s="46"/>
      <c r="S354" s="46"/>
      <c r="T354" s="46"/>
      <c r="U354" s="46"/>
      <c r="V354" s="46"/>
      <c r="W354" s="46"/>
      <c r="X354" s="46"/>
      <c r="Y354" s="46"/>
      <c r="Z354" s="48"/>
      <c r="AA354" s="48"/>
      <c r="AB354" s="46"/>
      <c r="AC354" s="46"/>
      <c r="AD354" s="46"/>
      <c r="AE354" s="46"/>
    </row>
    <row r="355" spans="1:31" ht="12.75" customHeight="1" x14ac:dyDescent="0.3">
      <c r="A355" s="46"/>
      <c r="B355" s="46"/>
      <c r="C355" s="46"/>
      <c r="D355" s="46"/>
      <c r="E355" s="46"/>
      <c r="F355" s="46"/>
      <c r="G355" s="48"/>
      <c r="H355" s="48"/>
      <c r="I355" s="48"/>
      <c r="J355" s="48"/>
      <c r="K355" s="48"/>
      <c r="L355" s="48"/>
      <c r="M355" s="48"/>
      <c r="N355" s="48"/>
      <c r="O355" s="46"/>
      <c r="P355" s="46"/>
      <c r="Q355" s="46"/>
      <c r="R355" s="46"/>
      <c r="S355" s="46"/>
      <c r="T355" s="46"/>
      <c r="U355" s="46"/>
      <c r="V355" s="46"/>
      <c r="W355" s="46"/>
      <c r="X355" s="46"/>
      <c r="Y355" s="46"/>
      <c r="Z355" s="48"/>
      <c r="AA355" s="48"/>
      <c r="AB355" s="46"/>
      <c r="AC355" s="46"/>
      <c r="AD355" s="46"/>
      <c r="AE355" s="46"/>
    </row>
    <row r="356" spans="1:31" ht="12.75" customHeight="1" x14ac:dyDescent="0.3">
      <c r="A356" s="46"/>
      <c r="B356" s="46"/>
      <c r="C356" s="46"/>
      <c r="D356" s="46"/>
      <c r="E356" s="46"/>
      <c r="F356" s="46"/>
      <c r="G356" s="48"/>
      <c r="H356" s="48"/>
      <c r="I356" s="48"/>
      <c r="J356" s="48"/>
      <c r="K356" s="48"/>
      <c r="L356" s="48"/>
      <c r="M356" s="48"/>
      <c r="N356" s="48"/>
      <c r="O356" s="46"/>
      <c r="P356" s="46"/>
      <c r="Q356" s="46"/>
      <c r="R356" s="46"/>
      <c r="S356" s="46"/>
      <c r="T356" s="46"/>
      <c r="U356" s="46"/>
      <c r="V356" s="46"/>
      <c r="W356" s="46"/>
      <c r="X356" s="46"/>
      <c r="Y356" s="46"/>
      <c r="Z356" s="48"/>
      <c r="AA356" s="48"/>
      <c r="AB356" s="46"/>
      <c r="AC356" s="46"/>
      <c r="AD356" s="46"/>
      <c r="AE356" s="46"/>
    </row>
    <row r="357" spans="1:31" ht="12.75" customHeight="1" x14ac:dyDescent="0.3">
      <c r="A357" s="46"/>
      <c r="B357" s="46"/>
      <c r="C357" s="46"/>
      <c r="D357" s="46"/>
      <c r="E357" s="46"/>
      <c r="F357" s="46"/>
      <c r="G357" s="48"/>
      <c r="H357" s="48"/>
      <c r="I357" s="48"/>
      <c r="J357" s="48"/>
      <c r="K357" s="48"/>
      <c r="L357" s="48"/>
      <c r="M357" s="48"/>
      <c r="N357" s="48"/>
      <c r="O357" s="46"/>
      <c r="P357" s="46"/>
      <c r="Q357" s="46"/>
      <c r="R357" s="46"/>
      <c r="S357" s="46"/>
      <c r="T357" s="46"/>
      <c r="U357" s="46"/>
      <c r="V357" s="46"/>
      <c r="W357" s="46"/>
      <c r="X357" s="46"/>
      <c r="Y357" s="46"/>
      <c r="Z357" s="48"/>
      <c r="AA357" s="48"/>
      <c r="AB357" s="46"/>
      <c r="AC357" s="46"/>
      <c r="AD357" s="46"/>
      <c r="AE357" s="46"/>
    </row>
    <row r="358" spans="1:31" ht="12.75" customHeight="1" x14ac:dyDescent="0.3">
      <c r="A358" s="46"/>
      <c r="B358" s="46"/>
      <c r="C358" s="46"/>
      <c r="D358" s="46"/>
      <c r="E358" s="46"/>
      <c r="F358" s="46"/>
      <c r="G358" s="48"/>
      <c r="H358" s="48"/>
      <c r="I358" s="48"/>
      <c r="J358" s="48"/>
      <c r="K358" s="48"/>
      <c r="L358" s="48"/>
      <c r="M358" s="48"/>
      <c r="N358" s="48"/>
      <c r="O358" s="46"/>
      <c r="P358" s="46"/>
      <c r="Q358" s="46"/>
      <c r="R358" s="46"/>
      <c r="S358" s="46"/>
      <c r="T358" s="46"/>
      <c r="U358" s="46"/>
      <c r="V358" s="46"/>
      <c r="W358" s="46"/>
      <c r="X358" s="46"/>
      <c r="Y358" s="46"/>
      <c r="Z358" s="48"/>
      <c r="AA358" s="48"/>
      <c r="AB358" s="46"/>
      <c r="AC358" s="46"/>
      <c r="AD358" s="46"/>
      <c r="AE358" s="46"/>
    </row>
    <row r="359" spans="1:31" ht="12.75" customHeight="1" x14ac:dyDescent="0.3">
      <c r="A359" s="46"/>
      <c r="B359" s="46"/>
      <c r="C359" s="46"/>
      <c r="D359" s="46"/>
      <c r="E359" s="46"/>
      <c r="F359" s="46"/>
      <c r="G359" s="48"/>
      <c r="H359" s="48"/>
      <c r="I359" s="48"/>
      <c r="J359" s="48"/>
      <c r="K359" s="48"/>
      <c r="L359" s="48"/>
      <c r="M359" s="48"/>
      <c r="N359" s="48"/>
      <c r="O359" s="46"/>
      <c r="P359" s="46"/>
      <c r="Q359" s="46"/>
      <c r="R359" s="46"/>
      <c r="S359" s="46"/>
      <c r="T359" s="46"/>
      <c r="U359" s="46"/>
      <c r="V359" s="46"/>
      <c r="W359" s="46"/>
      <c r="X359" s="46"/>
      <c r="Y359" s="46"/>
      <c r="Z359" s="48"/>
      <c r="AA359" s="48"/>
      <c r="AB359" s="46"/>
      <c r="AC359" s="46"/>
      <c r="AD359" s="46"/>
      <c r="AE359" s="46"/>
    </row>
    <row r="360" spans="1:31" ht="12.75" customHeight="1" x14ac:dyDescent="0.3">
      <c r="A360" s="46"/>
      <c r="B360" s="46"/>
      <c r="C360" s="46"/>
      <c r="D360" s="46"/>
      <c r="E360" s="46"/>
      <c r="F360" s="46"/>
      <c r="G360" s="48"/>
      <c r="H360" s="48"/>
      <c r="I360" s="48"/>
      <c r="J360" s="48"/>
      <c r="K360" s="48"/>
      <c r="L360" s="48"/>
      <c r="M360" s="48"/>
      <c r="N360" s="48"/>
      <c r="O360" s="46"/>
      <c r="P360" s="46"/>
      <c r="Q360" s="46"/>
      <c r="R360" s="46"/>
      <c r="S360" s="46"/>
      <c r="T360" s="46"/>
      <c r="U360" s="46"/>
      <c r="V360" s="46"/>
      <c r="W360" s="46"/>
      <c r="X360" s="46"/>
      <c r="Y360" s="46"/>
      <c r="Z360" s="48"/>
      <c r="AA360" s="48"/>
      <c r="AB360" s="46"/>
      <c r="AC360" s="46"/>
      <c r="AD360" s="46"/>
      <c r="AE360" s="46"/>
    </row>
    <row r="361" spans="1:31" ht="12.75" customHeight="1" x14ac:dyDescent="0.3">
      <c r="A361" s="46"/>
      <c r="B361" s="46"/>
      <c r="C361" s="46"/>
      <c r="D361" s="46"/>
      <c r="E361" s="46"/>
      <c r="F361" s="46"/>
      <c r="G361" s="48"/>
      <c r="H361" s="48"/>
      <c r="I361" s="48"/>
      <c r="J361" s="48"/>
      <c r="K361" s="48"/>
      <c r="L361" s="48"/>
      <c r="M361" s="48"/>
      <c r="N361" s="48"/>
      <c r="O361" s="46"/>
      <c r="P361" s="46"/>
      <c r="Q361" s="46"/>
      <c r="R361" s="46"/>
      <c r="S361" s="46"/>
      <c r="T361" s="46"/>
      <c r="U361" s="46"/>
      <c r="V361" s="46"/>
      <c r="W361" s="46"/>
      <c r="X361" s="46"/>
      <c r="Y361" s="46"/>
      <c r="Z361" s="48"/>
      <c r="AA361" s="48"/>
      <c r="AB361" s="46"/>
      <c r="AC361" s="46"/>
      <c r="AD361" s="46"/>
      <c r="AE361" s="46"/>
    </row>
    <row r="362" spans="1:31" ht="12.75" customHeight="1" x14ac:dyDescent="0.3">
      <c r="A362" s="46"/>
      <c r="B362" s="46"/>
      <c r="C362" s="46"/>
      <c r="D362" s="46"/>
      <c r="E362" s="46"/>
      <c r="F362" s="46"/>
      <c r="G362" s="48"/>
      <c r="H362" s="48"/>
      <c r="I362" s="48"/>
      <c r="J362" s="48"/>
      <c r="K362" s="48"/>
      <c r="L362" s="48"/>
      <c r="M362" s="48"/>
      <c r="N362" s="48"/>
      <c r="O362" s="46"/>
      <c r="P362" s="46"/>
      <c r="Q362" s="46"/>
      <c r="R362" s="46"/>
      <c r="S362" s="46"/>
      <c r="T362" s="46"/>
      <c r="U362" s="46"/>
      <c r="V362" s="46"/>
      <c r="W362" s="46"/>
      <c r="X362" s="46"/>
      <c r="Y362" s="46"/>
      <c r="Z362" s="48"/>
      <c r="AA362" s="48"/>
      <c r="AB362" s="46"/>
      <c r="AC362" s="46"/>
      <c r="AD362" s="46"/>
      <c r="AE362" s="46"/>
    </row>
    <row r="363" spans="1:31" ht="12.75" customHeight="1" x14ac:dyDescent="0.3">
      <c r="A363" s="46"/>
      <c r="B363" s="46"/>
      <c r="C363" s="46"/>
      <c r="D363" s="46"/>
      <c r="E363" s="46"/>
      <c r="F363" s="46"/>
      <c r="G363" s="48"/>
      <c r="H363" s="48"/>
      <c r="I363" s="48"/>
      <c r="J363" s="48"/>
      <c r="K363" s="48"/>
      <c r="L363" s="48"/>
      <c r="M363" s="48"/>
      <c r="N363" s="48"/>
      <c r="O363" s="46"/>
      <c r="P363" s="46"/>
      <c r="Q363" s="46"/>
      <c r="R363" s="46"/>
      <c r="S363" s="46"/>
      <c r="T363" s="46"/>
      <c r="U363" s="46"/>
      <c r="V363" s="46"/>
      <c r="W363" s="46"/>
      <c r="X363" s="46"/>
      <c r="Y363" s="46"/>
      <c r="Z363" s="48"/>
      <c r="AA363" s="48"/>
      <c r="AB363" s="46"/>
      <c r="AC363" s="46"/>
      <c r="AD363" s="46"/>
      <c r="AE363" s="46"/>
    </row>
    <row r="364" spans="1:31" ht="12.75" customHeight="1" x14ac:dyDescent="0.3">
      <c r="A364" s="46"/>
      <c r="B364" s="46"/>
      <c r="C364" s="46"/>
      <c r="D364" s="46"/>
      <c r="E364" s="46"/>
      <c r="F364" s="46"/>
      <c r="G364" s="48"/>
      <c r="H364" s="48"/>
      <c r="I364" s="48"/>
      <c r="J364" s="48"/>
      <c r="K364" s="48"/>
      <c r="L364" s="48"/>
      <c r="M364" s="48"/>
      <c r="N364" s="48"/>
      <c r="O364" s="46"/>
      <c r="P364" s="46"/>
      <c r="Q364" s="46"/>
      <c r="R364" s="46"/>
      <c r="S364" s="46"/>
      <c r="T364" s="46"/>
      <c r="U364" s="46"/>
      <c r="V364" s="46"/>
      <c r="W364" s="46"/>
      <c r="X364" s="46"/>
      <c r="Y364" s="46"/>
      <c r="Z364" s="48"/>
      <c r="AA364" s="48"/>
      <c r="AB364" s="46"/>
      <c r="AC364" s="46"/>
      <c r="AD364" s="46"/>
      <c r="AE364" s="46"/>
    </row>
    <row r="365" spans="1:31" ht="12.75" customHeight="1" x14ac:dyDescent="0.3">
      <c r="A365" s="46"/>
      <c r="B365" s="46"/>
      <c r="C365" s="46"/>
      <c r="D365" s="46"/>
      <c r="E365" s="46"/>
      <c r="F365" s="46"/>
      <c r="G365" s="48"/>
      <c r="H365" s="48"/>
      <c r="I365" s="48"/>
      <c r="J365" s="48"/>
      <c r="K365" s="48"/>
      <c r="L365" s="48"/>
      <c r="M365" s="48"/>
      <c r="N365" s="48"/>
      <c r="O365" s="46"/>
      <c r="P365" s="46"/>
      <c r="Q365" s="46"/>
      <c r="R365" s="46"/>
      <c r="S365" s="46"/>
      <c r="T365" s="46"/>
      <c r="U365" s="46"/>
      <c r="V365" s="46"/>
      <c r="W365" s="46"/>
      <c r="X365" s="46"/>
      <c r="Y365" s="46"/>
      <c r="Z365" s="48"/>
      <c r="AA365" s="48"/>
      <c r="AB365" s="46"/>
      <c r="AC365" s="46"/>
      <c r="AD365" s="46"/>
      <c r="AE365" s="46"/>
    </row>
    <row r="366" spans="1:31" ht="12.75" customHeight="1" x14ac:dyDescent="0.3">
      <c r="A366" s="46"/>
      <c r="B366" s="46"/>
      <c r="C366" s="46"/>
      <c r="D366" s="46"/>
      <c r="E366" s="46"/>
      <c r="F366" s="46"/>
      <c r="G366" s="48"/>
      <c r="H366" s="48"/>
      <c r="I366" s="48"/>
      <c r="J366" s="48"/>
      <c r="K366" s="48"/>
      <c r="L366" s="48"/>
      <c r="M366" s="48"/>
      <c r="N366" s="48"/>
      <c r="O366" s="46"/>
      <c r="P366" s="46"/>
      <c r="Q366" s="46"/>
      <c r="R366" s="46"/>
      <c r="S366" s="46"/>
      <c r="T366" s="46"/>
      <c r="U366" s="46"/>
      <c r="V366" s="46"/>
      <c r="W366" s="46"/>
      <c r="X366" s="46"/>
      <c r="Y366" s="46"/>
      <c r="Z366" s="48"/>
      <c r="AA366" s="48"/>
      <c r="AB366" s="46"/>
      <c r="AC366" s="46"/>
      <c r="AD366" s="46"/>
      <c r="AE366" s="46"/>
    </row>
    <row r="367" spans="1:31" ht="12.75" customHeight="1" x14ac:dyDescent="0.3">
      <c r="A367" s="46"/>
      <c r="B367" s="46"/>
      <c r="C367" s="46"/>
      <c r="D367" s="46"/>
      <c r="E367" s="46"/>
      <c r="F367" s="46"/>
      <c r="G367" s="48"/>
      <c r="H367" s="48"/>
      <c r="I367" s="48"/>
      <c r="J367" s="48"/>
      <c r="K367" s="48"/>
      <c r="L367" s="48"/>
      <c r="M367" s="48"/>
      <c r="N367" s="48"/>
      <c r="O367" s="46"/>
      <c r="P367" s="46"/>
      <c r="Q367" s="46"/>
      <c r="R367" s="46"/>
      <c r="S367" s="46"/>
      <c r="T367" s="46"/>
      <c r="U367" s="46"/>
      <c r="V367" s="46"/>
      <c r="W367" s="46"/>
      <c r="X367" s="46"/>
      <c r="Y367" s="46"/>
      <c r="Z367" s="48"/>
      <c r="AA367" s="48"/>
      <c r="AB367" s="46"/>
      <c r="AC367" s="46"/>
      <c r="AD367" s="46"/>
      <c r="AE367" s="46"/>
    </row>
    <row r="368" spans="1:31" ht="12.75" customHeight="1" x14ac:dyDescent="0.3">
      <c r="A368" s="46"/>
      <c r="B368" s="46"/>
      <c r="C368" s="46"/>
      <c r="D368" s="46"/>
      <c r="E368" s="46"/>
      <c r="F368" s="46"/>
      <c r="G368" s="48"/>
      <c r="H368" s="48"/>
      <c r="I368" s="48"/>
      <c r="J368" s="48"/>
      <c r="K368" s="48"/>
      <c r="L368" s="48"/>
      <c r="M368" s="48"/>
      <c r="N368" s="48"/>
      <c r="O368" s="46"/>
      <c r="P368" s="46"/>
      <c r="Q368" s="46"/>
      <c r="R368" s="46"/>
      <c r="S368" s="46"/>
      <c r="T368" s="46"/>
      <c r="U368" s="46"/>
      <c r="V368" s="46"/>
      <c r="W368" s="46"/>
      <c r="X368" s="46"/>
      <c r="Y368" s="46"/>
      <c r="Z368" s="48"/>
      <c r="AA368" s="48"/>
      <c r="AB368" s="46"/>
      <c r="AC368" s="46"/>
      <c r="AD368" s="46"/>
      <c r="AE368" s="46"/>
    </row>
    <row r="369" spans="1:31" ht="12.75" customHeight="1" x14ac:dyDescent="0.3">
      <c r="A369" s="46"/>
      <c r="B369" s="46"/>
      <c r="C369" s="46"/>
      <c r="D369" s="46"/>
      <c r="E369" s="46"/>
      <c r="F369" s="46"/>
      <c r="G369" s="48"/>
      <c r="H369" s="48"/>
      <c r="I369" s="48"/>
      <c r="J369" s="48"/>
      <c r="K369" s="48"/>
      <c r="L369" s="48"/>
      <c r="M369" s="48"/>
      <c r="N369" s="48"/>
      <c r="O369" s="46"/>
      <c r="P369" s="46"/>
      <c r="Q369" s="46"/>
      <c r="R369" s="46"/>
      <c r="S369" s="46"/>
      <c r="T369" s="46"/>
      <c r="U369" s="46"/>
      <c r="V369" s="46"/>
      <c r="W369" s="46"/>
      <c r="X369" s="46"/>
      <c r="Y369" s="46"/>
      <c r="Z369" s="48"/>
      <c r="AA369" s="48"/>
      <c r="AB369" s="46"/>
      <c r="AC369" s="46"/>
      <c r="AD369" s="46"/>
      <c r="AE369" s="46"/>
    </row>
    <row r="370" spans="1:31" ht="12.75" customHeight="1" x14ac:dyDescent="0.3">
      <c r="A370" s="46"/>
      <c r="B370" s="46"/>
      <c r="C370" s="46"/>
      <c r="D370" s="46"/>
      <c r="E370" s="46"/>
      <c r="F370" s="46"/>
      <c r="G370" s="48"/>
      <c r="H370" s="48"/>
      <c r="I370" s="48"/>
      <c r="J370" s="48"/>
      <c r="K370" s="48"/>
      <c r="L370" s="48"/>
      <c r="M370" s="48"/>
      <c r="N370" s="48"/>
      <c r="O370" s="46"/>
      <c r="P370" s="46"/>
      <c r="Q370" s="46"/>
      <c r="R370" s="46"/>
      <c r="S370" s="46"/>
      <c r="T370" s="46"/>
      <c r="U370" s="46"/>
      <c r="V370" s="46"/>
      <c r="W370" s="46"/>
      <c r="X370" s="46"/>
      <c r="Y370" s="46"/>
      <c r="Z370" s="48"/>
      <c r="AA370" s="48"/>
      <c r="AB370" s="46"/>
      <c r="AC370" s="46"/>
      <c r="AD370" s="46"/>
      <c r="AE370" s="46"/>
    </row>
    <row r="371" spans="1:31" ht="12.75" customHeight="1" x14ac:dyDescent="0.3">
      <c r="A371" s="46"/>
      <c r="B371" s="46"/>
      <c r="C371" s="46"/>
      <c r="D371" s="46"/>
      <c r="E371" s="46"/>
      <c r="F371" s="46"/>
      <c r="G371" s="48"/>
      <c r="H371" s="48"/>
      <c r="I371" s="48"/>
      <c r="J371" s="48"/>
      <c r="K371" s="48"/>
      <c r="L371" s="48"/>
      <c r="M371" s="48"/>
      <c r="N371" s="48"/>
      <c r="O371" s="46"/>
      <c r="P371" s="46"/>
      <c r="Q371" s="46"/>
      <c r="R371" s="46"/>
      <c r="S371" s="46"/>
      <c r="T371" s="46"/>
      <c r="U371" s="46"/>
      <c r="V371" s="46"/>
      <c r="W371" s="46"/>
      <c r="X371" s="46"/>
      <c r="Y371" s="46"/>
      <c r="Z371" s="48"/>
      <c r="AA371" s="48"/>
      <c r="AB371" s="46"/>
      <c r="AC371" s="46"/>
      <c r="AD371" s="46"/>
      <c r="AE371" s="46"/>
    </row>
    <row r="372" spans="1:31" ht="12.75" customHeight="1" x14ac:dyDescent="0.3">
      <c r="A372" s="46"/>
      <c r="B372" s="46"/>
      <c r="C372" s="46"/>
      <c r="D372" s="46"/>
      <c r="E372" s="46"/>
      <c r="F372" s="46"/>
      <c r="G372" s="48"/>
      <c r="H372" s="48"/>
      <c r="I372" s="48"/>
      <c r="J372" s="48"/>
      <c r="K372" s="48"/>
      <c r="L372" s="48"/>
      <c r="M372" s="48"/>
      <c r="N372" s="48"/>
      <c r="O372" s="46"/>
      <c r="P372" s="46"/>
      <c r="Q372" s="46"/>
      <c r="R372" s="46"/>
      <c r="S372" s="46"/>
      <c r="T372" s="46"/>
      <c r="U372" s="46"/>
      <c r="V372" s="46"/>
      <c r="W372" s="46"/>
      <c r="X372" s="46"/>
      <c r="Y372" s="46"/>
      <c r="Z372" s="48"/>
      <c r="AA372" s="48"/>
      <c r="AB372" s="46"/>
      <c r="AC372" s="46"/>
      <c r="AD372" s="46"/>
      <c r="AE372" s="46"/>
    </row>
    <row r="373" spans="1:31" ht="12.75" customHeight="1" x14ac:dyDescent="0.3">
      <c r="A373" s="46"/>
      <c r="B373" s="46"/>
      <c r="C373" s="46"/>
      <c r="D373" s="46"/>
      <c r="E373" s="46"/>
      <c r="F373" s="46"/>
      <c r="G373" s="48"/>
      <c r="H373" s="48"/>
      <c r="I373" s="48"/>
      <c r="J373" s="48"/>
      <c r="K373" s="48"/>
      <c r="L373" s="48"/>
      <c r="M373" s="48"/>
      <c r="N373" s="48"/>
      <c r="O373" s="46"/>
      <c r="P373" s="46"/>
      <c r="Q373" s="46"/>
      <c r="R373" s="46"/>
      <c r="S373" s="46"/>
      <c r="T373" s="46"/>
      <c r="U373" s="46"/>
      <c r="V373" s="46"/>
      <c r="W373" s="46"/>
      <c r="X373" s="46"/>
      <c r="Y373" s="46"/>
      <c r="Z373" s="48"/>
      <c r="AA373" s="48"/>
      <c r="AB373" s="46"/>
      <c r="AC373" s="46"/>
      <c r="AD373" s="46"/>
      <c r="AE373" s="46"/>
    </row>
    <row r="374" spans="1:31" ht="12.75" customHeight="1" x14ac:dyDescent="0.3">
      <c r="A374" s="46"/>
      <c r="B374" s="46"/>
      <c r="C374" s="46"/>
      <c r="D374" s="46"/>
      <c r="E374" s="46"/>
      <c r="F374" s="46"/>
      <c r="G374" s="48"/>
      <c r="H374" s="48"/>
      <c r="I374" s="48"/>
      <c r="J374" s="48"/>
      <c r="K374" s="48"/>
      <c r="L374" s="48"/>
      <c r="M374" s="48"/>
      <c r="N374" s="48"/>
      <c r="O374" s="46"/>
      <c r="P374" s="46"/>
      <c r="Q374" s="46"/>
      <c r="R374" s="46"/>
      <c r="S374" s="46"/>
      <c r="T374" s="46"/>
      <c r="U374" s="46"/>
      <c r="V374" s="46"/>
      <c r="W374" s="46"/>
      <c r="X374" s="46"/>
      <c r="Y374" s="46"/>
      <c r="Z374" s="48"/>
      <c r="AA374" s="48"/>
      <c r="AB374" s="46"/>
      <c r="AC374" s="46"/>
      <c r="AD374" s="46"/>
      <c r="AE374" s="46"/>
    </row>
    <row r="375" spans="1:31" ht="12.75" customHeight="1" x14ac:dyDescent="0.3">
      <c r="A375" s="46"/>
      <c r="B375" s="46"/>
      <c r="C375" s="46"/>
      <c r="D375" s="46"/>
      <c r="E375" s="46"/>
      <c r="F375" s="46"/>
      <c r="G375" s="48"/>
      <c r="H375" s="48"/>
      <c r="I375" s="48"/>
      <c r="J375" s="48"/>
      <c r="K375" s="48"/>
      <c r="L375" s="48"/>
      <c r="M375" s="48"/>
      <c r="N375" s="48"/>
      <c r="O375" s="46"/>
      <c r="P375" s="46"/>
      <c r="Q375" s="46"/>
      <c r="R375" s="46"/>
      <c r="S375" s="46"/>
      <c r="T375" s="46"/>
      <c r="U375" s="46"/>
      <c r="V375" s="46"/>
      <c r="W375" s="46"/>
      <c r="X375" s="46"/>
      <c r="Y375" s="46"/>
      <c r="Z375" s="48"/>
      <c r="AA375" s="48"/>
      <c r="AB375" s="46"/>
      <c r="AC375" s="46"/>
      <c r="AD375" s="46"/>
      <c r="AE375" s="46"/>
    </row>
    <row r="376" spans="1:31" ht="12.75" customHeight="1" x14ac:dyDescent="0.3">
      <c r="A376" s="46"/>
      <c r="B376" s="46"/>
      <c r="C376" s="46"/>
      <c r="D376" s="46"/>
      <c r="E376" s="46"/>
      <c r="F376" s="46"/>
      <c r="G376" s="48"/>
      <c r="H376" s="48"/>
      <c r="I376" s="48"/>
      <c r="J376" s="48"/>
      <c r="K376" s="48"/>
      <c r="L376" s="48"/>
      <c r="M376" s="48"/>
      <c r="N376" s="48"/>
      <c r="O376" s="46"/>
      <c r="P376" s="46"/>
      <c r="Q376" s="46"/>
      <c r="R376" s="46"/>
      <c r="S376" s="46"/>
      <c r="T376" s="46"/>
      <c r="U376" s="46"/>
      <c r="V376" s="46"/>
      <c r="W376" s="46"/>
      <c r="X376" s="46"/>
      <c r="Y376" s="46"/>
      <c r="Z376" s="48"/>
      <c r="AA376" s="48"/>
      <c r="AB376" s="46"/>
      <c r="AC376" s="46"/>
      <c r="AD376" s="46"/>
      <c r="AE376" s="46"/>
    </row>
    <row r="377" spans="1:31" ht="12.75" customHeight="1" x14ac:dyDescent="0.3">
      <c r="A377" s="46"/>
      <c r="B377" s="46"/>
      <c r="C377" s="46"/>
      <c r="D377" s="46"/>
      <c r="E377" s="46"/>
      <c r="F377" s="46"/>
      <c r="G377" s="48"/>
      <c r="H377" s="48"/>
      <c r="I377" s="48"/>
      <c r="J377" s="48"/>
      <c r="K377" s="48"/>
      <c r="L377" s="48"/>
      <c r="M377" s="48"/>
      <c r="N377" s="48"/>
      <c r="O377" s="46"/>
      <c r="P377" s="46"/>
      <c r="Q377" s="46"/>
      <c r="R377" s="46"/>
      <c r="S377" s="46"/>
      <c r="T377" s="46"/>
      <c r="U377" s="46"/>
      <c r="V377" s="46"/>
      <c r="W377" s="46"/>
      <c r="X377" s="46"/>
      <c r="Y377" s="46"/>
      <c r="Z377" s="48"/>
      <c r="AA377" s="48"/>
      <c r="AB377" s="46"/>
      <c r="AC377" s="46"/>
      <c r="AD377" s="46"/>
      <c r="AE377" s="46"/>
    </row>
    <row r="378" spans="1:31" ht="12.75" customHeight="1" x14ac:dyDescent="0.3">
      <c r="A378" s="46"/>
      <c r="B378" s="46"/>
      <c r="C378" s="46"/>
      <c r="D378" s="46"/>
      <c r="E378" s="46"/>
      <c r="F378" s="46"/>
      <c r="G378" s="48"/>
      <c r="H378" s="48"/>
      <c r="I378" s="48"/>
      <c r="J378" s="48"/>
      <c r="K378" s="48"/>
      <c r="L378" s="48"/>
      <c r="M378" s="48"/>
      <c r="N378" s="48"/>
      <c r="O378" s="46"/>
      <c r="P378" s="46"/>
      <c r="Q378" s="46"/>
      <c r="R378" s="46"/>
      <c r="S378" s="46"/>
      <c r="T378" s="46"/>
      <c r="U378" s="46"/>
      <c r="V378" s="46"/>
      <c r="W378" s="46"/>
      <c r="X378" s="46"/>
      <c r="Y378" s="46"/>
      <c r="Z378" s="48"/>
      <c r="AA378" s="48"/>
      <c r="AB378" s="46"/>
      <c r="AC378" s="46"/>
      <c r="AD378" s="46"/>
      <c r="AE378" s="46"/>
    </row>
    <row r="379" spans="1:31" ht="12.75" customHeight="1" x14ac:dyDescent="0.3">
      <c r="A379" s="46"/>
      <c r="B379" s="46"/>
      <c r="C379" s="46"/>
      <c r="D379" s="46"/>
      <c r="E379" s="46"/>
      <c r="F379" s="46"/>
      <c r="G379" s="48"/>
      <c r="H379" s="48"/>
      <c r="I379" s="48"/>
      <c r="J379" s="48"/>
      <c r="K379" s="48"/>
      <c r="L379" s="48"/>
      <c r="M379" s="48"/>
      <c r="N379" s="48"/>
      <c r="O379" s="46"/>
      <c r="P379" s="46"/>
      <c r="Q379" s="46"/>
      <c r="R379" s="46"/>
      <c r="S379" s="46"/>
      <c r="T379" s="46"/>
      <c r="U379" s="46"/>
      <c r="V379" s="46"/>
      <c r="W379" s="46"/>
      <c r="X379" s="46"/>
      <c r="Y379" s="46"/>
      <c r="Z379" s="48"/>
      <c r="AA379" s="48"/>
      <c r="AB379" s="46"/>
      <c r="AC379" s="46"/>
      <c r="AD379" s="46"/>
      <c r="AE379" s="46"/>
    </row>
    <row r="380" spans="1:31" ht="12.75" customHeight="1" x14ac:dyDescent="0.3">
      <c r="A380" s="46"/>
      <c r="B380" s="46"/>
      <c r="C380" s="46"/>
      <c r="D380" s="46"/>
      <c r="E380" s="46"/>
      <c r="F380" s="46"/>
      <c r="G380" s="48"/>
      <c r="H380" s="48"/>
      <c r="I380" s="48"/>
      <c r="J380" s="48"/>
      <c r="K380" s="48"/>
      <c r="L380" s="48"/>
      <c r="M380" s="48"/>
      <c r="N380" s="48"/>
      <c r="O380" s="46"/>
      <c r="P380" s="46"/>
      <c r="Q380" s="46"/>
      <c r="R380" s="46"/>
      <c r="S380" s="46"/>
      <c r="T380" s="46"/>
      <c r="U380" s="46"/>
      <c r="V380" s="46"/>
      <c r="W380" s="46"/>
      <c r="X380" s="46"/>
      <c r="Y380" s="46"/>
      <c r="Z380" s="48"/>
      <c r="AA380" s="48"/>
      <c r="AB380" s="46"/>
      <c r="AC380" s="46"/>
      <c r="AD380" s="46"/>
      <c r="AE380" s="46"/>
    </row>
    <row r="381" spans="1:31" ht="12.75" customHeight="1" x14ac:dyDescent="0.3">
      <c r="A381" s="46"/>
      <c r="B381" s="46"/>
      <c r="C381" s="46"/>
      <c r="D381" s="46"/>
      <c r="E381" s="46"/>
      <c r="F381" s="46"/>
      <c r="G381" s="48"/>
      <c r="H381" s="48"/>
      <c r="I381" s="48"/>
      <c r="J381" s="48"/>
      <c r="K381" s="48"/>
      <c r="L381" s="48"/>
      <c r="M381" s="48"/>
      <c r="N381" s="48"/>
      <c r="O381" s="46"/>
      <c r="P381" s="46"/>
      <c r="Q381" s="46"/>
      <c r="R381" s="46"/>
      <c r="S381" s="46"/>
      <c r="T381" s="46"/>
      <c r="U381" s="46"/>
      <c r="V381" s="46"/>
      <c r="W381" s="46"/>
      <c r="X381" s="46"/>
      <c r="Y381" s="46"/>
      <c r="Z381" s="48"/>
      <c r="AA381" s="48"/>
      <c r="AB381" s="46"/>
      <c r="AC381" s="46"/>
      <c r="AD381" s="46"/>
      <c r="AE381" s="46"/>
    </row>
    <row r="382" spans="1:31" ht="12.75" customHeight="1" x14ac:dyDescent="0.3">
      <c r="A382" s="46"/>
      <c r="B382" s="46"/>
      <c r="C382" s="46"/>
      <c r="D382" s="46"/>
      <c r="E382" s="46"/>
      <c r="F382" s="46"/>
      <c r="G382" s="48"/>
      <c r="H382" s="48"/>
      <c r="I382" s="48"/>
      <c r="J382" s="48"/>
      <c r="K382" s="48"/>
      <c r="L382" s="48"/>
      <c r="M382" s="48"/>
      <c r="N382" s="48"/>
      <c r="O382" s="46"/>
      <c r="P382" s="46"/>
      <c r="Q382" s="46"/>
      <c r="R382" s="46"/>
      <c r="S382" s="46"/>
      <c r="T382" s="46"/>
      <c r="U382" s="46"/>
      <c r="V382" s="46"/>
      <c r="W382" s="46"/>
      <c r="X382" s="46"/>
      <c r="Y382" s="46"/>
      <c r="Z382" s="48"/>
      <c r="AA382" s="48"/>
      <c r="AB382" s="46"/>
      <c r="AC382" s="46"/>
      <c r="AD382" s="46"/>
      <c r="AE382" s="46"/>
    </row>
    <row r="383" spans="1:31" ht="12.75" customHeight="1" x14ac:dyDescent="0.3">
      <c r="A383" s="46"/>
      <c r="B383" s="46"/>
      <c r="C383" s="46"/>
      <c r="D383" s="46"/>
      <c r="E383" s="46"/>
      <c r="F383" s="46"/>
      <c r="G383" s="48"/>
      <c r="H383" s="48"/>
      <c r="I383" s="48"/>
      <c r="J383" s="48"/>
      <c r="K383" s="48"/>
      <c r="L383" s="48"/>
      <c r="M383" s="48"/>
      <c r="N383" s="48"/>
      <c r="O383" s="46"/>
      <c r="P383" s="46"/>
      <c r="Q383" s="46"/>
      <c r="R383" s="46"/>
      <c r="S383" s="46"/>
      <c r="T383" s="46"/>
      <c r="U383" s="46"/>
      <c r="V383" s="46"/>
      <c r="W383" s="46"/>
      <c r="X383" s="46"/>
      <c r="Y383" s="46"/>
      <c r="Z383" s="48"/>
      <c r="AA383" s="48"/>
      <c r="AB383" s="46"/>
      <c r="AC383" s="46"/>
      <c r="AD383" s="46"/>
      <c r="AE383" s="46"/>
    </row>
    <row r="384" spans="1:31" ht="12.75" customHeight="1" x14ac:dyDescent="0.3">
      <c r="A384" s="46"/>
      <c r="B384" s="46"/>
      <c r="C384" s="46"/>
      <c r="D384" s="46"/>
      <c r="E384" s="46"/>
      <c r="F384" s="46"/>
      <c r="G384" s="48"/>
      <c r="H384" s="48"/>
      <c r="I384" s="48"/>
      <c r="J384" s="48"/>
      <c r="K384" s="48"/>
      <c r="L384" s="48"/>
      <c r="M384" s="48"/>
      <c r="N384" s="48"/>
      <c r="O384" s="46"/>
      <c r="P384" s="46"/>
      <c r="Q384" s="46"/>
      <c r="R384" s="46"/>
      <c r="S384" s="46"/>
      <c r="T384" s="46"/>
      <c r="U384" s="46"/>
      <c r="V384" s="46"/>
      <c r="W384" s="46"/>
      <c r="X384" s="46"/>
      <c r="Y384" s="46"/>
      <c r="Z384" s="48"/>
      <c r="AA384" s="48"/>
      <c r="AB384" s="46"/>
      <c r="AC384" s="46"/>
      <c r="AD384" s="46"/>
      <c r="AE384" s="46"/>
    </row>
    <row r="385" spans="1:31" ht="12.75" customHeight="1" x14ac:dyDescent="0.3">
      <c r="A385" s="46"/>
      <c r="B385" s="46"/>
      <c r="C385" s="46"/>
      <c r="D385" s="46"/>
      <c r="E385" s="46"/>
      <c r="F385" s="46"/>
      <c r="G385" s="48"/>
      <c r="H385" s="48"/>
      <c r="I385" s="48"/>
      <c r="J385" s="48"/>
      <c r="K385" s="48"/>
      <c r="L385" s="48"/>
      <c r="M385" s="48"/>
      <c r="N385" s="48"/>
      <c r="O385" s="46"/>
      <c r="P385" s="46"/>
      <c r="Q385" s="46"/>
      <c r="R385" s="46"/>
      <c r="S385" s="46"/>
      <c r="T385" s="46"/>
      <c r="U385" s="46"/>
      <c r="V385" s="46"/>
      <c r="W385" s="46"/>
      <c r="X385" s="46"/>
      <c r="Y385" s="46"/>
      <c r="Z385" s="48"/>
      <c r="AA385" s="48"/>
      <c r="AB385" s="46"/>
      <c r="AC385" s="46"/>
      <c r="AD385" s="46"/>
      <c r="AE385" s="46"/>
    </row>
    <row r="386" spans="1:31" ht="12.75" customHeight="1" x14ac:dyDescent="0.3">
      <c r="A386" s="46"/>
      <c r="B386" s="46"/>
      <c r="C386" s="46"/>
      <c r="D386" s="46"/>
      <c r="E386" s="46"/>
      <c r="F386" s="46"/>
      <c r="G386" s="48"/>
      <c r="H386" s="48"/>
      <c r="I386" s="48"/>
      <c r="J386" s="48"/>
      <c r="K386" s="48"/>
      <c r="L386" s="48"/>
      <c r="M386" s="48"/>
      <c r="N386" s="48"/>
      <c r="O386" s="46"/>
      <c r="P386" s="46"/>
      <c r="Q386" s="46"/>
      <c r="R386" s="46"/>
      <c r="S386" s="46"/>
      <c r="T386" s="46"/>
      <c r="U386" s="46"/>
      <c r="V386" s="46"/>
      <c r="W386" s="46"/>
      <c r="X386" s="46"/>
      <c r="Y386" s="46"/>
      <c r="Z386" s="48"/>
      <c r="AA386" s="48"/>
      <c r="AB386" s="46"/>
      <c r="AC386" s="46"/>
      <c r="AD386" s="46"/>
      <c r="AE386" s="46"/>
    </row>
    <row r="387" spans="1:31" ht="12.75" customHeight="1" x14ac:dyDescent="0.3">
      <c r="A387" s="46"/>
      <c r="B387" s="46"/>
      <c r="C387" s="46"/>
      <c r="D387" s="46"/>
      <c r="E387" s="46"/>
      <c r="F387" s="46"/>
      <c r="G387" s="48"/>
      <c r="H387" s="48"/>
      <c r="I387" s="48"/>
      <c r="J387" s="48"/>
      <c r="K387" s="48"/>
      <c r="L387" s="48"/>
      <c r="M387" s="48"/>
      <c r="N387" s="48"/>
      <c r="O387" s="46"/>
      <c r="P387" s="46"/>
      <c r="Q387" s="46"/>
      <c r="R387" s="46"/>
      <c r="S387" s="46"/>
      <c r="T387" s="46"/>
      <c r="U387" s="46"/>
      <c r="V387" s="46"/>
      <c r="W387" s="46"/>
      <c r="X387" s="46"/>
      <c r="Y387" s="46"/>
      <c r="Z387" s="48"/>
      <c r="AA387" s="48"/>
      <c r="AB387" s="46"/>
      <c r="AC387" s="46"/>
      <c r="AD387" s="46"/>
      <c r="AE387" s="46"/>
    </row>
    <row r="388" spans="1:31" ht="12.75" customHeight="1" x14ac:dyDescent="0.3">
      <c r="A388" s="46"/>
      <c r="B388" s="46"/>
      <c r="C388" s="46"/>
      <c r="D388" s="46"/>
      <c r="E388" s="46"/>
      <c r="F388" s="46"/>
      <c r="G388" s="48"/>
      <c r="H388" s="48"/>
      <c r="I388" s="48"/>
      <c r="J388" s="48"/>
      <c r="K388" s="48"/>
      <c r="L388" s="48"/>
      <c r="M388" s="48"/>
      <c r="N388" s="48"/>
      <c r="O388" s="46"/>
      <c r="P388" s="46"/>
      <c r="Q388" s="46"/>
      <c r="R388" s="46"/>
      <c r="S388" s="46"/>
      <c r="T388" s="46"/>
      <c r="U388" s="46"/>
      <c r="V388" s="46"/>
      <c r="W388" s="46"/>
      <c r="X388" s="46"/>
      <c r="Y388" s="46"/>
      <c r="Z388" s="48"/>
      <c r="AA388" s="48"/>
      <c r="AB388" s="46"/>
      <c r="AC388" s="46"/>
      <c r="AD388" s="46"/>
      <c r="AE388" s="46"/>
    </row>
    <row r="389" spans="1:31" ht="12.75" customHeight="1" x14ac:dyDescent="0.3">
      <c r="A389" s="46"/>
      <c r="B389" s="46"/>
      <c r="C389" s="46"/>
      <c r="D389" s="46"/>
      <c r="E389" s="46"/>
      <c r="F389" s="46"/>
      <c r="G389" s="48"/>
      <c r="H389" s="48"/>
      <c r="I389" s="48"/>
      <c r="J389" s="48"/>
      <c r="K389" s="48"/>
      <c r="L389" s="48"/>
      <c r="M389" s="48"/>
      <c r="N389" s="48"/>
      <c r="O389" s="46"/>
      <c r="P389" s="46"/>
      <c r="Q389" s="46"/>
      <c r="R389" s="46"/>
      <c r="S389" s="46"/>
      <c r="T389" s="46"/>
      <c r="U389" s="46"/>
      <c r="V389" s="46"/>
      <c r="W389" s="46"/>
      <c r="X389" s="46"/>
      <c r="Y389" s="46"/>
      <c r="Z389" s="48"/>
      <c r="AA389" s="48"/>
      <c r="AB389" s="46"/>
      <c r="AC389" s="46"/>
      <c r="AD389" s="46"/>
      <c r="AE389" s="46"/>
    </row>
    <row r="390" spans="1:31" ht="12.75" customHeight="1" x14ac:dyDescent="0.3">
      <c r="A390" s="46"/>
      <c r="B390" s="46"/>
      <c r="C390" s="46"/>
      <c r="D390" s="46"/>
      <c r="E390" s="46"/>
      <c r="F390" s="46"/>
      <c r="G390" s="48"/>
      <c r="H390" s="48"/>
      <c r="I390" s="48"/>
      <c r="J390" s="48"/>
      <c r="K390" s="48"/>
      <c r="L390" s="48"/>
      <c r="M390" s="48"/>
      <c r="N390" s="48"/>
      <c r="O390" s="46"/>
      <c r="P390" s="46"/>
      <c r="Q390" s="46"/>
      <c r="R390" s="46"/>
      <c r="S390" s="46"/>
      <c r="T390" s="46"/>
      <c r="U390" s="46"/>
      <c r="V390" s="46"/>
      <c r="W390" s="46"/>
      <c r="X390" s="46"/>
      <c r="Y390" s="46"/>
      <c r="Z390" s="48"/>
      <c r="AA390" s="48"/>
      <c r="AB390" s="46"/>
      <c r="AC390" s="46"/>
      <c r="AD390" s="46"/>
      <c r="AE390" s="46"/>
    </row>
    <row r="391" spans="1:31" ht="12.75" customHeight="1" x14ac:dyDescent="0.3">
      <c r="A391" s="46"/>
      <c r="B391" s="46"/>
      <c r="C391" s="46"/>
      <c r="D391" s="46"/>
      <c r="E391" s="46"/>
      <c r="F391" s="46"/>
      <c r="G391" s="48"/>
      <c r="H391" s="48"/>
      <c r="I391" s="48"/>
      <c r="J391" s="48"/>
      <c r="K391" s="48"/>
      <c r="L391" s="48"/>
      <c r="M391" s="48"/>
      <c r="N391" s="48"/>
      <c r="O391" s="46"/>
      <c r="P391" s="46"/>
      <c r="Q391" s="46"/>
      <c r="R391" s="46"/>
      <c r="S391" s="46"/>
      <c r="T391" s="46"/>
      <c r="U391" s="46"/>
      <c r="V391" s="46"/>
      <c r="W391" s="46"/>
      <c r="X391" s="46"/>
      <c r="Y391" s="46"/>
      <c r="Z391" s="48"/>
      <c r="AA391" s="48"/>
      <c r="AB391" s="46"/>
      <c r="AC391" s="46"/>
      <c r="AD391" s="46"/>
      <c r="AE391" s="46"/>
    </row>
    <row r="392" spans="1:31" ht="12.75" customHeight="1" x14ac:dyDescent="0.3">
      <c r="A392" s="46"/>
      <c r="B392" s="46"/>
      <c r="C392" s="46"/>
      <c r="D392" s="46"/>
      <c r="E392" s="46"/>
      <c r="F392" s="46"/>
      <c r="G392" s="48"/>
      <c r="H392" s="48"/>
      <c r="I392" s="48"/>
      <c r="J392" s="48"/>
      <c r="K392" s="48"/>
      <c r="L392" s="48"/>
      <c r="M392" s="48"/>
      <c r="N392" s="48"/>
      <c r="O392" s="46"/>
      <c r="P392" s="46"/>
      <c r="Q392" s="46"/>
      <c r="R392" s="46"/>
      <c r="S392" s="46"/>
      <c r="T392" s="46"/>
      <c r="U392" s="46"/>
      <c r="V392" s="46"/>
      <c r="W392" s="46"/>
      <c r="X392" s="46"/>
      <c r="Y392" s="46"/>
      <c r="Z392" s="48"/>
      <c r="AA392" s="48"/>
      <c r="AB392" s="46"/>
      <c r="AC392" s="46"/>
      <c r="AD392" s="46"/>
      <c r="AE392" s="46"/>
    </row>
    <row r="393" spans="1:31" ht="12.75" customHeight="1" x14ac:dyDescent="0.3">
      <c r="A393" s="46"/>
      <c r="B393" s="46"/>
      <c r="C393" s="46"/>
      <c r="D393" s="46"/>
      <c r="E393" s="46"/>
      <c r="F393" s="46"/>
      <c r="G393" s="48"/>
      <c r="H393" s="48"/>
      <c r="I393" s="48"/>
      <c r="J393" s="48"/>
      <c r="K393" s="48"/>
      <c r="L393" s="48"/>
      <c r="M393" s="48"/>
      <c r="N393" s="48"/>
      <c r="O393" s="46"/>
      <c r="P393" s="46"/>
      <c r="Q393" s="46"/>
      <c r="R393" s="46"/>
      <c r="S393" s="46"/>
      <c r="T393" s="46"/>
      <c r="U393" s="46"/>
      <c r="V393" s="46"/>
      <c r="W393" s="46"/>
      <c r="X393" s="46"/>
      <c r="Y393" s="46"/>
      <c r="Z393" s="48"/>
      <c r="AA393" s="48"/>
      <c r="AB393" s="46"/>
      <c r="AC393" s="46"/>
      <c r="AD393" s="46"/>
      <c r="AE393" s="46"/>
    </row>
    <row r="394" spans="1:31" ht="12.75" customHeight="1" x14ac:dyDescent="0.3">
      <c r="A394" s="46"/>
      <c r="B394" s="46"/>
      <c r="C394" s="46"/>
      <c r="D394" s="46"/>
      <c r="E394" s="46"/>
      <c r="F394" s="46"/>
      <c r="G394" s="48"/>
      <c r="H394" s="48"/>
      <c r="I394" s="48"/>
      <c r="J394" s="48"/>
      <c r="K394" s="48"/>
      <c r="L394" s="48"/>
      <c r="M394" s="48"/>
      <c r="N394" s="48"/>
      <c r="O394" s="46"/>
      <c r="P394" s="46"/>
      <c r="Q394" s="46"/>
      <c r="R394" s="46"/>
      <c r="S394" s="46"/>
      <c r="T394" s="46"/>
      <c r="U394" s="46"/>
      <c r="V394" s="46"/>
      <c r="W394" s="46"/>
      <c r="X394" s="46"/>
      <c r="Y394" s="46"/>
      <c r="Z394" s="48"/>
      <c r="AA394" s="48"/>
      <c r="AB394" s="46"/>
      <c r="AC394" s="46"/>
      <c r="AD394" s="46"/>
      <c r="AE394" s="46"/>
    </row>
    <row r="395" spans="1:31" ht="12.75" customHeight="1" x14ac:dyDescent="0.3">
      <c r="A395" s="46"/>
      <c r="B395" s="46"/>
      <c r="C395" s="46"/>
      <c r="D395" s="46"/>
      <c r="E395" s="46"/>
      <c r="F395" s="46"/>
      <c r="G395" s="48"/>
      <c r="H395" s="48"/>
      <c r="I395" s="48"/>
      <c r="J395" s="48"/>
      <c r="K395" s="48"/>
      <c r="L395" s="48"/>
      <c r="M395" s="48"/>
      <c r="N395" s="48"/>
      <c r="O395" s="46"/>
      <c r="P395" s="46"/>
      <c r="Q395" s="46"/>
      <c r="R395" s="46"/>
      <c r="S395" s="46"/>
      <c r="T395" s="46"/>
      <c r="U395" s="46"/>
      <c r="V395" s="46"/>
      <c r="W395" s="46"/>
      <c r="X395" s="46"/>
      <c r="Y395" s="46"/>
      <c r="Z395" s="48"/>
      <c r="AA395" s="48"/>
      <c r="AB395" s="46"/>
      <c r="AC395" s="46"/>
      <c r="AD395" s="46"/>
      <c r="AE395" s="46"/>
    </row>
    <row r="396" spans="1:31" ht="12.75" customHeight="1" x14ac:dyDescent="0.3">
      <c r="A396" s="46"/>
      <c r="B396" s="46"/>
      <c r="C396" s="46"/>
      <c r="D396" s="46"/>
      <c r="E396" s="46"/>
      <c r="F396" s="46"/>
      <c r="G396" s="48"/>
      <c r="H396" s="48"/>
      <c r="I396" s="48"/>
      <c r="J396" s="48"/>
      <c r="K396" s="48"/>
      <c r="L396" s="48"/>
      <c r="M396" s="48"/>
      <c r="N396" s="48"/>
      <c r="O396" s="46"/>
      <c r="P396" s="46"/>
      <c r="Q396" s="46"/>
      <c r="R396" s="46"/>
      <c r="S396" s="46"/>
      <c r="T396" s="46"/>
      <c r="U396" s="46"/>
      <c r="V396" s="46"/>
      <c r="W396" s="46"/>
      <c r="X396" s="46"/>
      <c r="Y396" s="46"/>
      <c r="Z396" s="48"/>
      <c r="AA396" s="48"/>
      <c r="AB396" s="46"/>
      <c r="AC396" s="46"/>
      <c r="AD396" s="46"/>
      <c r="AE396" s="46"/>
    </row>
    <row r="397" spans="1:31" ht="12.75" customHeight="1" x14ac:dyDescent="0.3">
      <c r="A397" s="46"/>
      <c r="B397" s="46"/>
      <c r="C397" s="46"/>
      <c r="D397" s="46"/>
      <c r="E397" s="46"/>
      <c r="F397" s="46"/>
      <c r="G397" s="48"/>
      <c r="H397" s="48"/>
      <c r="I397" s="48"/>
      <c r="J397" s="48"/>
      <c r="K397" s="48"/>
      <c r="L397" s="48"/>
      <c r="M397" s="48"/>
      <c r="N397" s="48"/>
      <c r="O397" s="46"/>
      <c r="P397" s="46"/>
      <c r="Q397" s="46"/>
      <c r="R397" s="46"/>
      <c r="S397" s="46"/>
      <c r="T397" s="46"/>
      <c r="U397" s="46"/>
      <c r="V397" s="46"/>
      <c r="W397" s="46"/>
      <c r="X397" s="46"/>
      <c r="Y397" s="46"/>
      <c r="Z397" s="48"/>
      <c r="AA397" s="48"/>
      <c r="AB397" s="46"/>
      <c r="AC397" s="46"/>
      <c r="AD397" s="46"/>
      <c r="AE397" s="46"/>
    </row>
    <row r="398" spans="1:31" ht="12.75" customHeight="1" x14ac:dyDescent="0.3">
      <c r="A398" s="46"/>
      <c r="B398" s="46"/>
      <c r="C398" s="46"/>
      <c r="D398" s="46"/>
      <c r="E398" s="46"/>
      <c r="F398" s="46"/>
      <c r="G398" s="48"/>
      <c r="H398" s="48"/>
      <c r="I398" s="48"/>
      <c r="J398" s="48"/>
      <c r="K398" s="48"/>
      <c r="L398" s="48"/>
      <c r="M398" s="48"/>
      <c r="N398" s="48"/>
      <c r="O398" s="46"/>
      <c r="P398" s="46"/>
      <c r="Q398" s="46"/>
      <c r="R398" s="46"/>
      <c r="S398" s="46"/>
      <c r="T398" s="46"/>
      <c r="U398" s="46"/>
      <c r="V398" s="46"/>
      <c r="W398" s="46"/>
      <c r="X398" s="46"/>
      <c r="Y398" s="46"/>
      <c r="Z398" s="48"/>
      <c r="AA398" s="48"/>
      <c r="AB398" s="46"/>
      <c r="AC398" s="46"/>
      <c r="AD398" s="46"/>
      <c r="AE398" s="46"/>
    </row>
    <row r="399" spans="1:31" ht="12.75" customHeight="1" x14ac:dyDescent="0.3">
      <c r="A399" s="46"/>
      <c r="B399" s="46"/>
      <c r="C399" s="46"/>
      <c r="D399" s="46"/>
      <c r="E399" s="46"/>
      <c r="F399" s="46"/>
      <c r="G399" s="48"/>
      <c r="H399" s="48"/>
      <c r="I399" s="48"/>
      <c r="J399" s="48"/>
      <c r="K399" s="48"/>
      <c r="L399" s="48"/>
      <c r="M399" s="48"/>
      <c r="N399" s="48"/>
      <c r="O399" s="46"/>
      <c r="P399" s="46"/>
      <c r="Q399" s="46"/>
      <c r="R399" s="46"/>
      <c r="S399" s="46"/>
      <c r="T399" s="46"/>
      <c r="U399" s="46"/>
      <c r="V399" s="46"/>
      <c r="W399" s="46"/>
      <c r="X399" s="46"/>
      <c r="Y399" s="46"/>
      <c r="Z399" s="48"/>
      <c r="AA399" s="48"/>
      <c r="AB399" s="46"/>
      <c r="AC399" s="46"/>
      <c r="AD399" s="46"/>
      <c r="AE399" s="46"/>
    </row>
    <row r="400" spans="1:31" ht="12.75" customHeight="1" x14ac:dyDescent="0.3">
      <c r="A400" s="46"/>
      <c r="B400" s="46"/>
      <c r="C400" s="46"/>
      <c r="D400" s="46"/>
      <c r="E400" s="46"/>
      <c r="F400" s="46"/>
      <c r="G400" s="48"/>
      <c r="H400" s="48"/>
      <c r="I400" s="48"/>
      <c r="J400" s="48"/>
      <c r="K400" s="48"/>
      <c r="L400" s="48"/>
      <c r="M400" s="48"/>
      <c r="N400" s="48"/>
      <c r="O400" s="46"/>
      <c r="P400" s="46"/>
      <c r="Q400" s="46"/>
      <c r="R400" s="46"/>
      <c r="S400" s="46"/>
      <c r="T400" s="46"/>
      <c r="U400" s="46"/>
      <c r="V400" s="46"/>
      <c r="W400" s="46"/>
      <c r="X400" s="46"/>
      <c r="Y400" s="46"/>
      <c r="Z400" s="48"/>
      <c r="AA400" s="48"/>
      <c r="AB400" s="46"/>
      <c r="AC400" s="46"/>
      <c r="AD400" s="46"/>
      <c r="AE400" s="46"/>
    </row>
    <row r="401" spans="1:31" ht="12.75" customHeight="1" x14ac:dyDescent="0.3">
      <c r="A401" s="46"/>
      <c r="B401" s="46"/>
      <c r="C401" s="46"/>
      <c r="D401" s="46"/>
      <c r="E401" s="46"/>
      <c r="F401" s="46"/>
      <c r="G401" s="48"/>
      <c r="H401" s="48"/>
      <c r="I401" s="48"/>
      <c r="J401" s="48"/>
      <c r="K401" s="48"/>
      <c r="L401" s="48"/>
      <c r="M401" s="48"/>
      <c r="N401" s="48"/>
      <c r="O401" s="46"/>
      <c r="P401" s="46"/>
      <c r="Q401" s="46"/>
      <c r="R401" s="46"/>
      <c r="S401" s="46"/>
      <c r="T401" s="46"/>
      <c r="U401" s="46"/>
      <c r="V401" s="46"/>
      <c r="W401" s="46"/>
      <c r="X401" s="46"/>
      <c r="Y401" s="46"/>
      <c r="Z401" s="48"/>
      <c r="AA401" s="48"/>
      <c r="AB401" s="46"/>
      <c r="AC401" s="46"/>
      <c r="AD401" s="46"/>
      <c r="AE401" s="46"/>
    </row>
    <row r="402" spans="1:31" ht="12.75" customHeight="1" x14ac:dyDescent="0.3">
      <c r="A402" s="46"/>
      <c r="B402" s="46"/>
      <c r="C402" s="46"/>
      <c r="D402" s="46"/>
      <c r="E402" s="46"/>
      <c r="F402" s="46"/>
      <c r="G402" s="48"/>
      <c r="H402" s="48"/>
      <c r="I402" s="48"/>
      <c r="J402" s="48"/>
      <c r="K402" s="48"/>
      <c r="L402" s="48"/>
      <c r="M402" s="48"/>
      <c r="N402" s="48"/>
      <c r="O402" s="46"/>
      <c r="P402" s="46"/>
      <c r="Q402" s="46"/>
      <c r="R402" s="46"/>
      <c r="S402" s="46"/>
      <c r="T402" s="46"/>
      <c r="U402" s="46"/>
      <c r="V402" s="46"/>
      <c r="W402" s="46"/>
      <c r="X402" s="46"/>
      <c r="Y402" s="46"/>
      <c r="Z402" s="48"/>
      <c r="AA402" s="48"/>
      <c r="AB402" s="46"/>
      <c r="AC402" s="46"/>
      <c r="AD402" s="46"/>
      <c r="AE402" s="46"/>
    </row>
    <row r="403" spans="1:31" ht="12.75" customHeight="1" x14ac:dyDescent="0.3">
      <c r="A403" s="46"/>
      <c r="B403" s="46"/>
      <c r="C403" s="46"/>
      <c r="D403" s="46"/>
      <c r="E403" s="46"/>
      <c r="F403" s="46"/>
      <c r="G403" s="48"/>
      <c r="H403" s="48"/>
      <c r="I403" s="48"/>
      <c r="J403" s="48"/>
      <c r="K403" s="48"/>
      <c r="L403" s="48"/>
      <c r="M403" s="48"/>
      <c r="N403" s="48"/>
      <c r="O403" s="46"/>
      <c r="P403" s="46"/>
      <c r="Q403" s="46"/>
      <c r="R403" s="46"/>
      <c r="S403" s="46"/>
      <c r="T403" s="46"/>
      <c r="U403" s="46"/>
      <c r="V403" s="46"/>
      <c r="W403" s="46"/>
      <c r="X403" s="46"/>
      <c r="Y403" s="46"/>
      <c r="Z403" s="48"/>
      <c r="AA403" s="48"/>
      <c r="AB403" s="46"/>
      <c r="AC403" s="46"/>
      <c r="AD403" s="46"/>
      <c r="AE403" s="46"/>
    </row>
    <row r="404" spans="1:31" ht="12.75" customHeight="1" x14ac:dyDescent="0.3">
      <c r="A404" s="46"/>
      <c r="B404" s="46"/>
      <c r="C404" s="46"/>
      <c r="D404" s="46"/>
      <c r="E404" s="46"/>
      <c r="F404" s="46"/>
      <c r="G404" s="48"/>
      <c r="H404" s="48"/>
      <c r="I404" s="48"/>
      <c r="J404" s="48"/>
      <c r="K404" s="48"/>
      <c r="L404" s="48"/>
      <c r="M404" s="48"/>
      <c r="N404" s="48"/>
      <c r="O404" s="46"/>
      <c r="P404" s="46"/>
      <c r="Q404" s="46"/>
      <c r="R404" s="46"/>
      <c r="S404" s="46"/>
      <c r="T404" s="46"/>
      <c r="U404" s="46"/>
      <c r="V404" s="46"/>
      <c r="W404" s="46"/>
      <c r="X404" s="46"/>
      <c r="Y404" s="46"/>
      <c r="Z404" s="48"/>
      <c r="AA404" s="48"/>
      <c r="AB404" s="46"/>
      <c r="AC404" s="46"/>
      <c r="AD404" s="46"/>
      <c r="AE404" s="46"/>
    </row>
    <row r="405" spans="1:31" ht="12.75" customHeight="1" x14ac:dyDescent="0.3">
      <c r="A405" s="46"/>
      <c r="B405" s="46"/>
      <c r="C405" s="46"/>
      <c r="D405" s="46"/>
      <c r="E405" s="46"/>
      <c r="F405" s="46"/>
      <c r="G405" s="48"/>
      <c r="H405" s="48"/>
      <c r="I405" s="48"/>
      <c r="J405" s="48"/>
      <c r="K405" s="48"/>
      <c r="L405" s="48"/>
      <c r="M405" s="48"/>
      <c r="N405" s="48"/>
      <c r="O405" s="46"/>
      <c r="P405" s="46"/>
      <c r="Q405" s="46"/>
      <c r="R405" s="46"/>
      <c r="S405" s="46"/>
      <c r="T405" s="46"/>
      <c r="U405" s="46"/>
      <c r="V405" s="46"/>
      <c r="W405" s="46"/>
      <c r="X405" s="46"/>
      <c r="Y405" s="46"/>
      <c r="Z405" s="48"/>
      <c r="AA405" s="48"/>
      <c r="AB405" s="46"/>
      <c r="AC405" s="46"/>
      <c r="AD405" s="46"/>
      <c r="AE405" s="46"/>
    </row>
    <row r="406" spans="1:31" ht="12.75" customHeight="1" x14ac:dyDescent="0.3">
      <c r="A406" s="46"/>
      <c r="B406" s="46"/>
      <c r="C406" s="46"/>
      <c r="D406" s="46"/>
      <c r="E406" s="46"/>
      <c r="F406" s="46"/>
      <c r="G406" s="48"/>
      <c r="H406" s="48"/>
      <c r="I406" s="48"/>
      <c r="J406" s="48"/>
      <c r="K406" s="48"/>
      <c r="L406" s="48"/>
      <c r="M406" s="48"/>
      <c r="N406" s="48"/>
      <c r="O406" s="46"/>
      <c r="P406" s="46"/>
      <c r="Q406" s="46"/>
      <c r="R406" s="46"/>
      <c r="S406" s="46"/>
      <c r="T406" s="46"/>
      <c r="U406" s="46"/>
      <c r="V406" s="46"/>
      <c r="W406" s="46"/>
      <c r="X406" s="46"/>
      <c r="Y406" s="46"/>
      <c r="Z406" s="48"/>
      <c r="AA406" s="48"/>
      <c r="AB406" s="46"/>
      <c r="AC406" s="46"/>
      <c r="AD406" s="46"/>
      <c r="AE406" s="46"/>
    </row>
    <row r="407" spans="1:31" ht="12.75" customHeight="1" x14ac:dyDescent="0.3">
      <c r="A407" s="46"/>
      <c r="B407" s="46"/>
      <c r="C407" s="46"/>
      <c r="D407" s="46"/>
      <c r="E407" s="46"/>
      <c r="F407" s="46"/>
      <c r="G407" s="48"/>
      <c r="H407" s="48"/>
      <c r="I407" s="48"/>
      <c r="J407" s="48"/>
      <c r="K407" s="48"/>
      <c r="L407" s="48"/>
      <c r="M407" s="48"/>
      <c r="N407" s="48"/>
      <c r="O407" s="46"/>
      <c r="P407" s="46"/>
      <c r="Q407" s="46"/>
      <c r="R407" s="46"/>
      <c r="S407" s="46"/>
      <c r="T407" s="46"/>
      <c r="U407" s="46"/>
      <c r="V407" s="46"/>
      <c r="W407" s="46"/>
      <c r="X407" s="46"/>
      <c r="Y407" s="46"/>
      <c r="Z407" s="48"/>
      <c r="AA407" s="48"/>
      <c r="AB407" s="46"/>
      <c r="AC407" s="46"/>
      <c r="AD407" s="46"/>
      <c r="AE407" s="46"/>
    </row>
    <row r="408" spans="1:31" ht="12.75" customHeight="1" x14ac:dyDescent="0.3">
      <c r="A408" s="46"/>
      <c r="B408" s="46"/>
      <c r="C408" s="46"/>
      <c r="D408" s="46"/>
      <c r="E408" s="46"/>
      <c r="F408" s="46"/>
      <c r="G408" s="48"/>
      <c r="H408" s="48"/>
      <c r="I408" s="48"/>
      <c r="J408" s="48"/>
      <c r="K408" s="48"/>
      <c r="L408" s="48"/>
      <c r="M408" s="48"/>
      <c r="N408" s="48"/>
      <c r="O408" s="46"/>
      <c r="P408" s="46"/>
      <c r="Q408" s="46"/>
      <c r="R408" s="46"/>
      <c r="S408" s="46"/>
      <c r="T408" s="46"/>
      <c r="U408" s="46"/>
      <c r="V408" s="46"/>
      <c r="W408" s="46"/>
      <c r="X408" s="46"/>
      <c r="Y408" s="46"/>
      <c r="Z408" s="48"/>
      <c r="AA408" s="48"/>
      <c r="AB408" s="46"/>
      <c r="AC408" s="46"/>
      <c r="AD408" s="46"/>
      <c r="AE408" s="46"/>
    </row>
    <row r="409" spans="1:31" ht="12.75" customHeight="1" x14ac:dyDescent="0.3">
      <c r="A409" s="46"/>
      <c r="B409" s="46"/>
      <c r="C409" s="46"/>
      <c r="D409" s="46"/>
      <c r="E409" s="46"/>
      <c r="F409" s="46"/>
      <c r="G409" s="48"/>
      <c r="H409" s="48"/>
      <c r="I409" s="48"/>
      <c r="J409" s="48"/>
      <c r="K409" s="48"/>
      <c r="L409" s="48"/>
      <c r="M409" s="48"/>
      <c r="N409" s="48"/>
      <c r="O409" s="46"/>
      <c r="P409" s="46"/>
      <c r="Q409" s="46"/>
      <c r="R409" s="46"/>
      <c r="S409" s="46"/>
      <c r="T409" s="46"/>
      <c r="U409" s="46"/>
      <c r="V409" s="46"/>
      <c r="W409" s="46"/>
      <c r="X409" s="46"/>
      <c r="Y409" s="46"/>
      <c r="Z409" s="48"/>
      <c r="AA409" s="48"/>
      <c r="AB409" s="46"/>
      <c r="AC409" s="46"/>
      <c r="AD409" s="46"/>
      <c r="AE409" s="46"/>
    </row>
    <row r="410" spans="1:31" ht="12.75" customHeight="1" x14ac:dyDescent="0.3">
      <c r="A410" s="46"/>
      <c r="B410" s="46"/>
      <c r="C410" s="46"/>
      <c r="D410" s="46"/>
      <c r="E410" s="46"/>
      <c r="F410" s="46"/>
      <c r="G410" s="48"/>
      <c r="H410" s="48"/>
      <c r="I410" s="48"/>
      <c r="J410" s="48"/>
      <c r="K410" s="48"/>
      <c r="L410" s="48"/>
      <c r="M410" s="48"/>
      <c r="N410" s="48"/>
      <c r="O410" s="46"/>
      <c r="P410" s="46"/>
      <c r="Q410" s="46"/>
      <c r="R410" s="46"/>
      <c r="S410" s="46"/>
      <c r="T410" s="46"/>
      <c r="U410" s="46"/>
      <c r="V410" s="46"/>
      <c r="W410" s="46"/>
      <c r="X410" s="46"/>
      <c r="Y410" s="46"/>
      <c r="Z410" s="48"/>
      <c r="AA410" s="48"/>
      <c r="AB410" s="46"/>
      <c r="AC410" s="46"/>
      <c r="AD410" s="46"/>
      <c r="AE410" s="46"/>
    </row>
    <row r="411" spans="1:31" ht="12.75" customHeight="1" x14ac:dyDescent="0.3">
      <c r="A411" s="46"/>
      <c r="B411" s="46"/>
      <c r="C411" s="46"/>
      <c r="D411" s="46"/>
      <c r="E411" s="46"/>
      <c r="F411" s="46"/>
      <c r="G411" s="48"/>
      <c r="H411" s="48"/>
      <c r="I411" s="48"/>
      <c r="J411" s="48"/>
      <c r="K411" s="48"/>
      <c r="L411" s="48"/>
      <c r="M411" s="48"/>
      <c r="N411" s="48"/>
      <c r="O411" s="46"/>
      <c r="P411" s="46"/>
      <c r="Q411" s="46"/>
      <c r="R411" s="46"/>
      <c r="S411" s="46"/>
      <c r="T411" s="46"/>
      <c r="U411" s="46"/>
      <c r="V411" s="46"/>
      <c r="W411" s="46"/>
      <c r="X411" s="46"/>
      <c r="Y411" s="46"/>
      <c r="Z411" s="48"/>
      <c r="AA411" s="48"/>
      <c r="AB411" s="46"/>
      <c r="AC411" s="46"/>
      <c r="AD411" s="46"/>
      <c r="AE411" s="46"/>
    </row>
    <row r="412" spans="1:31" ht="12.75" customHeight="1" x14ac:dyDescent="0.3">
      <c r="A412" s="46"/>
      <c r="B412" s="46"/>
      <c r="C412" s="46"/>
      <c r="D412" s="46"/>
      <c r="E412" s="46"/>
      <c r="F412" s="46"/>
      <c r="G412" s="48"/>
      <c r="H412" s="48"/>
      <c r="I412" s="48"/>
      <c r="J412" s="48"/>
      <c r="K412" s="48"/>
      <c r="L412" s="48"/>
      <c r="M412" s="48"/>
      <c r="N412" s="48"/>
      <c r="O412" s="46"/>
      <c r="P412" s="46"/>
      <c r="Q412" s="46"/>
      <c r="R412" s="46"/>
      <c r="S412" s="46"/>
      <c r="T412" s="46"/>
      <c r="U412" s="46"/>
      <c r="V412" s="46"/>
      <c r="W412" s="46"/>
      <c r="X412" s="46"/>
      <c r="Y412" s="46"/>
      <c r="Z412" s="48"/>
      <c r="AA412" s="48"/>
      <c r="AB412" s="46"/>
      <c r="AC412" s="46"/>
      <c r="AD412" s="46"/>
      <c r="AE412" s="46"/>
    </row>
    <row r="413" spans="1:31" ht="12.75" customHeight="1" x14ac:dyDescent="0.3">
      <c r="A413" s="46"/>
      <c r="B413" s="46"/>
      <c r="C413" s="46"/>
      <c r="D413" s="46"/>
      <c r="E413" s="46"/>
      <c r="F413" s="46"/>
      <c r="G413" s="48"/>
      <c r="H413" s="48"/>
      <c r="I413" s="48"/>
      <c r="J413" s="48"/>
      <c r="K413" s="48"/>
      <c r="L413" s="48"/>
      <c r="M413" s="48"/>
      <c r="N413" s="48"/>
      <c r="O413" s="46"/>
      <c r="P413" s="46"/>
      <c r="Q413" s="46"/>
      <c r="R413" s="46"/>
      <c r="S413" s="46"/>
      <c r="T413" s="46"/>
      <c r="U413" s="46"/>
      <c r="V413" s="46"/>
      <c r="W413" s="46"/>
      <c r="X413" s="46"/>
      <c r="Y413" s="46"/>
      <c r="Z413" s="48"/>
      <c r="AA413" s="48"/>
      <c r="AB413" s="46"/>
      <c r="AC413" s="46"/>
      <c r="AD413" s="46"/>
      <c r="AE413" s="46"/>
    </row>
    <row r="414" spans="1:31" ht="12.75" customHeight="1" x14ac:dyDescent="0.3">
      <c r="A414" s="46"/>
      <c r="B414" s="46"/>
      <c r="C414" s="46"/>
      <c r="D414" s="46"/>
      <c r="E414" s="46"/>
      <c r="F414" s="46"/>
      <c r="G414" s="48"/>
      <c r="H414" s="48"/>
      <c r="I414" s="48"/>
      <c r="J414" s="48"/>
      <c r="K414" s="48"/>
      <c r="L414" s="48"/>
      <c r="M414" s="48"/>
      <c r="N414" s="48"/>
      <c r="O414" s="46"/>
      <c r="P414" s="46"/>
      <c r="Q414" s="46"/>
      <c r="R414" s="46"/>
      <c r="S414" s="46"/>
      <c r="T414" s="46"/>
      <c r="U414" s="46"/>
      <c r="V414" s="46"/>
      <c r="W414" s="46"/>
      <c r="X414" s="46"/>
      <c r="Y414" s="46"/>
      <c r="Z414" s="48"/>
      <c r="AA414" s="48"/>
      <c r="AB414" s="46"/>
      <c r="AC414" s="46"/>
      <c r="AD414" s="46"/>
      <c r="AE414" s="46"/>
    </row>
    <row r="415" spans="1:31" ht="12.75" customHeight="1" x14ac:dyDescent="0.3">
      <c r="A415" s="46"/>
      <c r="B415" s="46"/>
      <c r="C415" s="46"/>
      <c r="D415" s="46"/>
      <c r="E415" s="46"/>
      <c r="F415" s="46"/>
      <c r="G415" s="48"/>
      <c r="H415" s="48"/>
      <c r="I415" s="48"/>
      <c r="J415" s="48"/>
      <c r="K415" s="48"/>
      <c r="L415" s="48"/>
      <c r="M415" s="48"/>
      <c r="N415" s="48"/>
      <c r="O415" s="46"/>
      <c r="P415" s="46"/>
      <c r="Q415" s="46"/>
      <c r="R415" s="46"/>
      <c r="S415" s="46"/>
      <c r="T415" s="46"/>
      <c r="U415" s="46"/>
      <c r="V415" s="46"/>
      <c r="W415" s="46"/>
      <c r="X415" s="46"/>
      <c r="Y415" s="46"/>
      <c r="Z415" s="48"/>
      <c r="AA415" s="48"/>
      <c r="AB415" s="46"/>
      <c r="AC415" s="46"/>
      <c r="AD415" s="46"/>
      <c r="AE415" s="46"/>
    </row>
    <row r="416" spans="1:31" ht="12.75" customHeight="1" x14ac:dyDescent="0.3">
      <c r="A416" s="46"/>
      <c r="B416" s="46"/>
      <c r="C416" s="46"/>
      <c r="D416" s="46"/>
      <c r="E416" s="46"/>
      <c r="F416" s="46"/>
      <c r="G416" s="48"/>
      <c r="H416" s="48"/>
      <c r="I416" s="48"/>
      <c r="J416" s="48"/>
      <c r="K416" s="48"/>
      <c r="L416" s="48"/>
      <c r="M416" s="48"/>
      <c r="N416" s="48"/>
      <c r="O416" s="46"/>
      <c r="P416" s="46"/>
      <c r="Q416" s="46"/>
      <c r="R416" s="46"/>
      <c r="S416" s="46"/>
      <c r="T416" s="46"/>
      <c r="U416" s="46"/>
      <c r="V416" s="46"/>
      <c r="W416" s="46"/>
      <c r="X416" s="46"/>
      <c r="Y416" s="46"/>
      <c r="Z416" s="48"/>
      <c r="AA416" s="48"/>
      <c r="AB416" s="46"/>
      <c r="AC416" s="46"/>
      <c r="AD416" s="46"/>
      <c r="AE416" s="46"/>
    </row>
    <row r="417" spans="1:31" ht="12.75" customHeight="1" x14ac:dyDescent="0.3">
      <c r="A417" s="46"/>
      <c r="B417" s="46"/>
      <c r="C417" s="46"/>
      <c r="D417" s="46"/>
      <c r="E417" s="46"/>
      <c r="F417" s="46"/>
      <c r="G417" s="48"/>
      <c r="H417" s="48"/>
      <c r="I417" s="48"/>
      <c r="J417" s="48"/>
      <c r="K417" s="48"/>
      <c r="L417" s="48"/>
      <c r="M417" s="48"/>
      <c r="N417" s="48"/>
      <c r="O417" s="46"/>
      <c r="P417" s="46"/>
      <c r="Q417" s="46"/>
      <c r="R417" s="46"/>
      <c r="S417" s="46"/>
      <c r="T417" s="46"/>
      <c r="U417" s="46"/>
      <c r="V417" s="46"/>
      <c r="W417" s="46"/>
      <c r="X417" s="46"/>
      <c r="Y417" s="46"/>
      <c r="Z417" s="48"/>
      <c r="AA417" s="48"/>
      <c r="AB417" s="46"/>
      <c r="AC417" s="46"/>
      <c r="AD417" s="46"/>
      <c r="AE417" s="46"/>
    </row>
    <row r="418" spans="1:31" ht="12.75" customHeight="1" x14ac:dyDescent="0.3">
      <c r="A418" s="46"/>
      <c r="B418" s="46"/>
      <c r="C418" s="46"/>
      <c r="D418" s="46"/>
      <c r="E418" s="46"/>
      <c r="F418" s="46"/>
      <c r="G418" s="48"/>
      <c r="H418" s="48"/>
      <c r="I418" s="48"/>
      <c r="J418" s="48"/>
      <c r="K418" s="48"/>
      <c r="L418" s="48"/>
      <c r="M418" s="48"/>
      <c r="N418" s="48"/>
      <c r="O418" s="46"/>
      <c r="P418" s="46"/>
      <c r="Q418" s="46"/>
      <c r="R418" s="46"/>
      <c r="S418" s="46"/>
      <c r="T418" s="46"/>
      <c r="U418" s="46"/>
      <c r="V418" s="46"/>
      <c r="W418" s="46"/>
      <c r="X418" s="46"/>
      <c r="Y418" s="46"/>
      <c r="Z418" s="48"/>
      <c r="AA418" s="48"/>
      <c r="AB418" s="46"/>
      <c r="AC418" s="46"/>
      <c r="AD418" s="46"/>
      <c r="AE418" s="46"/>
    </row>
    <row r="419" spans="1:31" ht="12.75" customHeight="1" x14ac:dyDescent="0.3">
      <c r="A419" s="46"/>
      <c r="B419" s="46"/>
      <c r="C419" s="46"/>
      <c r="D419" s="46"/>
      <c r="E419" s="46"/>
      <c r="F419" s="46"/>
      <c r="G419" s="48"/>
      <c r="H419" s="48"/>
      <c r="I419" s="48"/>
      <c r="J419" s="48"/>
      <c r="K419" s="48"/>
      <c r="L419" s="48"/>
      <c r="M419" s="48"/>
      <c r="N419" s="48"/>
      <c r="O419" s="46"/>
      <c r="P419" s="46"/>
      <c r="Q419" s="46"/>
      <c r="R419" s="46"/>
      <c r="S419" s="46"/>
      <c r="T419" s="46"/>
      <c r="U419" s="46"/>
      <c r="V419" s="46"/>
      <c r="W419" s="46"/>
      <c r="X419" s="46"/>
      <c r="Y419" s="46"/>
      <c r="Z419" s="48"/>
      <c r="AA419" s="48"/>
      <c r="AB419" s="46"/>
      <c r="AC419" s="46"/>
      <c r="AD419" s="46"/>
      <c r="AE419" s="46"/>
    </row>
    <row r="420" spans="1:31" ht="12.75" customHeight="1" x14ac:dyDescent="0.3">
      <c r="A420" s="46"/>
      <c r="B420" s="46"/>
      <c r="C420" s="46"/>
      <c r="D420" s="46"/>
      <c r="E420" s="46"/>
      <c r="F420" s="46"/>
      <c r="G420" s="48"/>
      <c r="H420" s="48"/>
      <c r="I420" s="48"/>
      <c r="J420" s="48"/>
      <c r="K420" s="48"/>
      <c r="L420" s="48"/>
      <c r="M420" s="48"/>
      <c r="N420" s="48"/>
      <c r="O420" s="46"/>
      <c r="P420" s="46"/>
      <c r="Q420" s="46"/>
      <c r="R420" s="46"/>
      <c r="S420" s="46"/>
      <c r="T420" s="46"/>
      <c r="U420" s="46"/>
      <c r="V420" s="46"/>
      <c r="W420" s="46"/>
      <c r="X420" s="46"/>
      <c r="Y420" s="46"/>
      <c r="Z420" s="48"/>
      <c r="AA420" s="48"/>
      <c r="AB420" s="46"/>
      <c r="AC420" s="46"/>
      <c r="AD420" s="46"/>
      <c r="AE420" s="46"/>
    </row>
    <row r="421" spans="1:31" ht="12.75" customHeight="1" x14ac:dyDescent="0.3">
      <c r="A421" s="46"/>
      <c r="B421" s="46"/>
      <c r="C421" s="46"/>
      <c r="D421" s="46"/>
      <c r="E421" s="46"/>
      <c r="F421" s="46"/>
      <c r="G421" s="48"/>
      <c r="H421" s="48"/>
      <c r="I421" s="48"/>
      <c r="J421" s="48"/>
      <c r="K421" s="48"/>
      <c r="L421" s="48"/>
      <c r="M421" s="48"/>
      <c r="N421" s="48"/>
      <c r="O421" s="46"/>
      <c r="P421" s="46"/>
      <c r="Q421" s="46"/>
      <c r="R421" s="46"/>
      <c r="S421" s="46"/>
      <c r="T421" s="46"/>
      <c r="U421" s="46"/>
      <c r="V421" s="46"/>
      <c r="W421" s="46"/>
      <c r="X421" s="46"/>
      <c r="Y421" s="46"/>
      <c r="Z421" s="48"/>
      <c r="AA421" s="48"/>
      <c r="AB421" s="46"/>
      <c r="AC421" s="46"/>
      <c r="AD421" s="46"/>
      <c r="AE421" s="46"/>
    </row>
    <row r="422" spans="1:31" ht="12.75" customHeight="1" x14ac:dyDescent="0.3">
      <c r="A422" s="46"/>
      <c r="B422" s="46"/>
      <c r="C422" s="46"/>
      <c r="D422" s="46"/>
      <c r="E422" s="46"/>
      <c r="F422" s="46"/>
      <c r="G422" s="48"/>
      <c r="H422" s="48"/>
      <c r="I422" s="48"/>
      <c r="J422" s="48"/>
      <c r="K422" s="48"/>
      <c r="L422" s="48"/>
      <c r="M422" s="48"/>
      <c r="N422" s="48"/>
      <c r="O422" s="46"/>
      <c r="P422" s="46"/>
      <c r="Q422" s="46"/>
      <c r="R422" s="46"/>
      <c r="S422" s="46"/>
      <c r="T422" s="46"/>
      <c r="U422" s="46"/>
      <c r="V422" s="46"/>
      <c r="W422" s="46"/>
      <c r="X422" s="46"/>
      <c r="Y422" s="46"/>
      <c r="Z422" s="48"/>
      <c r="AA422" s="48"/>
      <c r="AB422" s="46"/>
      <c r="AC422" s="46"/>
      <c r="AD422" s="46"/>
      <c r="AE422" s="46"/>
    </row>
    <row r="423" spans="1:31" ht="12.75" customHeight="1" x14ac:dyDescent="0.3">
      <c r="A423" s="46"/>
      <c r="B423" s="46"/>
      <c r="C423" s="46"/>
      <c r="D423" s="46"/>
      <c r="E423" s="46"/>
      <c r="F423" s="46"/>
      <c r="G423" s="48"/>
      <c r="H423" s="48"/>
      <c r="I423" s="48"/>
      <c r="J423" s="48"/>
      <c r="K423" s="48"/>
      <c r="L423" s="48"/>
      <c r="M423" s="48"/>
      <c r="N423" s="48"/>
      <c r="O423" s="46"/>
      <c r="P423" s="46"/>
      <c r="Q423" s="46"/>
      <c r="R423" s="46"/>
      <c r="S423" s="46"/>
      <c r="T423" s="46"/>
      <c r="U423" s="46"/>
      <c r="V423" s="46"/>
      <c r="W423" s="46"/>
      <c r="X423" s="46"/>
      <c r="Y423" s="46"/>
      <c r="Z423" s="48"/>
      <c r="AA423" s="48"/>
      <c r="AB423" s="46"/>
      <c r="AC423" s="46"/>
      <c r="AD423" s="46"/>
      <c r="AE423" s="46"/>
    </row>
    <row r="424" spans="1:31" ht="12.75" customHeight="1" x14ac:dyDescent="0.3">
      <c r="A424" s="46"/>
      <c r="B424" s="46"/>
      <c r="C424" s="46"/>
      <c r="D424" s="46"/>
      <c r="E424" s="46"/>
      <c r="F424" s="46"/>
      <c r="G424" s="48"/>
      <c r="H424" s="48"/>
      <c r="I424" s="48"/>
      <c r="J424" s="48"/>
      <c r="K424" s="48"/>
      <c r="L424" s="48"/>
      <c r="M424" s="48"/>
      <c r="N424" s="48"/>
      <c r="O424" s="46"/>
      <c r="P424" s="46"/>
      <c r="Q424" s="46"/>
      <c r="R424" s="46"/>
      <c r="S424" s="46"/>
      <c r="T424" s="46"/>
      <c r="U424" s="46"/>
      <c r="V424" s="46"/>
      <c r="W424" s="46"/>
      <c r="X424" s="46"/>
      <c r="Y424" s="46"/>
      <c r="Z424" s="48"/>
      <c r="AA424" s="48"/>
      <c r="AB424" s="46"/>
      <c r="AC424" s="46"/>
      <c r="AD424" s="46"/>
      <c r="AE424" s="46"/>
    </row>
    <row r="425" spans="1:31" ht="12.75" customHeight="1" x14ac:dyDescent="0.3">
      <c r="A425" s="46"/>
      <c r="B425" s="46"/>
      <c r="C425" s="46"/>
      <c r="D425" s="46"/>
      <c r="E425" s="46"/>
      <c r="F425" s="46"/>
      <c r="G425" s="48"/>
      <c r="H425" s="48"/>
      <c r="I425" s="48"/>
      <c r="J425" s="48"/>
      <c r="K425" s="48"/>
      <c r="L425" s="48"/>
      <c r="M425" s="48"/>
      <c r="N425" s="48"/>
      <c r="O425" s="46"/>
      <c r="P425" s="46"/>
      <c r="Q425" s="46"/>
      <c r="R425" s="46"/>
      <c r="S425" s="46"/>
      <c r="T425" s="46"/>
      <c r="U425" s="46"/>
      <c r="V425" s="46"/>
      <c r="W425" s="46"/>
      <c r="X425" s="46"/>
      <c r="Y425" s="46"/>
      <c r="Z425" s="48"/>
      <c r="AA425" s="48"/>
      <c r="AB425" s="46"/>
      <c r="AC425" s="46"/>
      <c r="AD425" s="46"/>
      <c r="AE425" s="46"/>
    </row>
    <row r="426" spans="1:31" ht="12.75" customHeight="1" x14ac:dyDescent="0.3">
      <c r="A426" s="46"/>
      <c r="B426" s="46"/>
      <c r="C426" s="46"/>
      <c r="D426" s="46"/>
      <c r="E426" s="46"/>
      <c r="F426" s="46"/>
      <c r="G426" s="48"/>
      <c r="H426" s="48"/>
      <c r="I426" s="48"/>
      <c r="J426" s="48"/>
      <c r="K426" s="48"/>
      <c r="L426" s="48"/>
      <c r="M426" s="48"/>
      <c r="N426" s="48"/>
      <c r="O426" s="46"/>
      <c r="P426" s="46"/>
      <c r="Q426" s="46"/>
      <c r="R426" s="46"/>
      <c r="S426" s="46"/>
      <c r="T426" s="46"/>
      <c r="U426" s="46"/>
      <c r="V426" s="46"/>
      <c r="W426" s="46"/>
      <c r="X426" s="46"/>
      <c r="Y426" s="46"/>
      <c r="Z426" s="48"/>
      <c r="AA426" s="48"/>
      <c r="AB426" s="46"/>
      <c r="AC426" s="46"/>
      <c r="AD426" s="46"/>
      <c r="AE426" s="46"/>
    </row>
    <row r="427" spans="1:31" ht="12.75" customHeight="1" x14ac:dyDescent="0.3">
      <c r="A427" s="46"/>
      <c r="B427" s="46"/>
      <c r="C427" s="46"/>
      <c r="D427" s="46"/>
      <c r="E427" s="46"/>
      <c r="F427" s="46"/>
      <c r="G427" s="48"/>
      <c r="H427" s="48"/>
      <c r="I427" s="48"/>
      <c r="J427" s="48"/>
      <c r="K427" s="48"/>
      <c r="L427" s="48"/>
      <c r="M427" s="48"/>
      <c r="N427" s="48"/>
      <c r="O427" s="46"/>
      <c r="P427" s="46"/>
      <c r="Q427" s="46"/>
      <c r="R427" s="46"/>
      <c r="S427" s="46"/>
      <c r="T427" s="46"/>
      <c r="U427" s="46"/>
      <c r="V427" s="46"/>
      <c r="W427" s="46"/>
      <c r="X427" s="46"/>
      <c r="Y427" s="46"/>
      <c r="Z427" s="48"/>
      <c r="AA427" s="48"/>
      <c r="AB427" s="46"/>
      <c r="AC427" s="46"/>
      <c r="AD427" s="46"/>
      <c r="AE427" s="46"/>
    </row>
    <row r="428" spans="1:31" ht="12.75" customHeight="1" x14ac:dyDescent="0.3">
      <c r="A428" s="46"/>
      <c r="B428" s="46"/>
      <c r="C428" s="46"/>
      <c r="D428" s="46"/>
      <c r="E428" s="46"/>
      <c r="F428" s="46"/>
      <c r="G428" s="48"/>
      <c r="H428" s="48"/>
      <c r="I428" s="48"/>
      <c r="J428" s="48"/>
      <c r="K428" s="48"/>
      <c r="L428" s="48"/>
      <c r="M428" s="48"/>
      <c r="N428" s="48"/>
      <c r="O428" s="46"/>
      <c r="P428" s="46"/>
      <c r="Q428" s="46"/>
      <c r="R428" s="46"/>
      <c r="S428" s="46"/>
      <c r="T428" s="46"/>
      <c r="U428" s="46"/>
      <c r="V428" s="46"/>
      <c r="W428" s="46"/>
      <c r="X428" s="46"/>
      <c r="Y428" s="46"/>
      <c r="Z428" s="48"/>
      <c r="AA428" s="48"/>
      <c r="AB428" s="46"/>
      <c r="AC428" s="46"/>
      <c r="AD428" s="46"/>
      <c r="AE428" s="46"/>
    </row>
    <row r="429" spans="1:31" ht="12.75" customHeight="1" x14ac:dyDescent="0.3">
      <c r="A429" s="46"/>
      <c r="B429" s="46"/>
      <c r="C429" s="46"/>
      <c r="D429" s="46"/>
      <c r="E429" s="46"/>
      <c r="F429" s="46"/>
      <c r="G429" s="48"/>
      <c r="H429" s="48"/>
      <c r="I429" s="48"/>
      <c r="J429" s="48"/>
      <c r="K429" s="48"/>
      <c r="L429" s="48"/>
      <c r="M429" s="48"/>
      <c r="N429" s="48"/>
      <c r="O429" s="46"/>
      <c r="P429" s="46"/>
      <c r="Q429" s="46"/>
      <c r="R429" s="46"/>
      <c r="S429" s="46"/>
      <c r="T429" s="46"/>
      <c r="U429" s="46"/>
      <c r="V429" s="46"/>
      <c r="W429" s="46"/>
      <c r="X429" s="46"/>
      <c r="Y429" s="46"/>
      <c r="Z429" s="48"/>
      <c r="AA429" s="48"/>
      <c r="AB429" s="46"/>
      <c r="AC429" s="46"/>
      <c r="AD429" s="46"/>
      <c r="AE429" s="46"/>
    </row>
    <row r="430" spans="1:31" ht="12.75" customHeight="1" x14ac:dyDescent="0.3">
      <c r="A430" s="46"/>
      <c r="B430" s="46"/>
      <c r="C430" s="46"/>
      <c r="D430" s="46"/>
      <c r="E430" s="46"/>
      <c r="F430" s="46"/>
      <c r="G430" s="48"/>
      <c r="H430" s="48"/>
      <c r="I430" s="48"/>
      <c r="J430" s="48"/>
      <c r="K430" s="48"/>
      <c r="L430" s="48"/>
      <c r="M430" s="48"/>
      <c r="N430" s="48"/>
      <c r="O430" s="46"/>
      <c r="P430" s="46"/>
      <c r="Q430" s="46"/>
      <c r="R430" s="46"/>
      <c r="S430" s="46"/>
      <c r="T430" s="46"/>
      <c r="U430" s="46"/>
      <c r="V430" s="46"/>
      <c r="W430" s="46"/>
      <c r="X430" s="46"/>
      <c r="Y430" s="46"/>
      <c r="Z430" s="48"/>
      <c r="AA430" s="48"/>
      <c r="AB430" s="46"/>
      <c r="AC430" s="46"/>
      <c r="AD430" s="46"/>
      <c r="AE430" s="46"/>
    </row>
    <row r="431" spans="1:31" ht="12.75" customHeight="1" x14ac:dyDescent="0.3">
      <c r="A431" s="46"/>
      <c r="B431" s="46"/>
      <c r="C431" s="46"/>
      <c r="D431" s="46"/>
      <c r="E431" s="46"/>
      <c r="F431" s="46"/>
      <c r="G431" s="48"/>
      <c r="H431" s="48"/>
      <c r="I431" s="48"/>
      <c r="J431" s="48"/>
      <c r="K431" s="48"/>
      <c r="L431" s="48"/>
      <c r="M431" s="48"/>
      <c r="N431" s="48"/>
      <c r="O431" s="46"/>
      <c r="P431" s="46"/>
      <c r="Q431" s="46"/>
      <c r="R431" s="46"/>
      <c r="S431" s="46"/>
      <c r="T431" s="46"/>
      <c r="U431" s="46"/>
      <c r="V431" s="46"/>
      <c r="W431" s="46"/>
      <c r="X431" s="46"/>
      <c r="Y431" s="46"/>
      <c r="Z431" s="48"/>
      <c r="AA431" s="48"/>
      <c r="AB431" s="46"/>
      <c r="AC431" s="46"/>
      <c r="AD431" s="46"/>
      <c r="AE431" s="46"/>
    </row>
    <row r="432" spans="1:31" ht="12.75" customHeight="1" x14ac:dyDescent="0.3">
      <c r="A432" s="46"/>
      <c r="B432" s="46"/>
      <c r="C432" s="46"/>
      <c r="D432" s="46"/>
      <c r="E432" s="46"/>
      <c r="F432" s="46"/>
      <c r="G432" s="48"/>
      <c r="H432" s="48"/>
      <c r="I432" s="48"/>
      <c r="J432" s="48"/>
      <c r="K432" s="48"/>
      <c r="L432" s="48"/>
      <c r="M432" s="48"/>
      <c r="N432" s="48"/>
      <c r="O432" s="46"/>
      <c r="P432" s="46"/>
      <c r="Q432" s="46"/>
      <c r="R432" s="46"/>
      <c r="S432" s="46"/>
      <c r="T432" s="46"/>
      <c r="U432" s="46"/>
      <c r="V432" s="46"/>
      <c r="W432" s="46"/>
      <c r="X432" s="46"/>
      <c r="Y432" s="46"/>
      <c r="Z432" s="48"/>
      <c r="AA432" s="48"/>
      <c r="AB432" s="46"/>
      <c r="AC432" s="46"/>
      <c r="AD432" s="46"/>
      <c r="AE432" s="46"/>
    </row>
    <row r="433" spans="1:31" ht="12.75" customHeight="1" x14ac:dyDescent="0.3">
      <c r="A433" s="46"/>
      <c r="B433" s="46"/>
      <c r="C433" s="46"/>
      <c r="D433" s="46"/>
      <c r="E433" s="46"/>
      <c r="F433" s="46"/>
      <c r="G433" s="48"/>
      <c r="H433" s="48"/>
      <c r="I433" s="48"/>
      <c r="J433" s="48"/>
      <c r="K433" s="48"/>
      <c r="L433" s="48"/>
      <c r="M433" s="48"/>
      <c r="N433" s="48"/>
      <c r="O433" s="46"/>
      <c r="P433" s="46"/>
      <c r="Q433" s="46"/>
      <c r="R433" s="46"/>
      <c r="S433" s="46"/>
      <c r="T433" s="46"/>
      <c r="U433" s="46"/>
      <c r="V433" s="46"/>
      <c r="W433" s="46"/>
      <c r="X433" s="46"/>
      <c r="Y433" s="46"/>
      <c r="Z433" s="48"/>
      <c r="AA433" s="48"/>
      <c r="AB433" s="46"/>
      <c r="AC433" s="46"/>
      <c r="AD433" s="46"/>
      <c r="AE433" s="46"/>
    </row>
    <row r="434" spans="1:31" ht="12.75" customHeight="1" x14ac:dyDescent="0.3">
      <c r="A434" s="46"/>
      <c r="B434" s="46"/>
      <c r="C434" s="46"/>
      <c r="D434" s="46"/>
      <c r="E434" s="46"/>
      <c r="F434" s="46"/>
      <c r="G434" s="48"/>
      <c r="H434" s="48"/>
      <c r="I434" s="48"/>
      <c r="J434" s="48"/>
      <c r="K434" s="48"/>
      <c r="L434" s="48"/>
      <c r="M434" s="48"/>
      <c r="N434" s="48"/>
      <c r="O434" s="46"/>
      <c r="P434" s="46"/>
      <c r="Q434" s="46"/>
      <c r="R434" s="46"/>
      <c r="S434" s="46"/>
      <c r="T434" s="46"/>
      <c r="U434" s="46"/>
      <c r="V434" s="46"/>
      <c r="W434" s="46"/>
      <c r="X434" s="46"/>
      <c r="Y434" s="46"/>
      <c r="Z434" s="48"/>
      <c r="AA434" s="48"/>
      <c r="AB434" s="46"/>
      <c r="AC434" s="46"/>
      <c r="AD434" s="46"/>
      <c r="AE434" s="46"/>
    </row>
    <row r="435" spans="1:31" ht="12.75" customHeight="1" x14ac:dyDescent="0.3">
      <c r="A435" s="46"/>
      <c r="B435" s="46"/>
      <c r="C435" s="46"/>
      <c r="D435" s="46"/>
      <c r="E435" s="46"/>
      <c r="F435" s="46"/>
      <c r="G435" s="48"/>
      <c r="H435" s="48"/>
      <c r="I435" s="48"/>
      <c r="J435" s="48"/>
      <c r="K435" s="48"/>
      <c r="L435" s="48"/>
      <c r="M435" s="48"/>
      <c r="N435" s="48"/>
      <c r="O435" s="46"/>
      <c r="P435" s="46"/>
      <c r="Q435" s="46"/>
      <c r="R435" s="46"/>
      <c r="S435" s="46"/>
      <c r="T435" s="46"/>
      <c r="U435" s="46"/>
      <c r="V435" s="46"/>
      <c r="W435" s="46"/>
      <c r="X435" s="46"/>
      <c r="Y435" s="46"/>
      <c r="Z435" s="48"/>
      <c r="AA435" s="48"/>
      <c r="AB435" s="46"/>
      <c r="AC435" s="46"/>
      <c r="AD435" s="46"/>
      <c r="AE435" s="46"/>
    </row>
    <row r="436" spans="1:31" ht="12.75" customHeight="1" x14ac:dyDescent="0.3">
      <c r="A436" s="46"/>
      <c r="B436" s="46"/>
      <c r="C436" s="46"/>
      <c r="D436" s="46"/>
      <c r="E436" s="46"/>
      <c r="F436" s="46"/>
      <c r="G436" s="48"/>
      <c r="H436" s="48"/>
      <c r="I436" s="48"/>
      <c r="J436" s="48"/>
      <c r="K436" s="48"/>
      <c r="L436" s="48"/>
      <c r="M436" s="48"/>
      <c r="N436" s="48"/>
      <c r="O436" s="46"/>
      <c r="P436" s="46"/>
      <c r="Q436" s="46"/>
      <c r="R436" s="46"/>
      <c r="S436" s="46"/>
      <c r="T436" s="46"/>
      <c r="U436" s="46"/>
      <c r="V436" s="46"/>
      <c r="W436" s="46"/>
      <c r="X436" s="46"/>
      <c r="Y436" s="46"/>
      <c r="Z436" s="48"/>
      <c r="AA436" s="48"/>
      <c r="AB436" s="46"/>
      <c r="AC436" s="46"/>
      <c r="AD436" s="46"/>
      <c r="AE436" s="46"/>
    </row>
    <row r="437" spans="1:31" ht="12.75" customHeight="1" x14ac:dyDescent="0.3">
      <c r="A437" s="46"/>
      <c r="B437" s="46"/>
      <c r="C437" s="46"/>
      <c r="D437" s="46"/>
      <c r="E437" s="46"/>
      <c r="F437" s="46"/>
      <c r="G437" s="48"/>
      <c r="H437" s="48"/>
      <c r="I437" s="48"/>
      <c r="J437" s="48"/>
      <c r="K437" s="48"/>
      <c r="L437" s="48"/>
      <c r="M437" s="48"/>
      <c r="N437" s="48"/>
      <c r="O437" s="46"/>
      <c r="P437" s="46"/>
      <c r="Q437" s="46"/>
      <c r="R437" s="46"/>
      <c r="S437" s="46"/>
      <c r="T437" s="46"/>
      <c r="U437" s="46"/>
      <c r="V437" s="46"/>
      <c r="W437" s="46"/>
      <c r="X437" s="46"/>
      <c r="Y437" s="46"/>
      <c r="Z437" s="48"/>
      <c r="AA437" s="48"/>
      <c r="AB437" s="46"/>
      <c r="AC437" s="46"/>
      <c r="AD437" s="46"/>
      <c r="AE437" s="46"/>
    </row>
    <row r="438" spans="1:31" ht="12.75" customHeight="1" x14ac:dyDescent="0.3">
      <c r="A438" s="46"/>
      <c r="B438" s="46"/>
      <c r="C438" s="46"/>
      <c r="D438" s="46"/>
      <c r="E438" s="46"/>
      <c r="F438" s="46"/>
      <c r="G438" s="48"/>
      <c r="H438" s="48"/>
      <c r="I438" s="48"/>
      <c r="J438" s="48"/>
      <c r="K438" s="48"/>
      <c r="L438" s="48"/>
      <c r="M438" s="48"/>
      <c r="N438" s="48"/>
      <c r="O438" s="46"/>
      <c r="P438" s="46"/>
      <c r="Q438" s="46"/>
      <c r="R438" s="46"/>
      <c r="S438" s="46"/>
      <c r="T438" s="46"/>
      <c r="U438" s="46"/>
      <c r="V438" s="46"/>
      <c r="W438" s="46"/>
      <c r="X438" s="46"/>
      <c r="Y438" s="46"/>
      <c r="Z438" s="48"/>
      <c r="AA438" s="48"/>
      <c r="AB438" s="46"/>
      <c r="AC438" s="46"/>
      <c r="AD438" s="46"/>
      <c r="AE438" s="46"/>
    </row>
    <row r="439" spans="1:31" ht="12.75" customHeight="1" x14ac:dyDescent="0.3">
      <c r="A439" s="46"/>
      <c r="B439" s="46"/>
      <c r="C439" s="46"/>
      <c r="D439" s="46"/>
      <c r="E439" s="46"/>
      <c r="F439" s="46"/>
      <c r="G439" s="48"/>
      <c r="H439" s="48"/>
      <c r="I439" s="48"/>
      <c r="J439" s="48"/>
      <c r="K439" s="48"/>
      <c r="L439" s="48"/>
      <c r="M439" s="48"/>
      <c r="N439" s="48"/>
      <c r="O439" s="46"/>
      <c r="P439" s="46"/>
      <c r="Q439" s="46"/>
      <c r="R439" s="46"/>
      <c r="S439" s="46"/>
      <c r="T439" s="46"/>
      <c r="U439" s="46"/>
      <c r="V439" s="46"/>
      <c r="W439" s="46"/>
      <c r="X439" s="46"/>
      <c r="Y439" s="46"/>
      <c r="Z439" s="48"/>
      <c r="AA439" s="48"/>
      <c r="AB439" s="46"/>
      <c r="AC439" s="46"/>
      <c r="AD439" s="46"/>
      <c r="AE439" s="46"/>
    </row>
    <row r="440" spans="1:31" ht="12.75" customHeight="1" x14ac:dyDescent="0.3">
      <c r="A440" s="46"/>
      <c r="B440" s="46"/>
      <c r="C440" s="46"/>
      <c r="D440" s="46"/>
      <c r="E440" s="46"/>
      <c r="F440" s="46"/>
      <c r="G440" s="48"/>
      <c r="H440" s="48"/>
      <c r="I440" s="48"/>
      <c r="J440" s="48"/>
      <c r="K440" s="48"/>
      <c r="L440" s="48"/>
      <c r="M440" s="48"/>
      <c r="N440" s="48"/>
      <c r="O440" s="46"/>
      <c r="P440" s="46"/>
      <c r="Q440" s="46"/>
      <c r="R440" s="46"/>
      <c r="S440" s="46"/>
      <c r="T440" s="46"/>
      <c r="U440" s="46"/>
      <c r="V440" s="46"/>
      <c r="W440" s="46"/>
      <c r="X440" s="46"/>
      <c r="Y440" s="46"/>
      <c r="Z440" s="48"/>
      <c r="AA440" s="48"/>
      <c r="AB440" s="46"/>
      <c r="AC440" s="46"/>
      <c r="AD440" s="46"/>
      <c r="AE440" s="46"/>
    </row>
    <row r="441" spans="1:31" ht="12.75" customHeight="1" x14ac:dyDescent="0.3">
      <c r="A441" s="46"/>
      <c r="B441" s="46"/>
      <c r="C441" s="46"/>
      <c r="D441" s="46"/>
      <c r="E441" s="46"/>
      <c r="F441" s="46"/>
      <c r="G441" s="48"/>
      <c r="H441" s="48"/>
      <c r="I441" s="48"/>
      <c r="J441" s="48"/>
      <c r="K441" s="48"/>
      <c r="L441" s="48"/>
      <c r="M441" s="48"/>
      <c r="N441" s="48"/>
      <c r="O441" s="46"/>
      <c r="P441" s="46"/>
      <c r="Q441" s="46"/>
      <c r="R441" s="46"/>
      <c r="S441" s="46"/>
      <c r="T441" s="46"/>
      <c r="U441" s="46"/>
      <c r="V441" s="46"/>
      <c r="W441" s="46"/>
      <c r="X441" s="46"/>
      <c r="Y441" s="46"/>
      <c r="Z441" s="48"/>
      <c r="AA441" s="48"/>
      <c r="AB441" s="46"/>
      <c r="AC441" s="46"/>
      <c r="AD441" s="46"/>
      <c r="AE441" s="46"/>
    </row>
    <row r="442" spans="1:31" ht="12.75" customHeight="1" x14ac:dyDescent="0.3">
      <c r="A442" s="46"/>
      <c r="B442" s="46"/>
      <c r="C442" s="46"/>
      <c r="D442" s="46"/>
      <c r="E442" s="46"/>
      <c r="F442" s="46"/>
      <c r="G442" s="48"/>
      <c r="H442" s="48"/>
      <c r="I442" s="48"/>
      <c r="J442" s="48"/>
      <c r="K442" s="48"/>
      <c r="L442" s="48"/>
      <c r="M442" s="48"/>
      <c r="N442" s="48"/>
      <c r="O442" s="46"/>
      <c r="P442" s="46"/>
      <c r="Q442" s="46"/>
      <c r="R442" s="46"/>
      <c r="S442" s="46"/>
      <c r="T442" s="46"/>
      <c r="U442" s="46"/>
      <c r="V442" s="46"/>
      <c r="W442" s="46"/>
      <c r="X442" s="46"/>
      <c r="Y442" s="46"/>
      <c r="Z442" s="48"/>
      <c r="AA442" s="48"/>
      <c r="AB442" s="46"/>
      <c r="AC442" s="46"/>
      <c r="AD442" s="46"/>
      <c r="AE442" s="46"/>
    </row>
    <row r="443" spans="1:31" ht="12.75" customHeight="1" x14ac:dyDescent="0.3">
      <c r="A443" s="46"/>
      <c r="B443" s="46"/>
      <c r="C443" s="46"/>
      <c r="D443" s="46"/>
      <c r="E443" s="46"/>
      <c r="F443" s="46"/>
      <c r="G443" s="48"/>
      <c r="H443" s="48"/>
      <c r="I443" s="48"/>
      <c r="J443" s="48"/>
      <c r="K443" s="48"/>
      <c r="L443" s="48"/>
      <c r="M443" s="48"/>
      <c r="N443" s="48"/>
      <c r="O443" s="46"/>
      <c r="P443" s="46"/>
      <c r="Q443" s="46"/>
      <c r="R443" s="46"/>
      <c r="S443" s="46"/>
      <c r="T443" s="46"/>
      <c r="U443" s="46"/>
      <c r="V443" s="46"/>
      <c r="W443" s="46"/>
      <c r="X443" s="46"/>
      <c r="Y443" s="46"/>
      <c r="Z443" s="48"/>
      <c r="AA443" s="48"/>
      <c r="AB443" s="46"/>
      <c r="AC443" s="46"/>
      <c r="AD443" s="46"/>
      <c r="AE443" s="46"/>
    </row>
    <row r="444" spans="1:31" ht="12.75" customHeight="1" x14ac:dyDescent="0.3">
      <c r="A444" s="46"/>
      <c r="B444" s="46"/>
      <c r="C444" s="46"/>
      <c r="D444" s="46"/>
      <c r="E444" s="46"/>
      <c r="F444" s="46"/>
      <c r="G444" s="48"/>
      <c r="H444" s="48"/>
      <c r="I444" s="48"/>
      <c r="J444" s="48"/>
      <c r="K444" s="48"/>
      <c r="L444" s="48"/>
      <c r="M444" s="48"/>
      <c r="N444" s="48"/>
      <c r="O444" s="46"/>
      <c r="P444" s="46"/>
      <c r="Q444" s="46"/>
      <c r="R444" s="46"/>
      <c r="S444" s="46"/>
      <c r="T444" s="46"/>
      <c r="U444" s="46"/>
      <c r="V444" s="46"/>
      <c r="W444" s="46"/>
      <c r="X444" s="46"/>
      <c r="Y444" s="46"/>
      <c r="Z444" s="48"/>
      <c r="AA444" s="48"/>
      <c r="AB444" s="46"/>
      <c r="AC444" s="46"/>
      <c r="AD444" s="46"/>
      <c r="AE444" s="46"/>
    </row>
    <row r="445" spans="1:31" ht="12.75" customHeight="1" x14ac:dyDescent="0.3">
      <c r="A445" s="46"/>
      <c r="B445" s="46"/>
      <c r="C445" s="46"/>
      <c r="D445" s="46"/>
      <c r="E445" s="46"/>
      <c r="F445" s="46"/>
      <c r="G445" s="48"/>
      <c r="H445" s="48"/>
      <c r="I445" s="48"/>
      <c r="J445" s="48"/>
      <c r="K445" s="48"/>
      <c r="L445" s="48"/>
      <c r="M445" s="48"/>
      <c r="N445" s="48"/>
      <c r="O445" s="46"/>
      <c r="P445" s="46"/>
      <c r="Q445" s="46"/>
      <c r="R445" s="46"/>
      <c r="S445" s="46"/>
      <c r="T445" s="46"/>
      <c r="U445" s="46"/>
      <c r="V445" s="46"/>
      <c r="W445" s="46"/>
      <c r="X445" s="46"/>
      <c r="Y445" s="46"/>
      <c r="Z445" s="48"/>
      <c r="AA445" s="48"/>
      <c r="AB445" s="46"/>
      <c r="AC445" s="46"/>
      <c r="AD445" s="46"/>
      <c r="AE445" s="46"/>
    </row>
    <row r="446" spans="1:31" ht="12.75" customHeight="1" x14ac:dyDescent="0.3">
      <c r="A446" s="46"/>
      <c r="B446" s="46"/>
      <c r="C446" s="46"/>
      <c r="D446" s="46"/>
      <c r="E446" s="46"/>
      <c r="F446" s="46"/>
      <c r="G446" s="48"/>
      <c r="H446" s="48"/>
      <c r="I446" s="48"/>
      <c r="J446" s="48"/>
      <c r="K446" s="48"/>
      <c r="L446" s="48"/>
      <c r="M446" s="48"/>
      <c r="N446" s="48"/>
      <c r="O446" s="46"/>
      <c r="P446" s="46"/>
      <c r="Q446" s="46"/>
      <c r="R446" s="46"/>
      <c r="S446" s="46"/>
      <c r="T446" s="46"/>
      <c r="U446" s="46"/>
      <c r="V446" s="46"/>
      <c r="W446" s="46"/>
      <c r="X446" s="46"/>
      <c r="Y446" s="46"/>
      <c r="Z446" s="48"/>
      <c r="AA446" s="48"/>
      <c r="AB446" s="46"/>
      <c r="AC446" s="46"/>
      <c r="AD446" s="46"/>
      <c r="AE446" s="46"/>
    </row>
    <row r="447" spans="1:31" ht="12.75" customHeight="1" x14ac:dyDescent="0.3">
      <c r="A447" s="46"/>
      <c r="B447" s="46"/>
      <c r="C447" s="46"/>
      <c r="D447" s="46"/>
      <c r="E447" s="46"/>
      <c r="F447" s="46"/>
      <c r="G447" s="48"/>
      <c r="H447" s="48"/>
      <c r="I447" s="48"/>
      <c r="J447" s="48"/>
      <c r="K447" s="48"/>
      <c r="L447" s="48"/>
      <c r="M447" s="48"/>
      <c r="N447" s="48"/>
      <c r="O447" s="46"/>
      <c r="P447" s="46"/>
      <c r="Q447" s="46"/>
      <c r="R447" s="46"/>
      <c r="S447" s="46"/>
      <c r="T447" s="46"/>
      <c r="U447" s="46"/>
      <c r="V447" s="46"/>
      <c r="W447" s="46"/>
      <c r="X447" s="46"/>
      <c r="Y447" s="46"/>
      <c r="Z447" s="48"/>
      <c r="AA447" s="48"/>
      <c r="AB447" s="46"/>
      <c r="AC447" s="46"/>
      <c r="AD447" s="46"/>
      <c r="AE447" s="46"/>
    </row>
    <row r="448" spans="1:31" ht="12.75" customHeight="1" x14ac:dyDescent="0.3">
      <c r="A448" s="46"/>
      <c r="B448" s="46"/>
      <c r="C448" s="46"/>
      <c r="D448" s="46"/>
      <c r="E448" s="46"/>
      <c r="F448" s="46"/>
      <c r="G448" s="48"/>
      <c r="H448" s="48"/>
      <c r="I448" s="48"/>
      <c r="J448" s="48"/>
      <c r="K448" s="48"/>
      <c r="L448" s="48"/>
      <c r="M448" s="48"/>
      <c r="N448" s="48"/>
      <c r="O448" s="46"/>
      <c r="P448" s="46"/>
      <c r="Q448" s="46"/>
      <c r="R448" s="46"/>
      <c r="S448" s="46"/>
      <c r="T448" s="46"/>
      <c r="U448" s="46"/>
      <c r="V448" s="46"/>
      <c r="W448" s="46"/>
      <c r="X448" s="46"/>
      <c r="Y448" s="46"/>
      <c r="Z448" s="48"/>
      <c r="AA448" s="48"/>
      <c r="AB448" s="46"/>
      <c r="AC448" s="46"/>
      <c r="AD448" s="46"/>
      <c r="AE448" s="46"/>
    </row>
    <row r="449" spans="1:31" ht="12.75" customHeight="1" x14ac:dyDescent="0.3">
      <c r="A449" s="46"/>
      <c r="B449" s="46"/>
      <c r="C449" s="46"/>
      <c r="D449" s="46"/>
      <c r="E449" s="46"/>
      <c r="F449" s="46"/>
      <c r="G449" s="48"/>
      <c r="H449" s="48"/>
      <c r="I449" s="48"/>
      <c r="J449" s="48"/>
      <c r="K449" s="48"/>
      <c r="L449" s="48"/>
      <c r="M449" s="48"/>
      <c r="N449" s="48"/>
      <c r="O449" s="46"/>
      <c r="P449" s="46"/>
      <c r="Q449" s="46"/>
      <c r="R449" s="46"/>
      <c r="S449" s="46"/>
      <c r="T449" s="46"/>
      <c r="U449" s="46"/>
      <c r="V449" s="46"/>
      <c r="W449" s="46"/>
      <c r="X449" s="46"/>
      <c r="Y449" s="46"/>
      <c r="Z449" s="48"/>
      <c r="AA449" s="48"/>
      <c r="AB449" s="46"/>
      <c r="AC449" s="46"/>
      <c r="AD449" s="46"/>
      <c r="AE449" s="46"/>
    </row>
    <row r="450" spans="1:31" ht="12.75" customHeight="1" x14ac:dyDescent="0.3">
      <c r="A450" s="46"/>
      <c r="B450" s="46"/>
      <c r="C450" s="46"/>
      <c r="D450" s="46"/>
      <c r="E450" s="46"/>
      <c r="F450" s="46"/>
      <c r="G450" s="48"/>
      <c r="H450" s="48"/>
      <c r="I450" s="48"/>
      <c r="J450" s="48"/>
      <c r="K450" s="48"/>
      <c r="L450" s="48"/>
      <c r="M450" s="48"/>
      <c r="N450" s="48"/>
      <c r="O450" s="46"/>
      <c r="P450" s="46"/>
      <c r="Q450" s="46"/>
      <c r="R450" s="46"/>
      <c r="S450" s="46"/>
      <c r="T450" s="46"/>
      <c r="U450" s="46"/>
      <c r="V450" s="46"/>
      <c r="W450" s="46"/>
      <c r="X450" s="46"/>
      <c r="Y450" s="46"/>
      <c r="Z450" s="48"/>
      <c r="AA450" s="48"/>
      <c r="AB450" s="46"/>
      <c r="AC450" s="46"/>
      <c r="AD450" s="46"/>
      <c r="AE450" s="46"/>
    </row>
    <row r="451" spans="1:31" ht="12.75" customHeight="1" x14ac:dyDescent="0.3">
      <c r="A451" s="46"/>
      <c r="B451" s="46"/>
      <c r="C451" s="46"/>
      <c r="D451" s="46"/>
      <c r="E451" s="46"/>
      <c r="F451" s="46"/>
      <c r="G451" s="48"/>
      <c r="H451" s="48"/>
      <c r="I451" s="48"/>
      <c r="J451" s="48"/>
      <c r="K451" s="48"/>
      <c r="L451" s="48"/>
      <c r="M451" s="48"/>
      <c r="N451" s="48"/>
      <c r="O451" s="46"/>
      <c r="P451" s="46"/>
      <c r="Q451" s="46"/>
      <c r="R451" s="46"/>
      <c r="S451" s="46"/>
      <c r="T451" s="46"/>
      <c r="U451" s="46"/>
      <c r="V451" s="46"/>
      <c r="W451" s="46"/>
      <c r="X451" s="46"/>
      <c r="Y451" s="46"/>
      <c r="Z451" s="48"/>
      <c r="AA451" s="48"/>
      <c r="AB451" s="46"/>
      <c r="AC451" s="46"/>
      <c r="AD451" s="46"/>
      <c r="AE451" s="46"/>
    </row>
    <row r="452" spans="1:31" ht="12.75" customHeight="1" x14ac:dyDescent="0.3">
      <c r="A452" s="46"/>
      <c r="B452" s="46"/>
      <c r="C452" s="46"/>
      <c r="D452" s="46"/>
      <c r="E452" s="46"/>
      <c r="F452" s="46"/>
      <c r="G452" s="48"/>
      <c r="H452" s="48"/>
      <c r="I452" s="48"/>
      <c r="J452" s="48"/>
      <c r="K452" s="48"/>
      <c r="L452" s="48"/>
      <c r="M452" s="48"/>
      <c r="N452" s="48"/>
      <c r="O452" s="46"/>
      <c r="P452" s="46"/>
      <c r="Q452" s="46"/>
      <c r="R452" s="46"/>
      <c r="S452" s="46"/>
      <c r="T452" s="46"/>
      <c r="U452" s="46"/>
      <c r="V452" s="46"/>
      <c r="W452" s="46"/>
      <c r="X452" s="46"/>
      <c r="Y452" s="46"/>
      <c r="Z452" s="48"/>
      <c r="AA452" s="48"/>
      <c r="AB452" s="46"/>
      <c r="AC452" s="46"/>
      <c r="AD452" s="46"/>
      <c r="AE452" s="46"/>
    </row>
    <row r="453" spans="1:31" ht="12.75" customHeight="1" x14ac:dyDescent="0.3">
      <c r="A453" s="46"/>
      <c r="B453" s="46"/>
      <c r="C453" s="46"/>
      <c r="D453" s="46"/>
      <c r="E453" s="46"/>
      <c r="F453" s="46"/>
      <c r="G453" s="48"/>
      <c r="H453" s="48"/>
      <c r="I453" s="48"/>
      <c r="J453" s="48"/>
      <c r="K453" s="48"/>
      <c r="L453" s="48"/>
      <c r="M453" s="48"/>
      <c r="N453" s="48"/>
      <c r="O453" s="46"/>
      <c r="P453" s="46"/>
      <c r="Q453" s="46"/>
      <c r="R453" s="46"/>
      <c r="S453" s="46"/>
      <c r="T453" s="46"/>
      <c r="U453" s="46"/>
      <c r="V453" s="46"/>
      <c r="W453" s="46"/>
      <c r="X453" s="46"/>
      <c r="Y453" s="46"/>
      <c r="Z453" s="48"/>
      <c r="AA453" s="48"/>
      <c r="AB453" s="46"/>
      <c r="AC453" s="46"/>
      <c r="AD453" s="46"/>
      <c r="AE453" s="46"/>
    </row>
    <row r="454" spans="1:31" ht="12.75" customHeight="1" x14ac:dyDescent="0.3">
      <c r="A454" s="46"/>
      <c r="B454" s="46"/>
      <c r="C454" s="46"/>
      <c r="D454" s="46"/>
      <c r="E454" s="46"/>
      <c r="F454" s="46"/>
      <c r="G454" s="48"/>
      <c r="H454" s="48"/>
      <c r="I454" s="48"/>
      <c r="J454" s="48"/>
      <c r="K454" s="48"/>
      <c r="L454" s="48"/>
      <c r="M454" s="48"/>
      <c r="N454" s="48"/>
      <c r="O454" s="46"/>
      <c r="P454" s="46"/>
      <c r="Q454" s="46"/>
      <c r="R454" s="46"/>
      <c r="S454" s="46"/>
      <c r="T454" s="46"/>
      <c r="U454" s="46"/>
      <c r="V454" s="46"/>
      <c r="W454" s="46"/>
      <c r="X454" s="46"/>
      <c r="Y454" s="46"/>
      <c r="Z454" s="48"/>
      <c r="AA454" s="48"/>
      <c r="AB454" s="46"/>
      <c r="AC454" s="46"/>
      <c r="AD454" s="46"/>
      <c r="AE454" s="46"/>
    </row>
    <row r="455" spans="1:31" ht="12.75" customHeight="1" x14ac:dyDescent="0.3">
      <c r="A455" s="46"/>
      <c r="B455" s="46"/>
      <c r="C455" s="46"/>
      <c r="D455" s="46"/>
      <c r="E455" s="46"/>
      <c r="F455" s="46"/>
      <c r="G455" s="48"/>
      <c r="H455" s="48"/>
      <c r="I455" s="48"/>
      <c r="J455" s="48"/>
      <c r="K455" s="48"/>
      <c r="L455" s="48"/>
      <c r="M455" s="48"/>
      <c r="N455" s="48"/>
      <c r="O455" s="46"/>
      <c r="P455" s="46"/>
      <c r="Q455" s="46"/>
      <c r="R455" s="46"/>
      <c r="S455" s="46"/>
      <c r="T455" s="46"/>
      <c r="U455" s="46"/>
      <c r="V455" s="46"/>
      <c r="W455" s="46"/>
      <c r="X455" s="46"/>
      <c r="Y455" s="46"/>
      <c r="Z455" s="48"/>
      <c r="AA455" s="48"/>
      <c r="AB455" s="46"/>
      <c r="AC455" s="46"/>
      <c r="AD455" s="46"/>
      <c r="AE455" s="46"/>
    </row>
    <row r="456" spans="1:31" ht="12.75" customHeight="1" x14ac:dyDescent="0.3">
      <c r="A456" s="46"/>
      <c r="B456" s="46"/>
      <c r="C456" s="46"/>
      <c r="D456" s="46"/>
      <c r="E456" s="46"/>
      <c r="F456" s="46"/>
      <c r="G456" s="48"/>
      <c r="H456" s="48"/>
      <c r="I456" s="48"/>
      <c r="J456" s="48"/>
      <c r="K456" s="48"/>
      <c r="L456" s="48"/>
      <c r="M456" s="48"/>
      <c r="N456" s="48"/>
      <c r="O456" s="46"/>
      <c r="P456" s="46"/>
      <c r="Q456" s="46"/>
      <c r="R456" s="46"/>
      <c r="S456" s="46"/>
      <c r="T456" s="46"/>
      <c r="U456" s="46"/>
      <c r="V456" s="46"/>
      <c r="W456" s="46"/>
      <c r="X456" s="46"/>
      <c r="Y456" s="46"/>
      <c r="Z456" s="48"/>
      <c r="AA456" s="48"/>
      <c r="AB456" s="46"/>
      <c r="AC456" s="46"/>
      <c r="AD456" s="46"/>
      <c r="AE456" s="46"/>
    </row>
    <row r="457" spans="1:31" ht="12.75" customHeight="1" x14ac:dyDescent="0.3">
      <c r="A457" s="46"/>
      <c r="B457" s="46"/>
      <c r="C457" s="46"/>
      <c r="D457" s="46"/>
      <c r="E457" s="46"/>
      <c r="F457" s="46"/>
      <c r="G457" s="48"/>
      <c r="H457" s="48"/>
      <c r="I457" s="48"/>
      <c r="J457" s="48"/>
      <c r="K457" s="48"/>
      <c r="L457" s="48"/>
      <c r="M457" s="48"/>
      <c r="N457" s="48"/>
      <c r="O457" s="46"/>
      <c r="P457" s="46"/>
      <c r="Q457" s="46"/>
      <c r="R457" s="46"/>
      <c r="S457" s="46"/>
      <c r="T457" s="46"/>
      <c r="U457" s="46"/>
      <c r="V457" s="46"/>
      <c r="W457" s="46"/>
      <c r="X457" s="46"/>
      <c r="Y457" s="46"/>
      <c r="Z457" s="48"/>
      <c r="AA457" s="48"/>
      <c r="AB457" s="46"/>
      <c r="AC457" s="46"/>
      <c r="AD457" s="46"/>
      <c r="AE457" s="46"/>
    </row>
    <row r="458" spans="1:31" ht="12.75" customHeight="1" x14ac:dyDescent="0.3">
      <c r="A458" s="46"/>
      <c r="B458" s="46"/>
      <c r="C458" s="46"/>
      <c r="D458" s="46"/>
      <c r="E458" s="46"/>
      <c r="F458" s="46"/>
      <c r="G458" s="48"/>
      <c r="H458" s="48"/>
      <c r="I458" s="48"/>
      <c r="J458" s="48"/>
      <c r="K458" s="48"/>
      <c r="L458" s="48"/>
      <c r="M458" s="48"/>
      <c r="N458" s="48"/>
      <c r="O458" s="46"/>
      <c r="P458" s="46"/>
      <c r="Q458" s="46"/>
      <c r="R458" s="46"/>
      <c r="S458" s="46"/>
      <c r="T458" s="46"/>
      <c r="U458" s="46"/>
      <c r="V458" s="46"/>
      <c r="W458" s="46"/>
      <c r="X458" s="46"/>
      <c r="Y458" s="46"/>
      <c r="Z458" s="48"/>
      <c r="AA458" s="48"/>
      <c r="AB458" s="46"/>
      <c r="AC458" s="46"/>
      <c r="AD458" s="46"/>
      <c r="AE458" s="46"/>
    </row>
    <row r="459" spans="1:31" ht="12.75" customHeight="1" x14ac:dyDescent="0.3">
      <c r="A459" s="46"/>
      <c r="B459" s="46"/>
      <c r="C459" s="46"/>
      <c r="D459" s="46"/>
      <c r="E459" s="46"/>
      <c r="F459" s="46"/>
      <c r="G459" s="48"/>
      <c r="H459" s="48"/>
      <c r="I459" s="48"/>
      <c r="J459" s="48"/>
      <c r="K459" s="48"/>
      <c r="L459" s="48"/>
      <c r="M459" s="48"/>
      <c r="N459" s="48"/>
      <c r="O459" s="46"/>
      <c r="P459" s="46"/>
      <c r="Q459" s="46"/>
      <c r="R459" s="46"/>
      <c r="S459" s="46"/>
      <c r="T459" s="46"/>
      <c r="U459" s="46"/>
      <c r="V459" s="46"/>
      <c r="W459" s="46"/>
      <c r="X459" s="46"/>
      <c r="Y459" s="46"/>
      <c r="Z459" s="48"/>
      <c r="AA459" s="48"/>
      <c r="AB459" s="46"/>
      <c r="AC459" s="46"/>
      <c r="AD459" s="46"/>
      <c r="AE459" s="46"/>
    </row>
    <row r="460" spans="1:31" ht="12.75" customHeight="1" x14ac:dyDescent="0.3">
      <c r="A460" s="46"/>
      <c r="B460" s="46"/>
      <c r="C460" s="46"/>
      <c r="D460" s="46"/>
      <c r="E460" s="46"/>
      <c r="F460" s="46"/>
      <c r="G460" s="48"/>
      <c r="H460" s="48"/>
      <c r="I460" s="48"/>
      <c r="J460" s="48"/>
      <c r="K460" s="48"/>
      <c r="L460" s="48"/>
      <c r="M460" s="48"/>
      <c r="N460" s="48"/>
      <c r="O460" s="46"/>
      <c r="P460" s="46"/>
      <c r="Q460" s="46"/>
      <c r="R460" s="46"/>
      <c r="S460" s="46"/>
      <c r="T460" s="46"/>
      <c r="U460" s="46"/>
      <c r="V460" s="46"/>
      <c r="W460" s="46"/>
      <c r="X460" s="46"/>
      <c r="Y460" s="46"/>
      <c r="Z460" s="48"/>
      <c r="AA460" s="48"/>
      <c r="AB460" s="46"/>
      <c r="AC460" s="46"/>
      <c r="AD460" s="46"/>
      <c r="AE460" s="46"/>
    </row>
    <row r="461" spans="1:31" ht="12.75" customHeight="1" x14ac:dyDescent="0.3">
      <c r="A461" s="46"/>
      <c r="B461" s="46"/>
      <c r="C461" s="46"/>
      <c r="D461" s="46"/>
      <c r="E461" s="46"/>
      <c r="F461" s="46"/>
      <c r="G461" s="48"/>
      <c r="H461" s="48"/>
      <c r="I461" s="48"/>
      <c r="J461" s="48"/>
      <c r="K461" s="48"/>
      <c r="L461" s="48"/>
      <c r="M461" s="48"/>
      <c r="N461" s="48"/>
      <c r="O461" s="46"/>
      <c r="P461" s="46"/>
      <c r="Q461" s="46"/>
      <c r="R461" s="46"/>
      <c r="S461" s="46"/>
      <c r="T461" s="46"/>
      <c r="U461" s="46"/>
      <c r="V461" s="46"/>
      <c r="W461" s="46"/>
      <c r="X461" s="46"/>
      <c r="Y461" s="46"/>
      <c r="Z461" s="48"/>
      <c r="AA461" s="48"/>
      <c r="AB461" s="46"/>
      <c r="AC461" s="46"/>
      <c r="AD461" s="46"/>
      <c r="AE461" s="46"/>
    </row>
    <row r="462" spans="1:31" ht="12.75" customHeight="1" x14ac:dyDescent="0.3">
      <c r="A462" s="46"/>
      <c r="B462" s="46"/>
      <c r="C462" s="46"/>
      <c r="D462" s="46"/>
      <c r="E462" s="46"/>
      <c r="F462" s="46"/>
      <c r="G462" s="48"/>
      <c r="H462" s="48"/>
      <c r="I462" s="48"/>
      <c r="J462" s="48"/>
      <c r="K462" s="48"/>
      <c r="L462" s="48"/>
      <c r="M462" s="48"/>
      <c r="N462" s="48"/>
      <c r="O462" s="46"/>
      <c r="P462" s="46"/>
      <c r="Q462" s="46"/>
      <c r="R462" s="46"/>
      <c r="S462" s="46"/>
      <c r="T462" s="46"/>
      <c r="U462" s="46"/>
      <c r="V462" s="46"/>
      <c r="W462" s="46"/>
      <c r="X462" s="46"/>
      <c r="Y462" s="46"/>
      <c r="Z462" s="48"/>
      <c r="AA462" s="48"/>
      <c r="AB462" s="46"/>
      <c r="AC462" s="46"/>
      <c r="AD462" s="46"/>
      <c r="AE462" s="46"/>
    </row>
    <row r="463" spans="1:31" ht="12.75" customHeight="1" x14ac:dyDescent="0.3">
      <c r="A463" s="46"/>
      <c r="B463" s="46"/>
      <c r="C463" s="46"/>
      <c r="D463" s="46"/>
      <c r="E463" s="46"/>
      <c r="F463" s="46"/>
      <c r="G463" s="48"/>
      <c r="H463" s="48"/>
      <c r="I463" s="48"/>
      <c r="J463" s="48"/>
      <c r="K463" s="48"/>
      <c r="L463" s="48"/>
      <c r="M463" s="48"/>
      <c r="N463" s="48"/>
      <c r="O463" s="46"/>
      <c r="P463" s="46"/>
      <c r="Q463" s="46"/>
      <c r="R463" s="46"/>
      <c r="S463" s="46"/>
      <c r="T463" s="46"/>
      <c r="U463" s="46"/>
      <c r="V463" s="46"/>
      <c r="W463" s="46"/>
      <c r="X463" s="46"/>
      <c r="Y463" s="46"/>
      <c r="Z463" s="48"/>
      <c r="AA463" s="48"/>
      <c r="AB463" s="46"/>
      <c r="AC463" s="46"/>
      <c r="AD463" s="46"/>
      <c r="AE463" s="46"/>
    </row>
    <row r="464" spans="1:31" ht="12.75" customHeight="1" x14ac:dyDescent="0.3">
      <c r="A464" s="46"/>
      <c r="B464" s="46"/>
      <c r="C464" s="46"/>
      <c r="D464" s="46"/>
      <c r="E464" s="46"/>
      <c r="F464" s="46"/>
      <c r="G464" s="48"/>
      <c r="H464" s="48"/>
      <c r="I464" s="48"/>
      <c r="J464" s="48"/>
      <c r="K464" s="48"/>
      <c r="L464" s="48"/>
      <c r="M464" s="48"/>
      <c r="N464" s="48"/>
      <c r="O464" s="46"/>
      <c r="P464" s="46"/>
      <c r="Q464" s="46"/>
      <c r="R464" s="46"/>
      <c r="S464" s="46"/>
      <c r="T464" s="46"/>
      <c r="U464" s="46"/>
      <c r="V464" s="46"/>
      <c r="W464" s="46"/>
      <c r="X464" s="46"/>
      <c r="Y464" s="46"/>
      <c r="Z464" s="48"/>
      <c r="AA464" s="48"/>
      <c r="AB464" s="46"/>
      <c r="AC464" s="46"/>
      <c r="AD464" s="46"/>
      <c r="AE464" s="46"/>
    </row>
    <row r="465" spans="1:31" ht="12.75" customHeight="1" x14ac:dyDescent="0.3">
      <c r="A465" s="46"/>
      <c r="B465" s="46"/>
      <c r="C465" s="46"/>
      <c r="D465" s="46"/>
      <c r="E465" s="46"/>
      <c r="F465" s="46"/>
      <c r="G465" s="48"/>
      <c r="H465" s="48"/>
      <c r="I465" s="48"/>
      <c r="J465" s="48"/>
      <c r="K465" s="48"/>
      <c r="L465" s="48"/>
      <c r="M465" s="48"/>
      <c r="N465" s="48"/>
      <c r="O465" s="46"/>
      <c r="P465" s="46"/>
      <c r="Q465" s="46"/>
      <c r="R465" s="46"/>
      <c r="S465" s="46"/>
      <c r="T465" s="46"/>
      <c r="U465" s="46"/>
      <c r="V465" s="46"/>
      <c r="W465" s="46"/>
      <c r="X465" s="46"/>
      <c r="Y465" s="46"/>
      <c r="Z465" s="48"/>
      <c r="AA465" s="48"/>
      <c r="AB465" s="46"/>
      <c r="AC465" s="46"/>
      <c r="AD465" s="46"/>
      <c r="AE465" s="46"/>
    </row>
    <row r="466" spans="1:31" ht="12.75" customHeight="1" x14ac:dyDescent="0.3">
      <c r="A466" s="46"/>
      <c r="B466" s="46"/>
      <c r="C466" s="46"/>
      <c r="D466" s="46"/>
      <c r="E466" s="46"/>
      <c r="F466" s="46"/>
      <c r="G466" s="48"/>
      <c r="H466" s="48"/>
      <c r="I466" s="48"/>
      <c r="J466" s="48"/>
      <c r="K466" s="48"/>
      <c r="L466" s="48"/>
      <c r="M466" s="48"/>
      <c r="N466" s="48"/>
      <c r="O466" s="46"/>
      <c r="P466" s="46"/>
      <c r="Q466" s="46"/>
      <c r="R466" s="46"/>
      <c r="S466" s="46"/>
      <c r="T466" s="46"/>
      <c r="U466" s="46"/>
      <c r="V466" s="46"/>
      <c r="W466" s="46"/>
      <c r="X466" s="46"/>
      <c r="Y466" s="46"/>
      <c r="Z466" s="48"/>
      <c r="AA466" s="48"/>
      <c r="AB466" s="46"/>
      <c r="AC466" s="46"/>
      <c r="AD466" s="46"/>
      <c r="AE466" s="46"/>
    </row>
    <row r="467" spans="1:31" ht="12.75" customHeight="1" x14ac:dyDescent="0.3">
      <c r="A467" s="46"/>
      <c r="B467" s="46"/>
      <c r="C467" s="46"/>
      <c r="D467" s="46"/>
      <c r="E467" s="46"/>
      <c r="F467" s="46"/>
      <c r="G467" s="48"/>
      <c r="H467" s="48"/>
      <c r="I467" s="48"/>
      <c r="J467" s="48"/>
      <c r="K467" s="48"/>
      <c r="L467" s="48"/>
      <c r="M467" s="48"/>
      <c r="N467" s="48"/>
      <c r="O467" s="46"/>
      <c r="P467" s="46"/>
      <c r="Q467" s="46"/>
      <c r="R467" s="46"/>
      <c r="S467" s="46"/>
      <c r="T467" s="46"/>
      <c r="U467" s="46"/>
      <c r="V467" s="46"/>
      <c r="W467" s="46"/>
      <c r="X467" s="46"/>
      <c r="Y467" s="46"/>
      <c r="Z467" s="48"/>
      <c r="AA467" s="48"/>
      <c r="AB467" s="46"/>
      <c r="AC467" s="46"/>
      <c r="AD467" s="46"/>
      <c r="AE467" s="46"/>
    </row>
    <row r="468" spans="1:31" ht="12.75" customHeight="1" x14ac:dyDescent="0.3">
      <c r="A468" s="46"/>
      <c r="B468" s="46"/>
      <c r="C468" s="46"/>
      <c r="D468" s="46"/>
      <c r="E468" s="46"/>
      <c r="F468" s="46"/>
      <c r="G468" s="48"/>
      <c r="H468" s="48"/>
      <c r="I468" s="48"/>
      <c r="J468" s="48"/>
      <c r="K468" s="48"/>
      <c r="L468" s="48"/>
      <c r="M468" s="48"/>
      <c r="N468" s="48"/>
      <c r="O468" s="46"/>
      <c r="P468" s="46"/>
      <c r="Q468" s="46"/>
      <c r="R468" s="46"/>
      <c r="S468" s="46"/>
      <c r="T468" s="46"/>
      <c r="U468" s="46"/>
      <c r="V468" s="46"/>
      <c r="W468" s="46"/>
      <c r="X468" s="46"/>
      <c r="Y468" s="46"/>
      <c r="Z468" s="48"/>
      <c r="AA468" s="48"/>
      <c r="AB468" s="46"/>
      <c r="AC468" s="46"/>
      <c r="AD468" s="46"/>
      <c r="AE468" s="46"/>
    </row>
    <row r="469" spans="1:31" ht="12.75" customHeight="1" x14ac:dyDescent="0.3">
      <c r="A469" s="46"/>
      <c r="B469" s="46"/>
      <c r="C469" s="46"/>
      <c r="D469" s="46"/>
      <c r="E469" s="46"/>
      <c r="F469" s="46"/>
      <c r="G469" s="48"/>
      <c r="H469" s="48"/>
      <c r="I469" s="48"/>
      <c r="J469" s="48"/>
      <c r="K469" s="48"/>
      <c r="L469" s="48"/>
      <c r="M469" s="48"/>
      <c r="N469" s="48"/>
      <c r="O469" s="46"/>
      <c r="P469" s="46"/>
      <c r="Q469" s="46"/>
      <c r="R469" s="46"/>
      <c r="S469" s="46"/>
      <c r="T469" s="46"/>
      <c r="U469" s="46"/>
      <c r="V469" s="46"/>
      <c r="W469" s="46"/>
      <c r="X469" s="46"/>
      <c r="Y469" s="46"/>
      <c r="Z469" s="48"/>
      <c r="AA469" s="48"/>
      <c r="AB469" s="46"/>
      <c r="AC469" s="46"/>
      <c r="AD469" s="46"/>
      <c r="AE469" s="46"/>
    </row>
    <row r="470" spans="1:31" ht="12.75" customHeight="1" x14ac:dyDescent="0.3">
      <c r="A470" s="46"/>
      <c r="B470" s="46"/>
      <c r="C470" s="46"/>
      <c r="D470" s="46"/>
      <c r="E470" s="46"/>
      <c r="F470" s="46"/>
      <c r="G470" s="48"/>
      <c r="H470" s="48"/>
      <c r="I470" s="48"/>
      <c r="J470" s="48"/>
      <c r="K470" s="48"/>
      <c r="L470" s="48"/>
      <c r="M470" s="48"/>
      <c r="N470" s="48"/>
      <c r="O470" s="46"/>
      <c r="P470" s="46"/>
      <c r="Q470" s="46"/>
      <c r="R470" s="46"/>
      <c r="S470" s="46"/>
      <c r="T470" s="46"/>
      <c r="U470" s="46"/>
      <c r="V470" s="46"/>
      <c r="W470" s="46"/>
      <c r="X470" s="46"/>
      <c r="Y470" s="46"/>
      <c r="Z470" s="48"/>
      <c r="AA470" s="48"/>
      <c r="AB470" s="46"/>
      <c r="AC470" s="46"/>
      <c r="AD470" s="46"/>
      <c r="AE470" s="46"/>
    </row>
    <row r="471" spans="1:31" ht="12.75" customHeight="1" x14ac:dyDescent="0.3">
      <c r="A471" s="46"/>
      <c r="B471" s="46"/>
      <c r="C471" s="46"/>
      <c r="D471" s="46"/>
      <c r="E471" s="46"/>
      <c r="F471" s="46"/>
      <c r="G471" s="48"/>
      <c r="H471" s="48"/>
      <c r="I471" s="48"/>
      <c r="J471" s="48"/>
      <c r="K471" s="48"/>
      <c r="L471" s="48"/>
      <c r="M471" s="48"/>
      <c r="N471" s="48"/>
      <c r="O471" s="46"/>
      <c r="P471" s="46"/>
      <c r="Q471" s="46"/>
      <c r="R471" s="46"/>
      <c r="S471" s="46"/>
      <c r="T471" s="46"/>
      <c r="U471" s="46"/>
      <c r="V471" s="46"/>
      <c r="W471" s="46"/>
      <c r="X471" s="46"/>
      <c r="Y471" s="46"/>
      <c r="Z471" s="48"/>
      <c r="AA471" s="48"/>
      <c r="AB471" s="46"/>
      <c r="AC471" s="46"/>
      <c r="AD471" s="46"/>
      <c r="AE471" s="46"/>
    </row>
    <row r="472" spans="1:31" ht="12.75" customHeight="1" x14ac:dyDescent="0.3">
      <c r="A472" s="46"/>
      <c r="B472" s="46"/>
      <c r="C472" s="46"/>
      <c r="D472" s="46"/>
      <c r="E472" s="46"/>
      <c r="F472" s="46"/>
      <c r="G472" s="48"/>
      <c r="H472" s="48"/>
      <c r="I472" s="48"/>
      <c r="J472" s="48"/>
      <c r="K472" s="48"/>
      <c r="L472" s="48"/>
      <c r="M472" s="48"/>
      <c r="N472" s="48"/>
      <c r="O472" s="46"/>
      <c r="P472" s="46"/>
      <c r="Q472" s="46"/>
      <c r="R472" s="46"/>
      <c r="S472" s="46"/>
      <c r="T472" s="46"/>
      <c r="U472" s="46"/>
      <c r="V472" s="46"/>
      <c r="W472" s="46"/>
      <c r="X472" s="46"/>
      <c r="Y472" s="46"/>
      <c r="Z472" s="48"/>
      <c r="AA472" s="48"/>
      <c r="AB472" s="46"/>
      <c r="AC472" s="46"/>
      <c r="AD472" s="46"/>
      <c r="AE472" s="46"/>
    </row>
    <row r="473" spans="1:31" ht="12.75" customHeight="1" x14ac:dyDescent="0.3">
      <c r="A473" s="46"/>
      <c r="B473" s="46"/>
      <c r="C473" s="46"/>
      <c r="D473" s="46"/>
      <c r="E473" s="46"/>
      <c r="F473" s="46"/>
      <c r="G473" s="48"/>
      <c r="H473" s="48"/>
      <c r="I473" s="48"/>
      <c r="J473" s="48"/>
      <c r="K473" s="48"/>
      <c r="L473" s="48"/>
      <c r="M473" s="48"/>
      <c r="N473" s="48"/>
      <c r="O473" s="46"/>
      <c r="P473" s="46"/>
      <c r="Q473" s="46"/>
      <c r="R473" s="46"/>
      <c r="S473" s="46"/>
      <c r="T473" s="46"/>
      <c r="U473" s="46"/>
      <c r="V473" s="46"/>
      <c r="W473" s="46"/>
      <c r="X473" s="46"/>
      <c r="Y473" s="46"/>
      <c r="Z473" s="48"/>
      <c r="AA473" s="48"/>
      <c r="AB473" s="46"/>
      <c r="AC473" s="46"/>
      <c r="AD473" s="46"/>
      <c r="AE473" s="46"/>
    </row>
    <row r="474" spans="1:31" ht="12.75" customHeight="1" x14ac:dyDescent="0.3">
      <c r="A474" s="46"/>
      <c r="B474" s="46"/>
      <c r="C474" s="46"/>
      <c r="D474" s="46"/>
      <c r="E474" s="46"/>
      <c r="F474" s="46"/>
      <c r="G474" s="48"/>
      <c r="H474" s="48"/>
      <c r="I474" s="48"/>
      <c r="J474" s="48"/>
      <c r="K474" s="48"/>
      <c r="L474" s="48"/>
      <c r="M474" s="48"/>
      <c r="N474" s="48"/>
      <c r="O474" s="46"/>
      <c r="P474" s="46"/>
      <c r="Q474" s="46"/>
      <c r="R474" s="46"/>
      <c r="S474" s="46"/>
      <c r="T474" s="46"/>
      <c r="U474" s="46"/>
      <c r="V474" s="46"/>
      <c r="W474" s="46"/>
      <c r="X474" s="46"/>
      <c r="Y474" s="46"/>
      <c r="Z474" s="48"/>
      <c r="AA474" s="48"/>
      <c r="AB474" s="46"/>
      <c r="AC474" s="46"/>
      <c r="AD474" s="46"/>
      <c r="AE474" s="46"/>
    </row>
    <row r="475" spans="1:31" ht="12.75" customHeight="1" x14ac:dyDescent="0.3">
      <c r="A475" s="46"/>
      <c r="B475" s="46"/>
      <c r="C475" s="46"/>
      <c r="D475" s="46"/>
      <c r="E475" s="46"/>
      <c r="F475" s="46"/>
      <c r="G475" s="48"/>
      <c r="H475" s="48"/>
      <c r="I475" s="48"/>
      <c r="J475" s="48"/>
      <c r="K475" s="48"/>
      <c r="L475" s="48"/>
      <c r="M475" s="48"/>
      <c r="N475" s="48"/>
      <c r="O475" s="46"/>
      <c r="P475" s="46"/>
      <c r="Q475" s="46"/>
      <c r="R475" s="46"/>
      <c r="S475" s="46"/>
      <c r="T475" s="46"/>
      <c r="U475" s="46"/>
      <c r="V475" s="46"/>
      <c r="W475" s="46"/>
      <c r="X475" s="46"/>
      <c r="Y475" s="46"/>
      <c r="Z475" s="48"/>
      <c r="AA475" s="48"/>
      <c r="AB475" s="46"/>
      <c r="AC475" s="46"/>
      <c r="AD475" s="46"/>
      <c r="AE475" s="46"/>
    </row>
    <row r="476" spans="1:31" ht="12.75" customHeight="1" x14ac:dyDescent="0.3">
      <c r="A476" s="46"/>
      <c r="B476" s="46"/>
      <c r="C476" s="46"/>
      <c r="D476" s="46"/>
      <c r="E476" s="46"/>
      <c r="F476" s="46"/>
      <c r="G476" s="48"/>
      <c r="H476" s="48"/>
      <c r="I476" s="48"/>
      <c r="J476" s="48"/>
      <c r="K476" s="48"/>
      <c r="L476" s="48"/>
      <c r="M476" s="48"/>
      <c r="N476" s="48"/>
      <c r="O476" s="46"/>
      <c r="P476" s="46"/>
      <c r="Q476" s="46"/>
      <c r="R476" s="46"/>
      <c r="S476" s="46"/>
      <c r="T476" s="46"/>
      <c r="U476" s="46"/>
      <c r="V476" s="46"/>
      <c r="W476" s="46"/>
      <c r="X476" s="46"/>
      <c r="Y476" s="46"/>
      <c r="Z476" s="48"/>
      <c r="AA476" s="48"/>
      <c r="AB476" s="46"/>
      <c r="AC476" s="46"/>
      <c r="AD476" s="46"/>
      <c r="AE476" s="46"/>
    </row>
    <row r="477" spans="1:31" ht="12.75" customHeight="1" x14ac:dyDescent="0.3">
      <c r="A477" s="46"/>
      <c r="B477" s="46"/>
      <c r="C477" s="46"/>
      <c r="D477" s="46"/>
      <c r="E477" s="46"/>
      <c r="F477" s="46"/>
      <c r="G477" s="48"/>
      <c r="H477" s="48"/>
      <c r="I477" s="48"/>
      <c r="J477" s="48"/>
      <c r="K477" s="48"/>
      <c r="L477" s="48"/>
      <c r="M477" s="48"/>
      <c r="N477" s="48"/>
      <c r="O477" s="46"/>
      <c r="P477" s="46"/>
      <c r="Q477" s="46"/>
      <c r="R477" s="46"/>
      <c r="S477" s="46"/>
      <c r="T477" s="46"/>
      <c r="U477" s="46"/>
      <c r="V477" s="46"/>
      <c r="W477" s="46"/>
      <c r="X477" s="46"/>
      <c r="Y477" s="46"/>
      <c r="Z477" s="48"/>
      <c r="AA477" s="48"/>
      <c r="AB477" s="46"/>
      <c r="AC477" s="46"/>
      <c r="AD477" s="46"/>
      <c r="AE477" s="46"/>
    </row>
    <row r="478" spans="1:31" ht="12.75" customHeight="1" x14ac:dyDescent="0.3">
      <c r="A478" s="46"/>
      <c r="B478" s="46"/>
      <c r="C478" s="46"/>
      <c r="D478" s="46"/>
      <c r="E478" s="46"/>
      <c r="F478" s="46"/>
      <c r="G478" s="48"/>
      <c r="H478" s="48"/>
      <c r="I478" s="48"/>
      <c r="J478" s="48"/>
      <c r="K478" s="48"/>
      <c r="L478" s="48"/>
      <c r="M478" s="48"/>
      <c r="N478" s="48"/>
      <c r="O478" s="46"/>
      <c r="P478" s="46"/>
      <c r="Q478" s="46"/>
      <c r="R478" s="46"/>
      <c r="S478" s="46"/>
      <c r="T478" s="46"/>
      <c r="U478" s="46"/>
      <c r="V478" s="46"/>
      <c r="W478" s="46"/>
      <c r="X478" s="46"/>
      <c r="Y478" s="46"/>
      <c r="Z478" s="48"/>
      <c r="AA478" s="48"/>
      <c r="AB478" s="46"/>
      <c r="AC478" s="46"/>
      <c r="AD478" s="46"/>
      <c r="AE478" s="46"/>
    </row>
    <row r="479" spans="1:31" ht="12.75" customHeight="1" x14ac:dyDescent="0.3">
      <c r="A479" s="46"/>
      <c r="B479" s="46"/>
      <c r="C479" s="46"/>
      <c r="D479" s="46"/>
      <c r="E479" s="46"/>
      <c r="F479" s="46"/>
      <c r="G479" s="48"/>
      <c r="H479" s="48"/>
      <c r="I479" s="48"/>
      <c r="J479" s="48"/>
      <c r="K479" s="48"/>
      <c r="L479" s="48"/>
      <c r="M479" s="48"/>
      <c r="N479" s="48"/>
      <c r="O479" s="46"/>
      <c r="P479" s="46"/>
      <c r="Q479" s="46"/>
      <c r="R479" s="46"/>
      <c r="S479" s="46"/>
      <c r="T479" s="46"/>
      <c r="U479" s="46"/>
      <c r="V479" s="46"/>
      <c r="W479" s="46"/>
      <c r="X479" s="46"/>
      <c r="Y479" s="46"/>
      <c r="Z479" s="48"/>
      <c r="AA479" s="48"/>
      <c r="AB479" s="46"/>
      <c r="AC479" s="46"/>
      <c r="AD479" s="46"/>
      <c r="AE479" s="46"/>
    </row>
    <row r="480" spans="1:31" ht="12.75" customHeight="1" x14ac:dyDescent="0.3">
      <c r="A480" s="46"/>
      <c r="B480" s="46"/>
      <c r="C480" s="46"/>
      <c r="D480" s="46"/>
      <c r="E480" s="46"/>
      <c r="F480" s="46"/>
      <c r="G480" s="48"/>
      <c r="H480" s="48"/>
      <c r="I480" s="48"/>
      <c r="J480" s="48"/>
      <c r="K480" s="48"/>
      <c r="L480" s="48"/>
      <c r="M480" s="48"/>
      <c r="N480" s="48"/>
      <c r="O480" s="46"/>
      <c r="P480" s="46"/>
      <c r="Q480" s="46"/>
      <c r="R480" s="46"/>
      <c r="S480" s="46"/>
      <c r="T480" s="46"/>
      <c r="U480" s="46"/>
      <c r="V480" s="46"/>
      <c r="W480" s="46"/>
      <c r="X480" s="46"/>
      <c r="Y480" s="46"/>
      <c r="Z480" s="48"/>
      <c r="AA480" s="48"/>
      <c r="AB480" s="46"/>
      <c r="AC480" s="46"/>
      <c r="AD480" s="46"/>
      <c r="AE480" s="46"/>
    </row>
    <row r="481" spans="1:31" ht="12.75" customHeight="1" x14ac:dyDescent="0.3">
      <c r="A481" s="46"/>
      <c r="B481" s="46"/>
      <c r="C481" s="46"/>
      <c r="D481" s="46"/>
      <c r="E481" s="46"/>
      <c r="F481" s="46"/>
      <c r="G481" s="48"/>
      <c r="H481" s="48"/>
      <c r="I481" s="48"/>
      <c r="J481" s="48"/>
      <c r="K481" s="48"/>
      <c r="L481" s="48"/>
      <c r="M481" s="48"/>
      <c r="N481" s="48"/>
      <c r="O481" s="46"/>
      <c r="P481" s="46"/>
      <c r="Q481" s="46"/>
      <c r="R481" s="46"/>
      <c r="S481" s="46"/>
      <c r="T481" s="46"/>
      <c r="U481" s="46"/>
      <c r="V481" s="46"/>
      <c r="W481" s="46"/>
      <c r="X481" s="46"/>
      <c r="Y481" s="46"/>
      <c r="Z481" s="48"/>
      <c r="AA481" s="48"/>
      <c r="AB481" s="46"/>
      <c r="AC481" s="46"/>
      <c r="AD481" s="46"/>
      <c r="AE481" s="46"/>
    </row>
    <row r="482" spans="1:31" ht="12.75" customHeight="1" x14ac:dyDescent="0.3">
      <c r="A482" s="46"/>
      <c r="B482" s="46"/>
      <c r="C482" s="46"/>
      <c r="D482" s="46"/>
      <c r="E482" s="46"/>
      <c r="F482" s="46"/>
      <c r="G482" s="48"/>
      <c r="H482" s="48"/>
      <c r="I482" s="48"/>
      <c r="J482" s="48"/>
      <c r="K482" s="48"/>
      <c r="L482" s="48"/>
      <c r="M482" s="48"/>
      <c r="N482" s="48"/>
      <c r="O482" s="46"/>
      <c r="P482" s="46"/>
      <c r="Q482" s="46"/>
      <c r="R482" s="46"/>
      <c r="S482" s="46"/>
      <c r="T482" s="46"/>
      <c r="U482" s="46"/>
      <c r="V482" s="46"/>
      <c r="W482" s="46"/>
      <c r="X482" s="46"/>
      <c r="Y482" s="46"/>
      <c r="Z482" s="48"/>
      <c r="AA482" s="48"/>
      <c r="AB482" s="46"/>
      <c r="AC482" s="46"/>
      <c r="AD482" s="46"/>
      <c r="AE482" s="46"/>
    </row>
    <row r="483" spans="1:31" ht="12.75" customHeight="1" x14ac:dyDescent="0.3">
      <c r="A483" s="46"/>
      <c r="B483" s="46"/>
      <c r="C483" s="46"/>
      <c r="D483" s="46"/>
      <c r="E483" s="46"/>
      <c r="F483" s="46"/>
      <c r="G483" s="48"/>
      <c r="H483" s="48"/>
      <c r="I483" s="48"/>
      <c r="J483" s="48"/>
      <c r="K483" s="48"/>
      <c r="L483" s="48"/>
      <c r="M483" s="48"/>
      <c r="N483" s="48"/>
      <c r="O483" s="46"/>
      <c r="P483" s="46"/>
      <c r="Q483" s="46"/>
      <c r="R483" s="46"/>
      <c r="S483" s="46"/>
      <c r="T483" s="46"/>
      <c r="U483" s="46"/>
      <c r="V483" s="46"/>
      <c r="W483" s="46"/>
      <c r="X483" s="46"/>
      <c r="Y483" s="46"/>
      <c r="Z483" s="48"/>
      <c r="AA483" s="48"/>
      <c r="AB483" s="46"/>
      <c r="AC483" s="46"/>
      <c r="AD483" s="46"/>
      <c r="AE483" s="46"/>
    </row>
    <row r="484" spans="1:31" ht="12.75" customHeight="1" x14ac:dyDescent="0.3">
      <c r="A484" s="46"/>
      <c r="B484" s="46"/>
      <c r="C484" s="46"/>
      <c r="D484" s="46"/>
      <c r="E484" s="46"/>
      <c r="F484" s="46"/>
      <c r="G484" s="48"/>
      <c r="H484" s="48"/>
      <c r="I484" s="48"/>
      <c r="J484" s="48"/>
      <c r="K484" s="48"/>
      <c r="L484" s="48"/>
      <c r="M484" s="48"/>
      <c r="N484" s="48"/>
      <c r="O484" s="46"/>
      <c r="P484" s="46"/>
      <c r="Q484" s="46"/>
      <c r="R484" s="46"/>
      <c r="S484" s="46"/>
      <c r="T484" s="46"/>
      <c r="U484" s="46"/>
      <c r="V484" s="46"/>
      <c r="W484" s="46"/>
      <c r="X484" s="46"/>
      <c r="Y484" s="46"/>
      <c r="Z484" s="48"/>
      <c r="AA484" s="48"/>
      <c r="AB484" s="46"/>
      <c r="AC484" s="46"/>
      <c r="AD484" s="46"/>
      <c r="AE484" s="46"/>
    </row>
    <row r="485" spans="1:31" ht="12.75" customHeight="1" x14ac:dyDescent="0.3">
      <c r="A485" s="46"/>
      <c r="B485" s="46"/>
      <c r="C485" s="46"/>
      <c r="D485" s="46"/>
      <c r="E485" s="46"/>
      <c r="F485" s="46"/>
      <c r="G485" s="48"/>
      <c r="H485" s="48"/>
      <c r="I485" s="48"/>
      <c r="J485" s="48"/>
      <c r="K485" s="48"/>
      <c r="L485" s="48"/>
      <c r="M485" s="48"/>
      <c r="N485" s="48"/>
      <c r="O485" s="46"/>
      <c r="P485" s="46"/>
      <c r="Q485" s="46"/>
      <c r="R485" s="46"/>
      <c r="S485" s="46"/>
      <c r="T485" s="46"/>
      <c r="U485" s="46"/>
      <c r="V485" s="46"/>
      <c r="W485" s="46"/>
      <c r="X485" s="46"/>
      <c r="Y485" s="46"/>
      <c r="Z485" s="48"/>
      <c r="AA485" s="48"/>
      <c r="AB485" s="46"/>
      <c r="AC485" s="46"/>
      <c r="AD485" s="46"/>
      <c r="AE485" s="46"/>
    </row>
    <row r="486" spans="1:31" ht="12.75" customHeight="1" x14ac:dyDescent="0.3">
      <c r="A486" s="46"/>
      <c r="B486" s="46"/>
      <c r="C486" s="46"/>
      <c r="D486" s="46"/>
      <c r="E486" s="46"/>
      <c r="F486" s="46"/>
      <c r="G486" s="48"/>
      <c r="H486" s="48"/>
      <c r="I486" s="48"/>
      <c r="J486" s="48"/>
      <c r="K486" s="48"/>
      <c r="L486" s="48"/>
      <c r="M486" s="48"/>
      <c r="N486" s="48"/>
      <c r="O486" s="46"/>
      <c r="P486" s="46"/>
      <c r="Q486" s="46"/>
      <c r="R486" s="46"/>
      <c r="S486" s="46"/>
      <c r="T486" s="46"/>
      <c r="U486" s="46"/>
      <c r="V486" s="46"/>
      <c r="W486" s="46"/>
      <c r="X486" s="46"/>
      <c r="Y486" s="46"/>
      <c r="Z486" s="48"/>
      <c r="AA486" s="48"/>
      <c r="AB486" s="46"/>
      <c r="AC486" s="46"/>
      <c r="AD486" s="46"/>
      <c r="AE486" s="46"/>
    </row>
    <row r="487" spans="1:31" ht="12.75" customHeight="1" x14ac:dyDescent="0.3">
      <c r="A487" s="46"/>
      <c r="B487" s="46"/>
      <c r="C487" s="46"/>
      <c r="D487" s="46"/>
      <c r="E487" s="46"/>
      <c r="F487" s="46"/>
      <c r="G487" s="48"/>
      <c r="H487" s="48"/>
      <c r="I487" s="48"/>
      <c r="J487" s="48"/>
      <c r="K487" s="48"/>
      <c r="L487" s="48"/>
      <c r="M487" s="48"/>
      <c r="N487" s="48"/>
      <c r="O487" s="46"/>
      <c r="P487" s="46"/>
      <c r="Q487" s="46"/>
      <c r="R487" s="46"/>
      <c r="S487" s="46"/>
      <c r="T487" s="46"/>
      <c r="U487" s="46"/>
      <c r="V487" s="46"/>
      <c r="W487" s="46"/>
      <c r="X487" s="46"/>
      <c r="Y487" s="46"/>
      <c r="Z487" s="48"/>
      <c r="AA487" s="48"/>
      <c r="AB487" s="46"/>
      <c r="AC487" s="46"/>
      <c r="AD487" s="46"/>
      <c r="AE487" s="46"/>
    </row>
    <row r="488" spans="1:31" ht="12.75" customHeight="1" x14ac:dyDescent="0.3">
      <c r="A488" s="46"/>
      <c r="B488" s="46"/>
      <c r="C488" s="46"/>
      <c r="D488" s="46"/>
      <c r="E488" s="46"/>
      <c r="F488" s="46"/>
      <c r="G488" s="48"/>
      <c r="H488" s="48"/>
      <c r="I488" s="48"/>
      <c r="J488" s="48"/>
      <c r="K488" s="48"/>
      <c r="L488" s="48"/>
      <c r="M488" s="48"/>
      <c r="N488" s="48"/>
      <c r="O488" s="46"/>
      <c r="P488" s="46"/>
      <c r="Q488" s="46"/>
      <c r="R488" s="46"/>
      <c r="S488" s="46"/>
      <c r="T488" s="46"/>
      <c r="U488" s="46"/>
      <c r="V488" s="46"/>
      <c r="W488" s="46"/>
      <c r="X488" s="46"/>
      <c r="Y488" s="46"/>
      <c r="Z488" s="48"/>
      <c r="AA488" s="48"/>
      <c r="AB488" s="46"/>
      <c r="AC488" s="46"/>
      <c r="AD488" s="46"/>
      <c r="AE488" s="46"/>
    </row>
    <row r="489" spans="1:31" ht="12.75" customHeight="1" x14ac:dyDescent="0.3">
      <c r="A489" s="46"/>
      <c r="B489" s="46"/>
      <c r="C489" s="46"/>
      <c r="D489" s="46"/>
      <c r="E489" s="46"/>
      <c r="F489" s="46"/>
      <c r="G489" s="48"/>
      <c r="H489" s="48"/>
      <c r="I489" s="48"/>
      <c r="J489" s="48"/>
      <c r="K489" s="48"/>
      <c r="L489" s="48"/>
      <c r="M489" s="48"/>
      <c r="N489" s="48"/>
      <c r="O489" s="46"/>
      <c r="P489" s="46"/>
      <c r="Q489" s="46"/>
      <c r="R489" s="46"/>
      <c r="S489" s="46"/>
      <c r="T489" s="46"/>
      <c r="U489" s="46"/>
      <c r="V489" s="46"/>
      <c r="W489" s="46"/>
      <c r="X489" s="46"/>
      <c r="Y489" s="46"/>
      <c r="Z489" s="48"/>
      <c r="AA489" s="48"/>
      <c r="AB489" s="46"/>
      <c r="AC489" s="46"/>
      <c r="AD489" s="46"/>
      <c r="AE489" s="46"/>
    </row>
    <row r="490" spans="1:31" ht="12.75" customHeight="1" x14ac:dyDescent="0.3">
      <c r="A490" s="46"/>
      <c r="B490" s="46"/>
      <c r="C490" s="46"/>
      <c r="D490" s="46"/>
      <c r="E490" s="46"/>
      <c r="F490" s="46"/>
      <c r="G490" s="48"/>
      <c r="H490" s="48"/>
      <c r="I490" s="48"/>
      <c r="J490" s="48"/>
      <c r="K490" s="48"/>
      <c r="L490" s="48"/>
      <c r="M490" s="48"/>
      <c r="N490" s="48"/>
      <c r="O490" s="46"/>
      <c r="P490" s="46"/>
      <c r="Q490" s="46"/>
      <c r="R490" s="46"/>
      <c r="S490" s="46"/>
      <c r="T490" s="46"/>
      <c r="U490" s="46"/>
      <c r="V490" s="46"/>
      <c r="W490" s="46"/>
      <c r="X490" s="46"/>
      <c r="Y490" s="46"/>
      <c r="Z490" s="48"/>
      <c r="AA490" s="48"/>
      <c r="AB490" s="46"/>
      <c r="AC490" s="46"/>
      <c r="AD490" s="46"/>
      <c r="AE490" s="46"/>
    </row>
    <row r="491" spans="1:31" ht="12.75" customHeight="1" x14ac:dyDescent="0.3">
      <c r="A491" s="46"/>
      <c r="B491" s="46"/>
      <c r="C491" s="46"/>
      <c r="D491" s="46"/>
      <c r="E491" s="46"/>
      <c r="F491" s="46"/>
      <c r="G491" s="48"/>
      <c r="H491" s="48"/>
      <c r="I491" s="48"/>
      <c r="J491" s="48"/>
      <c r="K491" s="48"/>
      <c r="L491" s="48"/>
      <c r="M491" s="48"/>
      <c r="N491" s="48"/>
      <c r="O491" s="46"/>
      <c r="P491" s="46"/>
      <c r="Q491" s="46"/>
      <c r="R491" s="46"/>
      <c r="S491" s="46"/>
      <c r="T491" s="46"/>
      <c r="U491" s="46"/>
      <c r="V491" s="46"/>
      <c r="W491" s="46"/>
      <c r="X491" s="46"/>
      <c r="Y491" s="46"/>
      <c r="Z491" s="48"/>
      <c r="AA491" s="48"/>
      <c r="AB491" s="46"/>
      <c r="AC491" s="46"/>
      <c r="AD491" s="46"/>
      <c r="AE491" s="46"/>
    </row>
    <row r="492" spans="1:31" ht="12.75" customHeight="1" x14ac:dyDescent="0.3">
      <c r="A492" s="46"/>
      <c r="B492" s="46"/>
      <c r="C492" s="46"/>
      <c r="D492" s="46"/>
      <c r="E492" s="46"/>
      <c r="F492" s="46"/>
      <c r="G492" s="48"/>
      <c r="H492" s="48"/>
      <c r="I492" s="48"/>
      <c r="J492" s="48"/>
      <c r="K492" s="48"/>
      <c r="L492" s="48"/>
      <c r="M492" s="48"/>
      <c r="N492" s="48"/>
      <c r="O492" s="46"/>
      <c r="P492" s="46"/>
      <c r="Q492" s="46"/>
      <c r="R492" s="46"/>
      <c r="S492" s="46"/>
      <c r="T492" s="46"/>
      <c r="U492" s="46"/>
      <c r="V492" s="46"/>
      <c r="W492" s="46"/>
      <c r="X492" s="46"/>
      <c r="Y492" s="46"/>
      <c r="Z492" s="48"/>
      <c r="AA492" s="48"/>
      <c r="AB492" s="46"/>
      <c r="AC492" s="46"/>
      <c r="AD492" s="46"/>
      <c r="AE492" s="46"/>
    </row>
    <row r="493" spans="1:31" ht="12.75" customHeight="1" x14ac:dyDescent="0.3">
      <c r="A493" s="46"/>
      <c r="B493" s="46"/>
      <c r="C493" s="46"/>
      <c r="D493" s="46"/>
      <c r="E493" s="46"/>
      <c r="F493" s="46"/>
      <c r="G493" s="48"/>
      <c r="H493" s="48"/>
      <c r="I493" s="48"/>
      <c r="J493" s="48"/>
      <c r="K493" s="48"/>
      <c r="L493" s="48"/>
      <c r="M493" s="48"/>
      <c r="N493" s="48"/>
      <c r="O493" s="46"/>
      <c r="P493" s="46"/>
      <c r="Q493" s="46"/>
      <c r="R493" s="46"/>
      <c r="S493" s="46"/>
      <c r="T493" s="46"/>
      <c r="U493" s="46"/>
      <c r="V493" s="46"/>
      <c r="W493" s="46"/>
      <c r="X493" s="46"/>
      <c r="Y493" s="46"/>
      <c r="Z493" s="48"/>
      <c r="AA493" s="48"/>
      <c r="AB493" s="46"/>
      <c r="AC493" s="46"/>
      <c r="AD493" s="46"/>
      <c r="AE493" s="46"/>
    </row>
    <row r="494" spans="1:31" ht="12.75" customHeight="1" x14ac:dyDescent="0.3">
      <c r="A494" s="46"/>
      <c r="B494" s="46"/>
      <c r="C494" s="46"/>
      <c r="D494" s="46"/>
      <c r="E494" s="46"/>
      <c r="F494" s="46"/>
      <c r="G494" s="48"/>
      <c r="H494" s="48"/>
      <c r="I494" s="48"/>
      <c r="J494" s="48"/>
      <c r="K494" s="48"/>
      <c r="L494" s="48"/>
      <c r="M494" s="48"/>
      <c r="N494" s="48"/>
      <c r="O494" s="46"/>
      <c r="P494" s="46"/>
      <c r="Q494" s="46"/>
      <c r="R494" s="46"/>
      <c r="S494" s="46"/>
      <c r="T494" s="46"/>
      <c r="U494" s="46"/>
      <c r="V494" s="46"/>
      <c r="W494" s="46"/>
      <c r="X494" s="46"/>
      <c r="Y494" s="46"/>
      <c r="Z494" s="48"/>
      <c r="AA494" s="48"/>
      <c r="AB494" s="46"/>
      <c r="AC494" s="46"/>
      <c r="AD494" s="46"/>
      <c r="AE494" s="46"/>
    </row>
    <row r="495" spans="1:31" ht="12.75" customHeight="1" x14ac:dyDescent="0.3">
      <c r="A495" s="46"/>
      <c r="B495" s="46"/>
      <c r="C495" s="46"/>
      <c r="D495" s="46"/>
      <c r="E495" s="46"/>
      <c r="F495" s="46"/>
      <c r="G495" s="48"/>
      <c r="H495" s="48"/>
      <c r="I495" s="48"/>
      <c r="J495" s="48"/>
      <c r="K495" s="48"/>
      <c r="L495" s="48"/>
      <c r="M495" s="48"/>
      <c r="N495" s="48"/>
      <c r="O495" s="46"/>
      <c r="P495" s="46"/>
      <c r="Q495" s="46"/>
      <c r="R495" s="46"/>
      <c r="S495" s="46"/>
      <c r="T495" s="46"/>
      <c r="U495" s="46"/>
      <c r="V495" s="46"/>
      <c r="W495" s="46"/>
      <c r="X495" s="46"/>
      <c r="Y495" s="46"/>
      <c r="Z495" s="48"/>
      <c r="AA495" s="48"/>
      <c r="AB495" s="46"/>
      <c r="AC495" s="46"/>
      <c r="AD495" s="46"/>
      <c r="AE495" s="46"/>
    </row>
    <row r="496" spans="1:31" ht="12.75" customHeight="1" x14ac:dyDescent="0.3">
      <c r="A496" s="46"/>
      <c r="B496" s="46"/>
      <c r="C496" s="46"/>
      <c r="D496" s="46"/>
      <c r="E496" s="46"/>
      <c r="F496" s="46"/>
      <c r="G496" s="48"/>
      <c r="H496" s="48"/>
      <c r="I496" s="48"/>
      <c r="J496" s="48"/>
      <c r="K496" s="48"/>
      <c r="L496" s="48"/>
      <c r="M496" s="48"/>
      <c r="N496" s="48"/>
      <c r="O496" s="46"/>
      <c r="P496" s="46"/>
      <c r="Q496" s="46"/>
      <c r="R496" s="46"/>
      <c r="S496" s="46"/>
      <c r="T496" s="46"/>
      <c r="U496" s="46"/>
      <c r="V496" s="46"/>
      <c r="W496" s="46"/>
      <c r="X496" s="46"/>
      <c r="Y496" s="46"/>
      <c r="Z496" s="48"/>
      <c r="AA496" s="48"/>
      <c r="AB496" s="46"/>
      <c r="AC496" s="46"/>
      <c r="AD496" s="46"/>
      <c r="AE496" s="46"/>
    </row>
    <row r="497" spans="1:31" ht="12.75" customHeight="1" x14ac:dyDescent="0.3">
      <c r="A497" s="46"/>
      <c r="B497" s="46"/>
      <c r="C497" s="46"/>
      <c r="D497" s="46"/>
      <c r="E497" s="46"/>
      <c r="F497" s="46"/>
      <c r="G497" s="48"/>
      <c r="H497" s="48"/>
      <c r="I497" s="48"/>
      <c r="J497" s="48"/>
      <c r="K497" s="48"/>
      <c r="L497" s="48"/>
      <c r="M497" s="48"/>
      <c r="N497" s="48"/>
      <c r="O497" s="46"/>
      <c r="P497" s="46"/>
      <c r="Q497" s="46"/>
      <c r="R497" s="46"/>
      <c r="S497" s="46"/>
      <c r="T497" s="46"/>
      <c r="U497" s="46"/>
      <c r="V497" s="46"/>
      <c r="W497" s="46"/>
      <c r="X497" s="46"/>
      <c r="Y497" s="46"/>
      <c r="Z497" s="48"/>
      <c r="AA497" s="48"/>
      <c r="AB497" s="46"/>
      <c r="AC497" s="46"/>
      <c r="AD497" s="46"/>
      <c r="AE497" s="46"/>
    </row>
    <row r="498" spans="1:31" ht="12.75" customHeight="1" x14ac:dyDescent="0.3">
      <c r="A498" s="46"/>
      <c r="B498" s="46"/>
      <c r="C498" s="46"/>
      <c r="D498" s="46"/>
      <c r="E498" s="46"/>
      <c r="F498" s="46"/>
      <c r="G498" s="48"/>
      <c r="H498" s="48"/>
      <c r="I498" s="48"/>
      <c r="J498" s="48"/>
      <c r="K498" s="48"/>
      <c r="L498" s="48"/>
      <c r="M498" s="48"/>
      <c r="N498" s="48"/>
      <c r="O498" s="46"/>
      <c r="P498" s="46"/>
      <c r="Q498" s="46"/>
      <c r="R498" s="46"/>
      <c r="S498" s="46"/>
      <c r="T498" s="46"/>
      <c r="U498" s="46"/>
      <c r="V498" s="46"/>
      <c r="W498" s="46"/>
      <c r="X498" s="46"/>
      <c r="Y498" s="46"/>
      <c r="Z498" s="48"/>
      <c r="AA498" s="48"/>
      <c r="AB498" s="46"/>
      <c r="AC498" s="46"/>
      <c r="AD498" s="46"/>
      <c r="AE498" s="46"/>
    </row>
    <row r="499" spans="1:31" ht="12.75" customHeight="1" x14ac:dyDescent="0.3">
      <c r="A499" s="46"/>
      <c r="B499" s="46"/>
      <c r="C499" s="46"/>
      <c r="D499" s="46"/>
      <c r="E499" s="46"/>
      <c r="F499" s="46"/>
      <c r="G499" s="48"/>
      <c r="H499" s="48"/>
      <c r="I499" s="48"/>
      <c r="J499" s="48"/>
      <c r="K499" s="48"/>
      <c r="L499" s="48"/>
      <c r="M499" s="48"/>
      <c r="N499" s="48"/>
      <c r="O499" s="46"/>
      <c r="P499" s="46"/>
      <c r="Q499" s="46"/>
      <c r="R499" s="46"/>
      <c r="S499" s="46"/>
      <c r="T499" s="46"/>
      <c r="U499" s="46"/>
      <c r="V499" s="46"/>
      <c r="W499" s="46"/>
      <c r="X499" s="46"/>
      <c r="Y499" s="46"/>
      <c r="Z499" s="48"/>
      <c r="AA499" s="48"/>
      <c r="AB499" s="46"/>
      <c r="AC499" s="46"/>
      <c r="AD499" s="46"/>
      <c r="AE499" s="46"/>
    </row>
    <row r="500" spans="1:31" ht="12.75" customHeight="1" x14ac:dyDescent="0.3">
      <c r="A500" s="46"/>
      <c r="B500" s="46"/>
      <c r="C500" s="46"/>
      <c r="D500" s="46"/>
      <c r="E500" s="46"/>
      <c r="F500" s="46"/>
      <c r="G500" s="48"/>
      <c r="H500" s="48"/>
      <c r="I500" s="48"/>
      <c r="J500" s="48"/>
      <c r="K500" s="48"/>
      <c r="L500" s="48"/>
      <c r="M500" s="48"/>
      <c r="N500" s="48"/>
      <c r="O500" s="46"/>
      <c r="P500" s="46"/>
      <c r="Q500" s="46"/>
      <c r="R500" s="46"/>
      <c r="S500" s="46"/>
      <c r="T500" s="46"/>
      <c r="U500" s="46"/>
      <c r="V500" s="46"/>
      <c r="W500" s="46"/>
      <c r="X500" s="46"/>
      <c r="Y500" s="46"/>
      <c r="Z500" s="48"/>
      <c r="AA500" s="48"/>
      <c r="AB500" s="46"/>
      <c r="AC500" s="46"/>
      <c r="AD500" s="46"/>
      <c r="AE500" s="46"/>
    </row>
    <row r="501" spans="1:31" ht="12.75" customHeight="1" x14ac:dyDescent="0.3">
      <c r="A501" s="46"/>
      <c r="B501" s="46"/>
      <c r="C501" s="46"/>
      <c r="D501" s="46"/>
      <c r="E501" s="46"/>
      <c r="F501" s="46"/>
      <c r="G501" s="48"/>
      <c r="H501" s="48"/>
      <c r="I501" s="48"/>
      <c r="J501" s="48"/>
      <c r="K501" s="48"/>
      <c r="L501" s="48"/>
      <c r="M501" s="48"/>
      <c r="N501" s="48"/>
      <c r="O501" s="46"/>
      <c r="P501" s="46"/>
      <c r="Q501" s="46"/>
      <c r="R501" s="46"/>
      <c r="S501" s="46"/>
      <c r="T501" s="46"/>
      <c r="U501" s="46"/>
      <c r="V501" s="46"/>
      <c r="W501" s="46"/>
      <c r="X501" s="46"/>
      <c r="Y501" s="46"/>
      <c r="Z501" s="48"/>
      <c r="AA501" s="48"/>
      <c r="AB501" s="46"/>
      <c r="AC501" s="46"/>
      <c r="AD501" s="46"/>
      <c r="AE501" s="46"/>
    </row>
    <row r="502" spans="1:31" ht="12.75" customHeight="1" x14ac:dyDescent="0.3">
      <c r="A502" s="46"/>
      <c r="B502" s="46"/>
      <c r="C502" s="46"/>
      <c r="D502" s="46"/>
      <c r="E502" s="46"/>
      <c r="F502" s="46"/>
      <c r="G502" s="48"/>
      <c r="H502" s="48"/>
      <c r="I502" s="48"/>
      <c r="J502" s="48"/>
      <c r="K502" s="48"/>
      <c r="L502" s="48"/>
      <c r="M502" s="48"/>
      <c r="N502" s="48"/>
      <c r="O502" s="46"/>
      <c r="P502" s="46"/>
      <c r="Q502" s="46"/>
      <c r="R502" s="46"/>
      <c r="S502" s="46"/>
      <c r="T502" s="46"/>
      <c r="U502" s="46"/>
      <c r="V502" s="46"/>
      <c r="W502" s="46"/>
      <c r="X502" s="46"/>
      <c r="Y502" s="46"/>
      <c r="Z502" s="48"/>
      <c r="AA502" s="48"/>
      <c r="AB502" s="46"/>
      <c r="AC502" s="46"/>
      <c r="AD502" s="46"/>
      <c r="AE502" s="46"/>
    </row>
    <row r="503" spans="1:31" ht="12.75" customHeight="1" x14ac:dyDescent="0.3">
      <c r="A503" s="46"/>
      <c r="B503" s="46"/>
      <c r="C503" s="46"/>
      <c r="D503" s="46"/>
      <c r="E503" s="46"/>
      <c r="F503" s="46"/>
      <c r="G503" s="48"/>
      <c r="H503" s="48"/>
      <c r="I503" s="48"/>
      <c r="J503" s="48"/>
      <c r="K503" s="48"/>
      <c r="L503" s="48"/>
      <c r="M503" s="48"/>
      <c r="N503" s="48"/>
      <c r="O503" s="46"/>
      <c r="P503" s="46"/>
      <c r="Q503" s="46"/>
      <c r="R503" s="46"/>
      <c r="S503" s="46"/>
      <c r="T503" s="46"/>
      <c r="U503" s="46"/>
      <c r="V503" s="46"/>
      <c r="W503" s="46"/>
      <c r="X503" s="46"/>
      <c r="Y503" s="46"/>
      <c r="Z503" s="48"/>
      <c r="AA503" s="48"/>
      <c r="AB503" s="46"/>
      <c r="AC503" s="46"/>
      <c r="AD503" s="46"/>
      <c r="AE503" s="46"/>
    </row>
    <row r="504" spans="1:31" ht="12.75" customHeight="1" x14ac:dyDescent="0.3">
      <c r="A504" s="46"/>
      <c r="B504" s="46"/>
      <c r="C504" s="46"/>
      <c r="D504" s="46"/>
      <c r="E504" s="46"/>
      <c r="F504" s="46"/>
      <c r="G504" s="48"/>
      <c r="H504" s="48"/>
      <c r="I504" s="48"/>
      <c r="J504" s="48"/>
      <c r="K504" s="48"/>
      <c r="L504" s="48"/>
      <c r="M504" s="48"/>
      <c r="N504" s="48"/>
      <c r="O504" s="46"/>
      <c r="P504" s="46"/>
      <c r="Q504" s="46"/>
      <c r="R504" s="46"/>
      <c r="S504" s="46"/>
      <c r="T504" s="46"/>
      <c r="U504" s="46"/>
      <c r="V504" s="46"/>
      <c r="W504" s="46"/>
      <c r="X504" s="46"/>
      <c r="Y504" s="46"/>
      <c r="Z504" s="48"/>
      <c r="AA504" s="48"/>
      <c r="AB504" s="46"/>
      <c r="AC504" s="46"/>
      <c r="AD504" s="46"/>
      <c r="AE504" s="46"/>
    </row>
    <row r="505" spans="1:31" ht="12.75" customHeight="1" x14ac:dyDescent="0.3">
      <c r="A505" s="46"/>
      <c r="B505" s="46"/>
      <c r="C505" s="46"/>
      <c r="D505" s="46"/>
      <c r="E505" s="46"/>
      <c r="F505" s="46"/>
      <c r="G505" s="48"/>
      <c r="H505" s="48"/>
      <c r="I505" s="48"/>
      <c r="J505" s="48"/>
      <c r="K505" s="48"/>
      <c r="L505" s="48"/>
      <c r="M505" s="48"/>
      <c r="N505" s="48"/>
      <c r="O505" s="46"/>
      <c r="P505" s="46"/>
      <c r="Q505" s="46"/>
      <c r="R505" s="46"/>
      <c r="S505" s="46"/>
      <c r="T505" s="46"/>
      <c r="U505" s="46"/>
      <c r="V505" s="46"/>
      <c r="W505" s="46"/>
      <c r="X505" s="46"/>
      <c r="Y505" s="46"/>
      <c r="Z505" s="48"/>
      <c r="AA505" s="48"/>
      <c r="AB505" s="46"/>
      <c r="AC505" s="46"/>
      <c r="AD505" s="46"/>
      <c r="AE505" s="46"/>
    </row>
    <row r="506" spans="1:31" ht="12.75" customHeight="1" x14ac:dyDescent="0.3">
      <c r="A506" s="46"/>
      <c r="B506" s="46"/>
      <c r="C506" s="46"/>
      <c r="D506" s="46"/>
      <c r="E506" s="46"/>
      <c r="F506" s="46"/>
      <c r="G506" s="48"/>
      <c r="H506" s="48"/>
      <c r="I506" s="48"/>
      <c r="J506" s="48"/>
      <c r="K506" s="48"/>
      <c r="L506" s="48"/>
      <c r="M506" s="48"/>
      <c r="N506" s="48"/>
      <c r="O506" s="46"/>
      <c r="P506" s="46"/>
      <c r="Q506" s="46"/>
      <c r="R506" s="46"/>
      <c r="S506" s="46"/>
      <c r="T506" s="46"/>
      <c r="U506" s="46"/>
      <c r="V506" s="46"/>
      <c r="W506" s="46"/>
      <c r="X506" s="46"/>
      <c r="Y506" s="46"/>
      <c r="Z506" s="48"/>
      <c r="AA506" s="48"/>
      <c r="AB506" s="46"/>
      <c r="AC506" s="46"/>
      <c r="AD506" s="46"/>
      <c r="AE506" s="46"/>
    </row>
    <row r="507" spans="1:31" ht="12.75" customHeight="1" x14ac:dyDescent="0.3">
      <c r="A507" s="46"/>
      <c r="B507" s="46"/>
      <c r="C507" s="46"/>
      <c r="D507" s="46"/>
      <c r="E507" s="46"/>
      <c r="F507" s="46"/>
      <c r="G507" s="48"/>
      <c r="H507" s="48"/>
      <c r="I507" s="48"/>
      <c r="J507" s="48"/>
      <c r="K507" s="48"/>
      <c r="L507" s="48"/>
      <c r="M507" s="48"/>
      <c r="N507" s="48"/>
      <c r="O507" s="46"/>
      <c r="P507" s="46"/>
      <c r="Q507" s="46"/>
      <c r="R507" s="46"/>
      <c r="S507" s="46"/>
      <c r="T507" s="46"/>
      <c r="U507" s="46"/>
      <c r="V507" s="46"/>
      <c r="W507" s="46"/>
      <c r="X507" s="46"/>
      <c r="Y507" s="46"/>
      <c r="Z507" s="48"/>
      <c r="AA507" s="48"/>
      <c r="AB507" s="46"/>
      <c r="AC507" s="46"/>
      <c r="AD507" s="46"/>
      <c r="AE507" s="46"/>
    </row>
    <row r="508" spans="1:31" ht="12.75" customHeight="1" x14ac:dyDescent="0.3">
      <c r="A508" s="46"/>
      <c r="B508" s="46"/>
      <c r="C508" s="46"/>
      <c r="D508" s="46"/>
      <c r="E508" s="46"/>
      <c r="F508" s="46"/>
      <c r="G508" s="48"/>
      <c r="H508" s="48"/>
      <c r="I508" s="48"/>
      <c r="J508" s="48"/>
      <c r="K508" s="48"/>
      <c r="L508" s="48"/>
      <c r="M508" s="48"/>
      <c r="N508" s="48"/>
      <c r="O508" s="46"/>
      <c r="P508" s="46"/>
      <c r="Q508" s="46"/>
      <c r="R508" s="46"/>
      <c r="S508" s="46"/>
      <c r="T508" s="46"/>
      <c r="U508" s="46"/>
      <c r="V508" s="46"/>
      <c r="W508" s="46"/>
      <c r="X508" s="46"/>
      <c r="Y508" s="46"/>
      <c r="Z508" s="48"/>
      <c r="AA508" s="48"/>
      <c r="AB508" s="46"/>
      <c r="AC508" s="46"/>
      <c r="AD508" s="46"/>
      <c r="AE508" s="46"/>
    </row>
    <row r="509" spans="1:31" ht="12.75" customHeight="1" x14ac:dyDescent="0.3">
      <c r="A509" s="46"/>
      <c r="B509" s="46"/>
      <c r="C509" s="46"/>
      <c r="D509" s="46"/>
      <c r="E509" s="46"/>
      <c r="F509" s="46"/>
      <c r="G509" s="48"/>
      <c r="H509" s="48"/>
      <c r="I509" s="48"/>
      <c r="J509" s="48"/>
      <c r="K509" s="48"/>
      <c r="L509" s="48"/>
      <c r="M509" s="48"/>
      <c r="N509" s="48"/>
      <c r="O509" s="46"/>
      <c r="P509" s="46"/>
      <c r="Q509" s="46"/>
      <c r="R509" s="46"/>
      <c r="S509" s="46"/>
      <c r="T509" s="46"/>
      <c r="U509" s="46"/>
      <c r="V509" s="46"/>
      <c r="W509" s="46"/>
      <c r="X509" s="46"/>
      <c r="Y509" s="46"/>
      <c r="Z509" s="48"/>
      <c r="AA509" s="48"/>
      <c r="AB509" s="46"/>
      <c r="AC509" s="46"/>
      <c r="AD509" s="46"/>
      <c r="AE509" s="46"/>
    </row>
    <row r="510" spans="1:31" ht="12.75" customHeight="1" x14ac:dyDescent="0.3">
      <c r="A510" s="46"/>
      <c r="B510" s="46"/>
      <c r="C510" s="46"/>
      <c r="D510" s="46"/>
      <c r="E510" s="46"/>
      <c r="F510" s="46"/>
      <c r="G510" s="48"/>
      <c r="H510" s="48"/>
      <c r="I510" s="48"/>
      <c r="J510" s="48"/>
      <c r="K510" s="48"/>
      <c r="L510" s="48"/>
      <c r="M510" s="48"/>
      <c r="N510" s="48"/>
      <c r="O510" s="46"/>
      <c r="P510" s="46"/>
      <c r="Q510" s="46"/>
      <c r="R510" s="46"/>
      <c r="S510" s="46"/>
      <c r="T510" s="46"/>
      <c r="U510" s="46"/>
      <c r="V510" s="46"/>
      <c r="W510" s="46"/>
      <c r="X510" s="46"/>
      <c r="Y510" s="46"/>
      <c r="Z510" s="48"/>
      <c r="AA510" s="48"/>
      <c r="AB510" s="46"/>
      <c r="AC510" s="46"/>
      <c r="AD510" s="46"/>
      <c r="AE510" s="46"/>
    </row>
    <row r="511" spans="1:31" ht="12.75" customHeight="1" x14ac:dyDescent="0.3">
      <c r="A511" s="46"/>
      <c r="B511" s="46"/>
      <c r="C511" s="46"/>
      <c r="D511" s="46"/>
      <c r="E511" s="46"/>
      <c r="F511" s="46"/>
      <c r="G511" s="48"/>
      <c r="H511" s="48"/>
      <c r="I511" s="48"/>
      <c r="J511" s="48"/>
      <c r="K511" s="48"/>
      <c r="L511" s="48"/>
      <c r="M511" s="48"/>
      <c r="N511" s="48"/>
      <c r="O511" s="46"/>
      <c r="P511" s="46"/>
      <c r="Q511" s="46"/>
      <c r="R511" s="46"/>
      <c r="S511" s="46"/>
      <c r="T511" s="46"/>
      <c r="U511" s="46"/>
      <c r="V511" s="46"/>
      <c r="W511" s="46"/>
      <c r="X511" s="46"/>
      <c r="Y511" s="46"/>
      <c r="Z511" s="48"/>
      <c r="AA511" s="48"/>
      <c r="AB511" s="46"/>
      <c r="AC511" s="46"/>
      <c r="AD511" s="46"/>
      <c r="AE511" s="46"/>
    </row>
    <row r="512" spans="1:31" ht="12.75" customHeight="1" x14ac:dyDescent="0.3">
      <c r="A512" s="46"/>
      <c r="B512" s="46"/>
      <c r="C512" s="46"/>
      <c r="D512" s="46"/>
      <c r="E512" s="46"/>
      <c r="F512" s="46"/>
      <c r="G512" s="48"/>
      <c r="H512" s="48"/>
      <c r="I512" s="48"/>
      <c r="J512" s="48"/>
      <c r="K512" s="48"/>
      <c r="L512" s="48"/>
      <c r="M512" s="48"/>
      <c r="N512" s="48"/>
      <c r="O512" s="46"/>
      <c r="P512" s="46"/>
      <c r="Q512" s="46"/>
      <c r="R512" s="46"/>
      <c r="S512" s="46"/>
      <c r="T512" s="46"/>
      <c r="U512" s="46"/>
      <c r="V512" s="46"/>
      <c r="W512" s="46"/>
      <c r="X512" s="46"/>
      <c r="Y512" s="46"/>
      <c r="Z512" s="48"/>
      <c r="AA512" s="48"/>
      <c r="AB512" s="46"/>
      <c r="AC512" s="46"/>
      <c r="AD512" s="46"/>
      <c r="AE512" s="46"/>
    </row>
    <row r="513" spans="1:31" ht="12.75" customHeight="1" x14ac:dyDescent="0.3">
      <c r="A513" s="46"/>
      <c r="B513" s="46"/>
      <c r="C513" s="46"/>
      <c r="D513" s="46"/>
      <c r="E513" s="46"/>
      <c r="F513" s="46"/>
      <c r="G513" s="48"/>
      <c r="H513" s="48"/>
      <c r="I513" s="48"/>
      <c r="J513" s="48"/>
      <c r="K513" s="48"/>
      <c r="L513" s="48"/>
      <c r="M513" s="48"/>
      <c r="N513" s="48"/>
      <c r="O513" s="46"/>
      <c r="P513" s="46"/>
      <c r="Q513" s="46"/>
      <c r="R513" s="46"/>
      <c r="S513" s="46"/>
      <c r="T513" s="46"/>
      <c r="U513" s="46"/>
      <c r="V513" s="46"/>
      <c r="W513" s="46"/>
      <c r="X513" s="46"/>
      <c r="Y513" s="46"/>
      <c r="Z513" s="48"/>
      <c r="AA513" s="48"/>
      <c r="AB513" s="46"/>
      <c r="AC513" s="46"/>
      <c r="AD513" s="46"/>
      <c r="AE513" s="46"/>
    </row>
    <row r="514" spans="1:31" ht="12.75" customHeight="1" x14ac:dyDescent="0.3">
      <c r="A514" s="46"/>
      <c r="B514" s="46"/>
      <c r="C514" s="46"/>
      <c r="D514" s="46"/>
      <c r="E514" s="46"/>
      <c r="F514" s="46"/>
      <c r="G514" s="48"/>
      <c r="H514" s="48"/>
      <c r="I514" s="48"/>
      <c r="J514" s="48"/>
      <c r="K514" s="48"/>
      <c r="L514" s="48"/>
      <c r="M514" s="48"/>
      <c r="N514" s="48"/>
      <c r="O514" s="46"/>
      <c r="P514" s="46"/>
      <c r="Q514" s="46"/>
      <c r="R514" s="46"/>
      <c r="S514" s="46"/>
      <c r="T514" s="46"/>
      <c r="U514" s="46"/>
      <c r="V514" s="46"/>
      <c r="W514" s="46"/>
      <c r="X514" s="46"/>
      <c r="Y514" s="46"/>
      <c r="Z514" s="48"/>
      <c r="AA514" s="48"/>
      <c r="AB514" s="46"/>
      <c r="AC514" s="46"/>
      <c r="AD514" s="46"/>
      <c r="AE514" s="46"/>
    </row>
    <row r="515" spans="1:31" ht="12.75" customHeight="1" x14ac:dyDescent="0.3">
      <c r="A515" s="46"/>
      <c r="B515" s="46"/>
      <c r="C515" s="46"/>
      <c r="D515" s="46"/>
      <c r="E515" s="46"/>
      <c r="F515" s="46"/>
      <c r="G515" s="48"/>
      <c r="H515" s="48"/>
      <c r="I515" s="48"/>
      <c r="J515" s="48"/>
      <c r="K515" s="48"/>
      <c r="L515" s="48"/>
      <c r="M515" s="48"/>
      <c r="N515" s="48"/>
      <c r="O515" s="46"/>
      <c r="P515" s="46"/>
      <c r="Q515" s="46"/>
      <c r="R515" s="46"/>
      <c r="S515" s="46"/>
      <c r="T515" s="46"/>
      <c r="U515" s="46"/>
      <c r="V515" s="46"/>
      <c r="W515" s="46"/>
      <c r="X515" s="46"/>
      <c r="Y515" s="46"/>
      <c r="Z515" s="48"/>
      <c r="AA515" s="48"/>
      <c r="AB515" s="46"/>
      <c r="AC515" s="46"/>
      <c r="AD515" s="46"/>
      <c r="AE515" s="46"/>
    </row>
    <row r="516" spans="1:31" ht="12.75" customHeight="1" x14ac:dyDescent="0.3">
      <c r="A516" s="46"/>
      <c r="B516" s="46"/>
      <c r="C516" s="46"/>
      <c r="D516" s="46"/>
      <c r="E516" s="46"/>
      <c r="F516" s="46"/>
      <c r="G516" s="48"/>
      <c r="H516" s="48"/>
      <c r="I516" s="48"/>
      <c r="J516" s="48"/>
      <c r="K516" s="48"/>
      <c r="L516" s="48"/>
      <c r="M516" s="48"/>
      <c r="N516" s="48"/>
      <c r="O516" s="46"/>
      <c r="P516" s="46"/>
      <c r="Q516" s="46"/>
      <c r="R516" s="46"/>
      <c r="S516" s="46"/>
      <c r="T516" s="46"/>
      <c r="U516" s="46"/>
      <c r="V516" s="46"/>
      <c r="W516" s="46"/>
      <c r="X516" s="46"/>
      <c r="Y516" s="46"/>
      <c r="Z516" s="48"/>
      <c r="AA516" s="48"/>
      <c r="AB516" s="46"/>
      <c r="AC516" s="46"/>
      <c r="AD516" s="46"/>
      <c r="AE516" s="46"/>
    </row>
    <row r="517" spans="1:31" ht="12.75" customHeight="1" x14ac:dyDescent="0.3">
      <c r="A517" s="46"/>
      <c r="B517" s="46"/>
      <c r="C517" s="46"/>
      <c r="D517" s="46"/>
      <c r="E517" s="46"/>
      <c r="F517" s="46"/>
      <c r="G517" s="48"/>
      <c r="H517" s="48"/>
      <c r="I517" s="48"/>
      <c r="J517" s="48"/>
      <c r="K517" s="48"/>
      <c r="L517" s="48"/>
      <c r="M517" s="48"/>
      <c r="N517" s="48"/>
      <c r="O517" s="46"/>
      <c r="P517" s="46"/>
      <c r="Q517" s="46"/>
      <c r="R517" s="46"/>
      <c r="S517" s="46"/>
      <c r="T517" s="46"/>
      <c r="U517" s="46"/>
      <c r="V517" s="46"/>
      <c r="W517" s="46"/>
      <c r="X517" s="46"/>
      <c r="Y517" s="46"/>
      <c r="Z517" s="48"/>
      <c r="AA517" s="48"/>
      <c r="AB517" s="46"/>
      <c r="AC517" s="46"/>
      <c r="AD517" s="46"/>
      <c r="AE517" s="46"/>
    </row>
    <row r="518" spans="1:31" ht="12.75" customHeight="1" x14ac:dyDescent="0.3">
      <c r="A518" s="46"/>
      <c r="B518" s="46"/>
      <c r="C518" s="46"/>
      <c r="D518" s="46"/>
      <c r="E518" s="46"/>
      <c r="F518" s="46"/>
      <c r="G518" s="48"/>
      <c r="H518" s="48"/>
      <c r="I518" s="48"/>
      <c r="J518" s="48"/>
      <c r="K518" s="48"/>
      <c r="L518" s="48"/>
      <c r="M518" s="48"/>
      <c r="N518" s="48"/>
      <c r="O518" s="46"/>
      <c r="P518" s="46"/>
      <c r="Q518" s="46"/>
      <c r="R518" s="46"/>
      <c r="S518" s="46"/>
      <c r="T518" s="46"/>
      <c r="U518" s="46"/>
      <c r="V518" s="46"/>
      <c r="W518" s="46"/>
      <c r="X518" s="46"/>
      <c r="Y518" s="46"/>
      <c r="Z518" s="48"/>
      <c r="AA518" s="48"/>
      <c r="AB518" s="46"/>
      <c r="AC518" s="46"/>
      <c r="AD518" s="46"/>
      <c r="AE518" s="46"/>
    </row>
    <row r="519" spans="1:31" ht="12.75" customHeight="1" x14ac:dyDescent="0.3">
      <c r="A519" s="46"/>
      <c r="B519" s="46"/>
      <c r="C519" s="46"/>
      <c r="D519" s="46"/>
      <c r="E519" s="46"/>
      <c r="F519" s="46"/>
      <c r="G519" s="48"/>
      <c r="H519" s="48"/>
      <c r="I519" s="48"/>
      <c r="J519" s="48"/>
      <c r="K519" s="48"/>
      <c r="L519" s="48"/>
      <c r="M519" s="48"/>
      <c r="N519" s="48"/>
      <c r="O519" s="46"/>
      <c r="P519" s="46"/>
      <c r="Q519" s="46"/>
      <c r="R519" s="46"/>
      <c r="S519" s="46"/>
      <c r="T519" s="46"/>
      <c r="U519" s="46"/>
      <c r="V519" s="46"/>
      <c r="W519" s="46"/>
      <c r="X519" s="46"/>
      <c r="Y519" s="46"/>
      <c r="Z519" s="48"/>
      <c r="AA519" s="48"/>
      <c r="AB519" s="46"/>
      <c r="AC519" s="46"/>
      <c r="AD519" s="46"/>
      <c r="AE519" s="46"/>
    </row>
    <row r="520" spans="1:31" ht="12.75" customHeight="1" x14ac:dyDescent="0.3">
      <c r="A520" s="46"/>
      <c r="B520" s="46"/>
      <c r="C520" s="46"/>
      <c r="D520" s="46"/>
      <c r="E520" s="46"/>
      <c r="F520" s="46"/>
      <c r="G520" s="48"/>
      <c r="H520" s="48"/>
      <c r="I520" s="48"/>
      <c r="J520" s="48"/>
      <c r="K520" s="48"/>
      <c r="L520" s="48"/>
      <c r="M520" s="48"/>
      <c r="N520" s="48"/>
      <c r="O520" s="46"/>
      <c r="P520" s="46"/>
      <c r="Q520" s="46"/>
      <c r="R520" s="46"/>
      <c r="S520" s="46"/>
      <c r="T520" s="46"/>
      <c r="U520" s="46"/>
      <c r="V520" s="46"/>
      <c r="W520" s="46"/>
      <c r="X520" s="46"/>
      <c r="Y520" s="46"/>
      <c r="Z520" s="48"/>
      <c r="AA520" s="48"/>
      <c r="AB520" s="46"/>
      <c r="AC520" s="46"/>
      <c r="AD520" s="46"/>
      <c r="AE520" s="46"/>
    </row>
    <row r="521" spans="1:31" ht="12.75" customHeight="1" x14ac:dyDescent="0.3">
      <c r="A521" s="46"/>
      <c r="B521" s="46"/>
      <c r="C521" s="46"/>
      <c r="D521" s="46"/>
      <c r="E521" s="46"/>
      <c r="F521" s="46"/>
      <c r="G521" s="48"/>
      <c r="H521" s="48"/>
      <c r="I521" s="48"/>
      <c r="J521" s="48"/>
      <c r="K521" s="48"/>
      <c r="L521" s="48"/>
      <c r="M521" s="48"/>
      <c r="N521" s="48"/>
      <c r="O521" s="46"/>
      <c r="P521" s="46"/>
      <c r="Q521" s="46"/>
      <c r="R521" s="46"/>
      <c r="S521" s="46"/>
      <c r="T521" s="46"/>
      <c r="U521" s="46"/>
      <c r="V521" s="46"/>
      <c r="W521" s="46"/>
      <c r="X521" s="46"/>
      <c r="Y521" s="46"/>
      <c r="Z521" s="48"/>
      <c r="AA521" s="48"/>
      <c r="AB521" s="46"/>
      <c r="AC521" s="46"/>
      <c r="AD521" s="46"/>
      <c r="AE521" s="46"/>
    </row>
    <row r="522" spans="1:31" ht="12.75" customHeight="1" x14ac:dyDescent="0.3">
      <c r="A522" s="46"/>
      <c r="B522" s="46"/>
      <c r="C522" s="46"/>
      <c r="D522" s="46"/>
      <c r="E522" s="46"/>
      <c r="F522" s="46"/>
      <c r="G522" s="48"/>
      <c r="H522" s="48"/>
      <c r="I522" s="48"/>
      <c r="J522" s="48"/>
      <c r="K522" s="48"/>
      <c r="L522" s="48"/>
      <c r="M522" s="48"/>
      <c r="N522" s="48"/>
      <c r="O522" s="46"/>
      <c r="P522" s="46"/>
      <c r="Q522" s="46"/>
      <c r="R522" s="46"/>
      <c r="S522" s="46"/>
      <c r="T522" s="46"/>
      <c r="U522" s="46"/>
      <c r="V522" s="46"/>
      <c r="W522" s="46"/>
      <c r="X522" s="46"/>
      <c r="Y522" s="46"/>
      <c r="Z522" s="48"/>
      <c r="AA522" s="48"/>
      <c r="AB522" s="46"/>
      <c r="AC522" s="46"/>
      <c r="AD522" s="46"/>
      <c r="AE522" s="46"/>
    </row>
    <row r="523" spans="1:31" ht="12.75" customHeight="1" x14ac:dyDescent="0.3">
      <c r="A523" s="46"/>
      <c r="B523" s="46"/>
      <c r="C523" s="46"/>
      <c r="D523" s="46"/>
      <c r="E523" s="46"/>
      <c r="F523" s="46"/>
      <c r="G523" s="48"/>
      <c r="H523" s="48"/>
      <c r="I523" s="48"/>
      <c r="J523" s="48"/>
      <c r="K523" s="48"/>
      <c r="L523" s="48"/>
      <c r="M523" s="48"/>
      <c r="N523" s="48"/>
      <c r="O523" s="46"/>
      <c r="P523" s="46"/>
      <c r="Q523" s="46"/>
      <c r="R523" s="46"/>
      <c r="S523" s="46"/>
      <c r="T523" s="46"/>
      <c r="U523" s="46"/>
      <c r="V523" s="46"/>
      <c r="W523" s="46"/>
      <c r="X523" s="46"/>
      <c r="Y523" s="46"/>
      <c r="Z523" s="48"/>
      <c r="AA523" s="48"/>
      <c r="AB523" s="46"/>
      <c r="AC523" s="46"/>
      <c r="AD523" s="46"/>
      <c r="AE523" s="46"/>
    </row>
    <row r="524" spans="1:31" ht="12.75" customHeight="1" x14ac:dyDescent="0.3">
      <c r="A524" s="46"/>
      <c r="B524" s="46"/>
      <c r="C524" s="46"/>
      <c r="D524" s="46"/>
      <c r="E524" s="46"/>
      <c r="F524" s="46"/>
      <c r="G524" s="48"/>
      <c r="H524" s="48"/>
      <c r="I524" s="48"/>
      <c r="J524" s="48"/>
      <c r="K524" s="48"/>
      <c r="L524" s="48"/>
      <c r="M524" s="48"/>
      <c r="N524" s="48"/>
      <c r="O524" s="46"/>
      <c r="P524" s="46"/>
      <c r="Q524" s="46"/>
      <c r="R524" s="46"/>
      <c r="S524" s="46"/>
      <c r="T524" s="46"/>
      <c r="U524" s="46"/>
      <c r="V524" s="46"/>
      <c r="W524" s="46"/>
      <c r="X524" s="46"/>
      <c r="Y524" s="46"/>
      <c r="Z524" s="48"/>
      <c r="AA524" s="48"/>
      <c r="AB524" s="46"/>
      <c r="AC524" s="46"/>
      <c r="AD524" s="46"/>
      <c r="AE524" s="46"/>
    </row>
    <row r="525" spans="1:31" ht="12.75" customHeight="1" x14ac:dyDescent="0.3">
      <c r="A525" s="46"/>
      <c r="B525" s="46"/>
      <c r="C525" s="46"/>
      <c r="D525" s="46"/>
      <c r="E525" s="46"/>
      <c r="F525" s="46"/>
      <c r="G525" s="48"/>
      <c r="H525" s="48"/>
      <c r="I525" s="48"/>
      <c r="J525" s="48"/>
      <c r="K525" s="48"/>
      <c r="L525" s="48"/>
      <c r="M525" s="48"/>
      <c r="N525" s="48"/>
      <c r="O525" s="46"/>
      <c r="P525" s="46"/>
      <c r="Q525" s="46"/>
      <c r="R525" s="46"/>
      <c r="S525" s="46"/>
      <c r="T525" s="46"/>
      <c r="U525" s="46"/>
      <c r="V525" s="46"/>
      <c r="W525" s="46"/>
      <c r="X525" s="46"/>
      <c r="Y525" s="46"/>
      <c r="Z525" s="48"/>
      <c r="AA525" s="48"/>
      <c r="AB525" s="46"/>
      <c r="AC525" s="46"/>
      <c r="AD525" s="46"/>
      <c r="AE525" s="46"/>
    </row>
    <row r="526" spans="1:31" ht="12.75" customHeight="1" x14ac:dyDescent="0.3">
      <c r="A526" s="46"/>
      <c r="B526" s="46"/>
      <c r="C526" s="46"/>
      <c r="D526" s="46"/>
      <c r="E526" s="46"/>
      <c r="F526" s="46"/>
      <c r="G526" s="48"/>
      <c r="H526" s="48"/>
      <c r="I526" s="48"/>
      <c r="J526" s="48"/>
      <c r="K526" s="48"/>
      <c r="L526" s="48"/>
      <c r="M526" s="48"/>
      <c r="N526" s="48"/>
      <c r="O526" s="46"/>
      <c r="P526" s="46"/>
      <c r="Q526" s="46"/>
      <c r="R526" s="46"/>
      <c r="S526" s="46"/>
      <c r="T526" s="46"/>
      <c r="U526" s="46"/>
      <c r="V526" s="46"/>
      <c r="W526" s="46"/>
      <c r="X526" s="46"/>
      <c r="Y526" s="46"/>
      <c r="Z526" s="48"/>
      <c r="AA526" s="48"/>
      <c r="AB526" s="46"/>
      <c r="AC526" s="46"/>
      <c r="AD526" s="46"/>
      <c r="AE526" s="46"/>
    </row>
    <row r="527" spans="1:31" ht="12.75" customHeight="1" x14ac:dyDescent="0.3">
      <c r="A527" s="46"/>
      <c r="B527" s="46"/>
      <c r="C527" s="46"/>
      <c r="D527" s="46"/>
      <c r="E527" s="46"/>
      <c r="F527" s="46"/>
      <c r="G527" s="48"/>
      <c r="H527" s="48"/>
      <c r="I527" s="48"/>
      <c r="J527" s="48"/>
      <c r="K527" s="48"/>
      <c r="L527" s="48"/>
      <c r="M527" s="48"/>
      <c r="N527" s="48"/>
      <c r="O527" s="46"/>
      <c r="P527" s="46"/>
      <c r="Q527" s="46"/>
      <c r="R527" s="46"/>
      <c r="S527" s="46"/>
      <c r="T527" s="46"/>
      <c r="U527" s="46"/>
      <c r="V527" s="46"/>
      <c r="W527" s="46"/>
      <c r="X527" s="46"/>
      <c r="Y527" s="46"/>
      <c r="Z527" s="48"/>
      <c r="AA527" s="48"/>
      <c r="AB527" s="46"/>
      <c r="AC527" s="46"/>
      <c r="AD527" s="46"/>
      <c r="AE527" s="46"/>
    </row>
    <row r="528" spans="1:31" ht="12.75" customHeight="1" x14ac:dyDescent="0.3">
      <c r="A528" s="46"/>
      <c r="B528" s="46"/>
      <c r="C528" s="46"/>
      <c r="D528" s="46"/>
      <c r="E528" s="46"/>
      <c r="F528" s="46"/>
      <c r="G528" s="48"/>
      <c r="H528" s="48"/>
      <c r="I528" s="48"/>
      <c r="J528" s="48"/>
      <c r="K528" s="48"/>
      <c r="L528" s="48"/>
      <c r="M528" s="48"/>
      <c r="N528" s="48"/>
      <c r="O528" s="46"/>
      <c r="P528" s="46"/>
      <c r="Q528" s="46"/>
      <c r="R528" s="46"/>
      <c r="S528" s="46"/>
      <c r="T528" s="46"/>
      <c r="U528" s="46"/>
      <c r="V528" s="46"/>
      <c r="W528" s="46"/>
      <c r="X528" s="46"/>
      <c r="Y528" s="46"/>
      <c r="Z528" s="48"/>
      <c r="AA528" s="48"/>
      <c r="AB528" s="46"/>
      <c r="AC528" s="46"/>
      <c r="AD528" s="46"/>
      <c r="AE528" s="46"/>
    </row>
    <row r="529" spans="1:31" ht="12.75" customHeight="1" x14ac:dyDescent="0.3">
      <c r="A529" s="46"/>
      <c r="B529" s="46"/>
      <c r="C529" s="46"/>
      <c r="D529" s="46"/>
      <c r="E529" s="46"/>
      <c r="F529" s="46"/>
      <c r="G529" s="48"/>
      <c r="H529" s="48"/>
      <c r="I529" s="48"/>
      <c r="J529" s="48"/>
      <c r="K529" s="48"/>
      <c r="L529" s="48"/>
      <c r="M529" s="48"/>
      <c r="N529" s="48"/>
      <c r="O529" s="46"/>
      <c r="P529" s="46"/>
      <c r="Q529" s="46"/>
      <c r="R529" s="46"/>
      <c r="S529" s="46"/>
      <c r="T529" s="46"/>
      <c r="U529" s="46"/>
      <c r="V529" s="46"/>
      <c r="W529" s="46"/>
      <c r="X529" s="46"/>
      <c r="Y529" s="46"/>
      <c r="Z529" s="48"/>
      <c r="AA529" s="48"/>
      <c r="AB529" s="46"/>
      <c r="AC529" s="46"/>
      <c r="AD529" s="46"/>
      <c r="AE529" s="46"/>
    </row>
    <row r="530" spans="1:31" ht="12.75" customHeight="1" x14ac:dyDescent="0.3">
      <c r="A530" s="46"/>
      <c r="B530" s="46"/>
      <c r="C530" s="46"/>
      <c r="D530" s="46"/>
      <c r="E530" s="46"/>
      <c r="F530" s="46"/>
      <c r="G530" s="48"/>
      <c r="H530" s="48"/>
      <c r="I530" s="48"/>
      <c r="J530" s="48"/>
      <c r="K530" s="48"/>
      <c r="L530" s="48"/>
      <c r="M530" s="48"/>
      <c r="N530" s="48"/>
      <c r="O530" s="46"/>
      <c r="P530" s="46"/>
      <c r="Q530" s="46"/>
      <c r="R530" s="46"/>
      <c r="S530" s="46"/>
      <c r="T530" s="46"/>
      <c r="U530" s="46"/>
      <c r="V530" s="46"/>
      <c r="W530" s="46"/>
      <c r="X530" s="46"/>
      <c r="Y530" s="46"/>
      <c r="Z530" s="48"/>
      <c r="AA530" s="48"/>
      <c r="AB530" s="46"/>
      <c r="AC530" s="46"/>
      <c r="AD530" s="46"/>
      <c r="AE530" s="46"/>
    </row>
    <row r="531" spans="1:31" ht="12.75" customHeight="1" x14ac:dyDescent="0.3">
      <c r="A531" s="46"/>
      <c r="B531" s="46"/>
      <c r="C531" s="46"/>
      <c r="D531" s="46"/>
      <c r="E531" s="46"/>
      <c r="F531" s="46"/>
      <c r="G531" s="48"/>
      <c r="H531" s="48"/>
      <c r="I531" s="48"/>
      <c r="J531" s="48"/>
      <c r="K531" s="48"/>
      <c r="L531" s="48"/>
      <c r="M531" s="48"/>
      <c r="N531" s="48"/>
      <c r="O531" s="46"/>
      <c r="P531" s="46"/>
      <c r="Q531" s="46"/>
      <c r="R531" s="46"/>
      <c r="S531" s="46"/>
      <c r="T531" s="46"/>
      <c r="U531" s="46"/>
      <c r="V531" s="46"/>
      <c r="W531" s="46"/>
      <c r="X531" s="46"/>
      <c r="Y531" s="46"/>
      <c r="Z531" s="48"/>
      <c r="AA531" s="48"/>
      <c r="AB531" s="46"/>
      <c r="AC531" s="46"/>
      <c r="AD531" s="46"/>
      <c r="AE531" s="46"/>
    </row>
    <row r="532" spans="1:31" ht="12.75" customHeight="1" x14ac:dyDescent="0.3">
      <c r="A532" s="46"/>
      <c r="B532" s="46"/>
      <c r="C532" s="46"/>
      <c r="D532" s="46"/>
      <c r="E532" s="46"/>
      <c r="F532" s="46"/>
      <c r="G532" s="48"/>
      <c r="H532" s="48"/>
      <c r="I532" s="48"/>
      <c r="J532" s="48"/>
      <c r="K532" s="48"/>
      <c r="L532" s="48"/>
      <c r="M532" s="48"/>
      <c r="N532" s="48"/>
      <c r="O532" s="46"/>
      <c r="P532" s="46"/>
      <c r="Q532" s="46"/>
      <c r="R532" s="46"/>
      <c r="S532" s="46"/>
      <c r="T532" s="46"/>
      <c r="U532" s="46"/>
      <c r="V532" s="46"/>
      <c r="W532" s="46"/>
      <c r="X532" s="46"/>
      <c r="Y532" s="46"/>
      <c r="Z532" s="48"/>
      <c r="AA532" s="48"/>
      <c r="AB532" s="46"/>
      <c r="AC532" s="46"/>
      <c r="AD532" s="46"/>
      <c r="AE532" s="46"/>
    </row>
    <row r="533" spans="1:31" ht="12.75" customHeight="1" x14ac:dyDescent="0.3">
      <c r="A533" s="46"/>
      <c r="B533" s="46"/>
      <c r="C533" s="46"/>
      <c r="D533" s="46"/>
      <c r="E533" s="46"/>
      <c r="F533" s="46"/>
      <c r="G533" s="48"/>
      <c r="H533" s="48"/>
      <c r="I533" s="48"/>
      <c r="J533" s="48"/>
      <c r="K533" s="48"/>
      <c r="L533" s="48"/>
      <c r="M533" s="48"/>
      <c r="N533" s="48"/>
      <c r="O533" s="46"/>
      <c r="P533" s="46"/>
      <c r="Q533" s="46"/>
      <c r="R533" s="46"/>
      <c r="S533" s="46"/>
      <c r="T533" s="46"/>
      <c r="U533" s="46"/>
      <c r="V533" s="46"/>
      <c r="W533" s="46"/>
      <c r="X533" s="46"/>
      <c r="Y533" s="46"/>
      <c r="Z533" s="48"/>
      <c r="AA533" s="48"/>
      <c r="AB533" s="46"/>
      <c r="AC533" s="46"/>
      <c r="AD533" s="46"/>
      <c r="AE533" s="46"/>
    </row>
    <row r="534" spans="1:31" ht="12.75" customHeight="1" x14ac:dyDescent="0.3">
      <c r="A534" s="46"/>
      <c r="B534" s="46"/>
      <c r="C534" s="46"/>
      <c r="D534" s="46"/>
      <c r="E534" s="46"/>
      <c r="F534" s="46"/>
      <c r="G534" s="48"/>
      <c r="H534" s="48"/>
      <c r="I534" s="48"/>
      <c r="J534" s="48"/>
      <c r="K534" s="48"/>
      <c r="L534" s="48"/>
      <c r="M534" s="48"/>
      <c r="N534" s="48"/>
      <c r="O534" s="46"/>
      <c r="P534" s="46"/>
      <c r="Q534" s="46"/>
      <c r="R534" s="46"/>
      <c r="S534" s="46"/>
      <c r="T534" s="46"/>
      <c r="U534" s="46"/>
      <c r="V534" s="46"/>
      <c r="W534" s="46"/>
      <c r="X534" s="46"/>
      <c r="Y534" s="46"/>
      <c r="Z534" s="48"/>
      <c r="AA534" s="48"/>
      <c r="AB534" s="46"/>
      <c r="AC534" s="46"/>
      <c r="AD534" s="46"/>
      <c r="AE534" s="46"/>
    </row>
    <row r="535" spans="1:31" ht="12.75" customHeight="1" x14ac:dyDescent="0.3">
      <c r="A535" s="46"/>
      <c r="B535" s="46"/>
      <c r="C535" s="46"/>
      <c r="D535" s="46"/>
      <c r="E535" s="46"/>
      <c r="F535" s="46"/>
      <c r="G535" s="48"/>
      <c r="H535" s="48"/>
      <c r="I535" s="48"/>
      <c r="J535" s="48"/>
      <c r="K535" s="48"/>
      <c r="L535" s="48"/>
      <c r="M535" s="48"/>
      <c r="N535" s="48"/>
      <c r="O535" s="46"/>
      <c r="P535" s="46"/>
      <c r="Q535" s="46"/>
      <c r="R535" s="46"/>
      <c r="S535" s="46"/>
      <c r="T535" s="46"/>
      <c r="U535" s="46"/>
      <c r="V535" s="46"/>
      <c r="W535" s="46"/>
      <c r="X535" s="46"/>
      <c r="Y535" s="46"/>
      <c r="Z535" s="48"/>
      <c r="AA535" s="48"/>
      <c r="AB535" s="46"/>
      <c r="AC535" s="46"/>
      <c r="AD535" s="46"/>
      <c r="AE535" s="46"/>
    </row>
    <row r="536" spans="1:31" ht="12.75" customHeight="1" x14ac:dyDescent="0.3">
      <c r="A536" s="46"/>
      <c r="B536" s="46"/>
      <c r="C536" s="46"/>
      <c r="D536" s="46"/>
      <c r="E536" s="46"/>
      <c r="F536" s="46"/>
      <c r="G536" s="48"/>
      <c r="H536" s="48"/>
      <c r="I536" s="48"/>
      <c r="J536" s="48"/>
      <c r="K536" s="48"/>
      <c r="L536" s="48"/>
      <c r="M536" s="48"/>
      <c r="N536" s="48"/>
      <c r="O536" s="46"/>
      <c r="P536" s="46"/>
      <c r="Q536" s="46"/>
      <c r="R536" s="46"/>
      <c r="S536" s="46"/>
      <c r="T536" s="46"/>
      <c r="U536" s="46"/>
      <c r="V536" s="46"/>
      <c r="W536" s="46"/>
      <c r="X536" s="46"/>
      <c r="Y536" s="46"/>
      <c r="Z536" s="48"/>
      <c r="AA536" s="48"/>
      <c r="AB536" s="46"/>
      <c r="AC536" s="46"/>
      <c r="AD536" s="46"/>
      <c r="AE536" s="46"/>
    </row>
    <row r="537" spans="1:31" ht="12.75" customHeight="1" x14ac:dyDescent="0.3">
      <c r="A537" s="46"/>
      <c r="B537" s="46"/>
      <c r="C537" s="46"/>
      <c r="D537" s="46"/>
      <c r="E537" s="46"/>
      <c r="F537" s="46"/>
      <c r="G537" s="48"/>
      <c r="H537" s="48"/>
      <c r="I537" s="48"/>
      <c r="J537" s="48"/>
      <c r="K537" s="48"/>
      <c r="L537" s="48"/>
      <c r="M537" s="48"/>
      <c r="N537" s="48"/>
      <c r="O537" s="46"/>
      <c r="P537" s="46"/>
      <c r="Q537" s="46"/>
      <c r="R537" s="46"/>
      <c r="S537" s="46"/>
      <c r="T537" s="46"/>
      <c r="U537" s="46"/>
      <c r="V537" s="46"/>
      <c r="W537" s="46"/>
      <c r="X537" s="46"/>
      <c r="Y537" s="46"/>
      <c r="Z537" s="48"/>
      <c r="AA537" s="48"/>
      <c r="AB537" s="46"/>
      <c r="AC537" s="46"/>
      <c r="AD537" s="46"/>
      <c r="AE537" s="46"/>
    </row>
    <row r="538" spans="1:31" ht="12.75" customHeight="1" x14ac:dyDescent="0.3">
      <c r="A538" s="46"/>
      <c r="B538" s="46"/>
      <c r="C538" s="46"/>
      <c r="D538" s="46"/>
      <c r="E538" s="46"/>
      <c r="F538" s="46"/>
      <c r="G538" s="48"/>
      <c r="H538" s="48"/>
      <c r="I538" s="48"/>
      <c r="J538" s="48"/>
      <c r="K538" s="48"/>
      <c r="L538" s="48"/>
      <c r="M538" s="48"/>
      <c r="N538" s="48"/>
      <c r="O538" s="46"/>
      <c r="P538" s="46"/>
      <c r="Q538" s="46"/>
      <c r="R538" s="46"/>
      <c r="S538" s="46"/>
      <c r="T538" s="46"/>
      <c r="U538" s="46"/>
      <c r="V538" s="46"/>
      <c r="W538" s="46"/>
      <c r="X538" s="46"/>
      <c r="Y538" s="46"/>
      <c r="Z538" s="48"/>
      <c r="AA538" s="48"/>
      <c r="AB538" s="46"/>
      <c r="AC538" s="46"/>
      <c r="AD538" s="46"/>
      <c r="AE538" s="46"/>
    </row>
    <row r="539" spans="1:31" ht="12.75" customHeight="1" x14ac:dyDescent="0.3">
      <c r="A539" s="46"/>
      <c r="B539" s="46"/>
      <c r="C539" s="46"/>
      <c r="D539" s="46"/>
      <c r="E539" s="46"/>
      <c r="F539" s="46"/>
      <c r="G539" s="48"/>
      <c r="H539" s="48"/>
      <c r="I539" s="48"/>
      <c r="J539" s="48"/>
      <c r="K539" s="48"/>
      <c r="L539" s="48"/>
      <c r="M539" s="48"/>
      <c r="N539" s="48"/>
      <c r="O539" s="46"/>
      <c r="P539" s="46"/>
      <c r="Q539" s="46"/>
      <c r="R539" s="46"/>
      <c r="S539" s="46"/>
      <c r="T539" s="46"/>
      <c r="U539" s="46"/>
      <c r="V539" s="46"/>
      <c r="W539" s="46"/>
      <c r="X539" s="46"/>
      <c r="Y539" s="46"/>
      <c r="Z539" s="48"/>
      <c r="AA539" s="48"/>
      <c r="AB539" s="46"/>
      <c r="AC539" s="46"/>
      <c r="AD539" s="46"/>
      <c r="AE539" s="46"/>
    </row>
    <row r="540" spans="1:31" ht="12.75" customHeight="1" x14ac:dyDescent="0.3">
      <c r="A540" s="46"/>
      <c r="B540" s="46"/>
      <c r="C540" s="46"/>
      <c r="D540" s="46"/>
      <c r="E540" s="46"/>
      <c r="F540" s="46"/>
      <c r="G540" s="48"/>
      <c r="H540" s="48"/>
      <c r="I540" s="48"/>
      <c r="J540" s="48"/>
      <c r="K540" s="48"/>
      <c r="L540" s="48"/>
      <c r="M540" s="48"/>
      <c r="N540" s="48"/>
      <c r="O540" s="46"/>
      <c r="P540" s="46"/>
      <c r="Q540" s="46"/>
      <c r="R540" s="46"/>
      <c r="S540" s="46"/>
      <c r="T540" s="46"/>
      <c r="U540" s="46"/>
      <c r="V540" s="46"/>
      <c r="W540" s="46"/>
      <c r="X540" s="46"/>
      <c r="Y540" s="46"/>
      <c r="Z540" s="48"/>
      <c r="AA540" s="48"/>
      <c r="AB540" s="46"/>
      <c r="AC540" s="46"/>
      <c r="AD540" s="46"/>
      <c r="AE540" s="46"/>
    </row>
    <row r="541" spans="1:31" ht="12.75" customHeight="1" x14ac:dyDescent="0.3">
      <c r="A541" s="46"/>
      <c r="B541" s="46"/>
      <c r="C541" s="46"/>
      <c r="D541" s="46"/>
      <c r="E541" s="46"/>
      <c r="F541" s="46"/>
      <c r="G541" s="48"/>
      <c r="H541" s="48"/>
      <c r="I541" s="48"/>
      <c r="J541" s="48"/>
      <c r="K541" s="48"/>
      <c r="L541" s="48"/>
      <c r="M541" s="48"/>
      <c r="N541" s="48"/>
      <c r="O541" s="46"/>
      <c r="P541" s="46"/>
      <c r="Q541" s="46"/>
      <c r="R541" s="46"/>
      <c r="S541" s="46"/>
      <c r="T541" s="46"/>
      <c r="U541" s="46"/>
      <c r="V541" s="46"/>
      <c r="W541" s="46"/>
      <c r="X541" s="46"/>
      <c r="Y541" s="46"/>
      <c r="Z541" s="48"/>
      <c r="AA541" s="48"/>
      <c r="AB541" s="46"/>
      <c r="AC541" s="46"/>
      <c r="AD541" s="46"/>
      <c r="AE541" s="46"/>
    </row>
    <row r="542" spans="1:31" ht="12.75" customHeight="1" x14ac:dyDescent="0.3">
      <c r="A542" s="46"/>
      <c r="B542" s="46"/>
      <c r="C542" s="46"/>
      <c r="D542" s="46"/>
      <c r="E542" s="46"/>
      <c r="F542" s="46"/>
      <c r="G542" s="48"/>
      <c r="H542" s="48"/>
      <c r="I542" s="48"/>
      <c r="J542" s="48"/>
      <c r="K542" s="48"/>
      <c r="L542" s="48"/>
      <c r="M542" s="48"/>
      <c r="N542" s="48"/>
      <c r="O542" s="46"/>
      <c r="P542" s="46"/>
      <c r="Q542" s="46"/>
      <c r="R542" s="46"/>
      <c r="S542" s="46"/>
      <c r="T542" s="46"/>
      <c r="U542" s="46"/>
      <c r="V542" s="46"/>
      <c r="W542" s="46"/>
      <c r="X542" s="46"/>
      <c r="Y542" s="46"/>
      <c r="Z542" s="48"/>
      <c r="AA542" s="48"/>
      <c r="AB542" s="46"/>
      <c r="AC542" s="46"/>
      <c r="AD542" s="46"/>
      <c r="AE542" s="46"/>
    </row>
    <row r="543" spans="1:31" ht="12.75" customHeight="1" x14ac:dyDescent="0.3">
      <c r="A543" s="46"/>
      <c r="B543" s="46"/>
      <c r="C543" s="46"/>
      <c r="D543" s="46"/>
      <c r="E543" s="46"/>
      <c r="F543" s="46"/>
      <c r="G543" s="48"/>
      <c r="H543" s="48"/>
      <c r="I543" s="48"/>
      <c r="J543" s="48"/>
      <c r="K543" s="48"/>
      <c r="L543" s="48"/>
      <c r="M543" s="48"/>
      <c r="N543" s="48"/>
      <c r="O543" s="46"/>
      <c r="P543" s="46"/>
      <c r="Q543" s="46"/>
      <c r="R543" s="46"/>
      <c r="S543" s="46"/>
      <c r="T543" s="46"/>
      <c r="U543" s="46"/>
      <c r="V543" s="46"/>
      <c r="W543" s="46"/>
      <c r="X543" s="46"/>
      <c r="Y543" s="46"/>
      <c r="Z543" s="48"/>
      <c r="AA543" s="48"/>
      <c r="AB543" s="46"/>
      <c r="AC543" s="46"/>
      <c r="AD543" s="46"/>
      <c r="AE543" s="46"/>
    </row>
    <row r="544" spans="1:31" ht="12.75" customHeight="1" x14ac:dyDescent="0.3">
      <c r="A544" s="46"/>
      <c r="B544" s="46"/>
      <c r="C544" s="46"/>
      <c r="D544" s="46"/>
      <c r="E544" s="46"/>
      <c r="F544" s="46"/>
      <c r="G544" s="48"/>
      <c r="H544" s="48"/>
      <c r="I544" s="48"/>
      <c r="J544" s="48"/>
      <c r="K544" s="48"/>
      <c r="L544" s="48"/>
      <c r="M544" s="48"/>
      <c r="N544" s="48"/>
      <c r="O544" s="46"/>
      <c r="P544" s="46"/>
      <c r="Q544" s="46"/>
      <c r="R544" s="46"/>
      <c r="S544" s="46"/>
      <c r="T544" s="46"/>
      <c r="U544" s="46"/>
      <c r="V544" s="46"/>
      <c r="W544" s="46"/>
      <c r="X544" s="46"/>
      <c r="Y544" s="46"/>
      <c r="Z544" s="48"/>
      <c r="AA544" s="48"/>
      <c r="AB544" s="46"/>
      <c r="AC544" s="46"/>
      <c r="AD544" s="46"/>
      <c r="AE544" s="46"/>
    </row>
    <row r="545" spans="1:31" ht="12.75" customHeight="1" x14ac:dyDescent="0.3">
      <c r="A545" s="46"/>
      <c r="B545" s="46"/>
      <c r="C545" s="46"/>
      <c r="D545" s="46"/>
      <c r="E545" s="46"/>
      <c r="F545" s="46"/>
      <c r="G545" s="48"/>
      <c r="H545" s="48"/>
      <c r="I545" s="48"/>
      <c r="J545" s="48"/>
      <c r="K545" s="48"/>
      <c r="L545" s="48"/>
      <c r="M545" s="48"/>
      <c r="N545" s="48"/>
      <c r="O545" s="46"/>
      <c r="P545" s="46"/>
      <c r="Q545" s="46"/>
      <c r="R545" s="46"/>
      <c r="S545" s="46"/>
      <c r="T545" s="46"/>
      <c r="U545" s="46"/>
      <c r="V545" s="46"/>
      <c r="W545" s="46"/>
      <c r="X545" s="46"/>
      <c r="Y545" s="46"/>
      <c r="Z545" s="48"/>
      <c r="AA545" s="48"/>
      <c r="AB545" s="46"/>
      <c r="AC545" s="46"/>
      <c r="AD545" s="46"/>
      <c r="AE545" s="46"/>
    </row>
    <row r="546" spans="1:31" ht="12.75" customHeight="1" x14ac:dyDescent="0.3">
      <c r="A546" s="46"/>
      <c r="B546" s="46"/>
      <c r="C546" s="46"/>
      <c r="D546" s="46"/>
      <c r="E546" s="46"/>
      <c r="F546" s="46"/>
      <c r="G546" s="48"/>
      <c r="H546" s="48"/>
      <c r="I546" s="48"/>
      <c r="J546" s="48"/>
      <c r="K546" s="48"/>
      <c r="L546" s="48"/>
      <c r="M546" s="48"/>
      <c r="N546" s="48"/>
      <c r="O546" s="46"/>
      <c r="P546" s="46"/>
      <c r="Q546" s="46"/>
      <c r="R546" s="46"/>
      <c r="S546" s="46"/>
      <c r="T546" s="46"/>
      <c r="U546" s="46"/>
      <c r="V546" s="46"/>
      <c r="W546" s="46"/>
      <c r="X546" s="46"/>
      <c r="Y546" s="46"/>
      <c r="Z546" s="48"/>
      <c r="AA546" s="48"/>
      <c r="AB546" s="46"/>
      <c r="AC546" s="46"/>
      <c r="AD546" s="46"/>
      <c r="AE546" s="46"/>
    </row>
    <row r="547" spans="1:31" ht="12.75" customHeight="1" x14ac:dyDescent="0.3">
      <c r="A547" s="46"/>
      <c r="B547" s="46"/>
      <c r="C547" s="46"/>
      <c r="D547" s="46"/>
      <c r="E547" s="46"/>
      <c r="F547" s="46"/>
      <c r="G547" s="48"/>
      <c r="H547" s="48"/>
      <c r="I547" s="48"/>
      <c r="J547" s="48"/>
      <c r="K547" s="48"/>
      <c r="L547" s="48"/>
      <c r="M547" s="48"/>
      <c r="N547" s="48"/>
      <c r="O547" s="46"/>
      <c r="P547" s="46"/>
      <c r="Q547" s="46"/>
      <c r="R547" s="46"/>
      <c r="S547" s="46"/>
      <c r="T547" s="46"/>
      <c r="U547" s="46"/>
      <c r="V547" s="46"/>
      <c r="W547" s="46"/>
      <c r="X547" s="46"/>
      <c r="Y547" s="46"/>
      <c r="Z547" s="48"/>
      <c r="AA547" s="48"/>
      <c r="AB547" s="46"/>
      <c r="AC547" s="46"/>
      <c r="AD547" s="46"/>
      <c r="AE547" s="46"/>
    </row>
    <row r="548" spans="1:31" ht="12.75" customHeight="1" x14ac:dyDescent="0.3">
      <c r="A548" s="46"/>
      <c r="B548" s="46"/>
      <c r="C548" s="46"/>
      <c r="D548" s="46"/>
      <c r="E548" s="46"/>
      <c r="F548" s="46"/>
      <c r="G548" s="48"/>
      <c r="H548" s="48"/>
      <c r="I548" s="48"/>
      <c r="J548" s="48"/>
      <c r="K548" s="48"/>
      <c r="L548" s="48"/>
      <c r="M548" s="48"/>
      <c r="N548" s="48"/>
      <c r="O548" s="46"/>
      <c r="P548" s="46"/>
      <c r="Q548" s="46"/>
      <c r="R548" s="46"/>
      <c r="S548" s="46"/>
      <c r="T548" s="46"/>
      <c r="U548" s="46"/>
      <c r="V548" s="46"/>
      <c r="W548" s="46"/>
      <c r="X548" s="46"/>
      <c r="Y548" s="46"/>
      <c r="Z548" s="48"/>
      <c r="AA548" s="48"/>
      <c r="AB548" s="46"/>
      <c r="AC548" s="46"/>
      <c r="AD548" s="46"/>
      <c r="AE548" s="46"/>
    </row>
    <row r="549" spans="1:31" ht="12.75" customHeight="1" x14ac:dyDescent="0.3">
      <c r="A549" s="46"/>
      <c r="B549" s="46"/>
      <c r="C549" s="46"/>
      <c r="D549" s="46"/>
      <c r="E549" s="46"/>
      <c r="F549" s="46"/>
      <c r="G549" s="48"/>
      <c r="H549" s="48"/>
      <c r="I549" s="48"/>
      <c r="J549" s="48"/>
      <c r="K549" s="48"/>
      <c r="L549" s="48"/>
      <c r="M549" s="48"/>
      <c r="N549" s="48"/>
      <c r="O549" s="46"/>
      <c r="P549" s="46"/>
      <c r="Q549" s="46"/>
      <c r="R549" s="46"/>
      <c r="S549" s="46"/>
      <c r="T549" s="46"/>
      <c r="U549" s="46"/>
      <c r="V549" s="46"/>
      <c r="W549" s="46"/>
      <c r="X549" s="46"/>
      <c r="Y549" s="46"/>
      <c r="Z549" s="48"/>
      <c r="AA549" s="48"/>
      <c r="AB549" s="46"/>
      <c r="AC549" s="46"/>
      <c r="AD549" s="46"/>
      <c r="AE549" s="46"/>
    </row>
    <row r="550" spans="1:31" ht="12.75" customHeight="1" x14ac:dyDescent="0.3">
      <c r="A550" s="46"/>
      <c r="B550" s="46"/>
      <c r="C550" s="46"/>
      <c r="D550" s="46"/>
      <c r="E550" s="46"/>
      <c r="F550" s="46"/>
      <c r="G550" s="48"/>
      <c r="H550" s="48"/>
      <c r="I550" s="48"/>
      <c r="J550" s="48"/>
      <c r="K550" s="48"/>
      <c r="L550" s="48"/>
      <c r="M550" s="48"/>
      <c r="N550" s="48"/>
      <c r="O550" s="46"/>
      <c r="P550" s="46"/>
      <c r="Q550" s="46"/>
      <c r="R550" s="46"/>
      <c r="S550" s="46"/>
      <c r="T550" s="46"/>
      <c r="U550" s="46"/>
      <c r="V550" s="46"/>
      <c r="W550" s="46"/>
      <c r="X550" s="46"/>
      <c r="Y550" s="46"/>
      <c r="Z550" s="48"/>
      <c r="AA550" s="48"/>
      <c r="AB550" s="46"/>
      <c r="AC550" s="46"/>
      <c r="AD550" s="46"/>
      <c r="AE550" s="46"/>
    </row>
    <row r="551" spans="1:31" ht="12.75" customHeight="1" x14ac:dyDescent="0.3">
      <c r="A551" s="46"/>
      <c r="B551" s="46"/>
      <c r="C551" s="46"/>
      <c r="D551" s="46"/>
      <c r="E551" s="46"/>
      <c r="F551" s="46"/>
      <c r="G551" s="48"/>
      <c r="H551" s="48"/>
      <c r="I551" s="48"/>
      <c r="J551" s="48"/>
      <c r="K551" s="48"/>
      <c r="L551" s="48"/>
      <c r="M551" s="48"/>
      <c r="N551" s="48"/>
      <c r="O551" s="46"/>
      <c r="P551" s="46"/>
      <c r="Q551" s="46"/>
      <c r="R551" s="46"/>
      <c r="S551" s="46"/>
      <c r="T551" s="46"/>
      <c r="U551" s="46"/>
      <c r="V551" s="46"/>
      <c r="W551" s="46"/>
      <c r="X551" s="46"/>
      <c r="Y551" s="46"/>
      <c r="Z551" s="48"/>
      <c r="AA551" s="48"/>
      <c r="AB551" s="46"/>
      <c r="AC551" s="46"/>
      <c r="AD551" s="46"/>
      <c r="AE551" s="46"/>
    </row>
    <row r="552" spans="1:31" ht="12.75" customHeight="1" x14ac:dyDescent="0.3">
      <c r="A552" s="46"/>
      <c r="B552" s="46"/>
      <c r="C552" s="46"/>
      <c r="D552" s="46"/>
      <c r="E552" s="46"/>
      <c r="F552" s="46"/>
      <c r="G552" s="48"/>
      <c r="H552" s="48"/>
      <c r="I552" s="48"/>
      <c r="J552" s="48"/>
      <c r="K552" s="48"/>
      <c r="L552" s="48"/>
      <c r="M552" s="48"/>
      <c r="N552" s="48"/>
      <c r="O552" s="46"/>
      <c r="P552" s="46"/>
      <c r="Q552" s="46"/>
      <c r="R552" s="46"/>
      <c r="S552" s="46"/>
      <c r="T552" s="46"/>
      <c r="U552" s="46"/>
      <c r="V552" s="46"/>
      <c r="W552" s="46"/>
      <c r="X552" s="46"/>
      <c r="Y552" s="46"/>
      <c r="Z552" s="48"/>
      <c r="AA552" s="48"/>
      <c r="AB552" s="46"/>
      <c r="AC552" s="46"/>
      <c r="AD552" s="46"/>
      <c r="AE552" s="46"/>
    </row>
    <row r="553" spans="1:31" ht="12.75" customHeight="1" x14ac:dyDescent="0.3">
      <c r="A553" s="46"/>
      <c r="B553" s="46"/>
      <c r="C553" s="46"/>
      <c r="D553" s="46"/>
      <c r="E553" s="46"/>
      <c r="F553" s="46"/>
      <c r="G553" s="48"/>
      <c r="H553" s="48"/>
      <c r="I553" s="48"/>
      <c r="J553" s="48"/>
      <c r="K553" s="48"/>
      <c r="L553" s="48"/>
      <c r="M553" s="48"/>
      <c r="N553" s="48"/>
      <c r="O553" s="46"/>
      <c r="P553" s="46"/>
      <c r="Q553" s="46"/>
      <c r="R553" s="46"/>
      <c r="S553" s="46"/>
      <c r="T553" s="46"/>
      <c r="U553" s="46"/>
      <c r="V553" s="46"/>
      <c r="W553" s="46"/>
      <c r="X553" s="46"/>
      <c r="Y553" s="46"/>
      <c r="Z553" s="48"/>
      <c r="AA553" s="48"/>
      <c r="AB553" s="46"/>
      <c r="AC553" s="46"/>
      <c r="AD553" s="46"/>
      <c r="AE553" s="46"/>
    </row>
    <row r="554" spans="1:31" ht="12.75" customHeight="1" x14ac:dyDescent="0.3">
      <c r="A554" s="46"/>
      <c r="B554" s="46"/>
      <c r="C554" s="46"/>
      <c r="D554" s="46"/>
      <c r="E554" s="46"/>
      <c r="F554" s="46"/>
      <c r="G554" s="48"/>
      <c r="H554" s="48"/>
      <c r="I554" s="48"/>
      <c r="J554" s="48"/>
      <c r="K554" s="48"/>
      <c r="L554" s="48"/>
      <c r="M554" s="48"/>
      <c r="N554" s="48"/>
      <c r="O554" s="46"/>
      <c r="P554" s="46"/>
      <c r="Q554" s="46"/>
      <c r="R554" s="46"/>
      <c r="S554" s="46"/>
      <c r="T554" s="46"/>
      <c r="U554" s="46"/>
      <c r="V554" s="46"/>
      <c r="W554" s="46"/>
      <c r="X554" s="46"/>
      <c r="Y554" s="46"/>
      <c r="Z554" s="48"/>
      <c r="AA554" s="48"/>
      <c r="AB554" s="46"/>
      <c r="AC554" s="46"/>
      <c r="AD554" s="46"/>
      <c r="AE554" s="46"/>
    </row>
    <row r="555" spans="1:31" ht="12.75" customHeight="1" x14ac:dyDescent="0.3">
      <c r="A555" s="46"/>
      <c r="B555" s="46"/>
      <c r="C555" s="46"/>
      <c r="D555" s="46"/>
      <c r="E555" s="46"/>
      <c r="F555" s="46"/>
      <c r="G555" s="48"/>
      <c r="H555" s="48"/>
      <c r="I555" s="48"/>
      <c r="J555" s="48"/>
      <c r="K555" s="48"/>
      <c r="L555" s="48"/>
      <c r="M555" s="48"/>
      <c r="N555" s="48"/>
      <c r="O555" s="46"/>
      <c r="P555" s="46"/>
      <c r="Q555" s="46"/>
      <c r="R555" s="46"/>
      <c r="S555" s="46"/>
      <c r="T555" s="46"/>
      <c r="U555" s="46"/>
      <c r="V555" s="46"/>
      <c r="W555" s="46"/>
      <c r="X555" s="46"/>
      <c r="Y555" s="46"/>
      <c r="Z555" s="48"/>
      <c r="AA555" s="48"/>
      <c r="AB555" s="46"/>
      <c r="AC555" s="46"/>
      <c r="AD555" s="46"/>
      <c r="AE555" s="46"/>
    </row>
    <row r="556" spans="1:31" ht="12.75" customHeight="1" x14ac:dyDescent="0.3">
      <c r="A556" s="46"/>
      <c r="B556" s="46"/>
      <c r="C556" s="46"/>
      <c r="D556" s="46"/>
      <c r="E556" s="46"/>
      <c r="F556" s="46"/>
      <c r="G556" s="48"/>
      <c r="H556" s="48"/>
      <c r="I556" s="48"/>
      <c r="J556" s="48"/>
      <c r="K556" s="48"/>
      <c r="L556" s="48"/>
      <c r="M556" s="48"/>
      <c r="N556" s="48"/>
      <c r="O556" s="46"/>
      <c r="P556" s="46"/>
      <c r="Q556" s="46"/>
      <c r="R556" s="46"/>
      <c r="S556" s="46"/>
      <c r="T556" s="46"/>
      <c r="U556" s="46"/>
      <c r="V556" s="46"/>
      <c r="W556" s="46"/>
      <c r="X556" s="46"/>
      <c r="Y556" s="46"/>
      <c r="Z556" s="48"/>
      <c r="AA556" s="48"/>
      <c r="AB556" s="46"/>
      <c r="AC556" s="46"/>
      <c r="AD556" s="46"/>
      <c r="AE556" s="46"/>
    </row>
    <row r="557" spans="1:31" ht="12.75" customHeight="1" x14ac:dyDescent="0.3">
      <c r="A557" s="46"/>
      <c r="B557" s="46"/>
      <c r="C557" s="46"/>
      <c r="D557" s="46"/>
      <c r="E557" s="46"/>
      <c r="F557" s="46"/>
      <c r="G557" s="48"/>
      <c r="H557" s="48"/>
      <c r="I557" s="48"/>
      <c r="J557" s="48"/>
      <c r="K557" s="48"/>
      <c r="L557" s="48"/>
      <c r="M557" s="48"/>
      <c r="N557" s="48"/>
      <c r="O557" s="46"/>
      <c r="P557" s="46"/>
      <c r="Q557" s="46"/>
      <c r="R557" s="46"/>
      <c r="S557" s="46"/>
      <c r="T557" s="46"/>
      <c r="U557" s="46"/>
      <c r="V557" s="46"/>
      <c r="W557" s="46"/>
      <c r="X557" s="46"/>
      <c r="Y557" s="46"/>
      <c r="Z557" s="48"/>
      <c r="AA557" s="48"/>
      <c r="AB557" s="46"/>
      <c r="AC557" s="46"/>
      <c r="AD557" s="46"/>
      <c r="AE557" s="46"/>
    </row>
    <row r="558" spans="1:31" ht="12.75" customHeight="1" x14ac:dyDescent="0.3">
      <c r="A558" s="46"/>
      <c r="B558" s="46"/>
      <c r="C558" s="46"/>
      <c r="D558" s="46"/>
      <c r="E558" s="46"/>
      <c r="F558" s="46"/>
      <c r="G558" s="48"/>
      <c r="H558" s="48"/>
      <c r="I558" s="48"/>
      <c r="J558" s="48"/>
      <c r="K558" s="48"/>
      <c r="L558" s="48"/>
      <c r="M558" s="48"/>
      <c r="N558" s="48"/>
      <c r="O558" s="46"/>
      <c r="P558" s="46"/>
      <c r="Q558" s="46"/>
      <c r="R558" s="46"/>
      <c r="S558" s="46"/>
      <c r="T558" s="46"/>
      <c r="U558" s="46"/>
      <c r="V558" s="46"/>
      <c r="W558" s="46"/>
      <c r="X558" s="46"/>
      <c r="Y558" s="46"/>
      <c r="Z558" s="48"/>
      <c r="AA558" s="48"/>
      <c r="AB558" s="46"/>
      <c r="AC558" s="46"/>
      <c r="AD558" s="46"/>
      <c r="AE558" s="46"/>
    </row>
    <row r="559" spans="1:31" ht="12.75" customHeight="1" x14ac:dyDescent="0.3">
      <c r="A559" s="46"/>
      <c r="B559" s="46"/>
      <c r="C559" s="46"/>
      <c r="D559" s="46"/>
      <c r="E559" s="46"/>
      <c r="F559" s="46"/>
      <c r="G559" s="48"/>
      <c r="H559" s="48"/>
      <c r="I559" s="48"/>
      <c r="J559" s="48"/>
      <c r="K559" s="48"/>
      <c r="L559" s="48"/>
      <c r="M559" s="48"/>
      <c r="N559" s="48"/>
      <c r="O559" s="46"/>
      <c r="P559" s="46"/>
      <c r="Q559" s="46"/>
      <c r="R559" s="46"/>
      <c r="S559" s="46"/>
      <c r="T559" s="46"/>
      <c r="U559" s="46"/>
      <c r="V559" s="46"/>
      <c r="W559" s="46"/>
      <c r="X559" s="46"/>
      <c r="Y559" s="46"/>
      <c r="Z559" s="48"/>
      <c r="AA559" s="48"/>
      <c r="AB559" s="46"/>
      <c r="AC559" s="46"/>
      <c r="AD559" s="46"/>
      <c r="AE559" s="46"/>
    </row>
    <row r="560" spans="1:31" ht="12.75" customHeight="1" x14ac:dyDescent="0.3">
      <c r="A560" s="46"/>
      <c r="B560" s="46"/>
      <c r="C560" s="46"/>
      <c r="D560" s="46"/>
      <c r="E560" s="46"/>
      <c r="F560" s="46"/>
      <c r="G560" s="48"/>
      <c r="H560" s="48"/>
      <c r="I560" s="48"/>
      <c r="J560" s="48"/>
      <c r="K560" s="48"/>
      <c r="L560" s="48"/>
      <c r="M560" s="48"/>
      <c r="N560" s="48"/>
      <c r="O560" s="46"/>
      <c r="P560" s="46"/>
      <c r="Q560" s="46"/>
      <c r="R560" s="46"/>
      <c r="S560" s="46"/>
      <c r="T560" s="46"/>
      <c r="U560" s="46"/>
      <c r="V560" s="46"/>
      <c r="W560" s="46"/>
      <c r="X560" s="46"/>
      <c r="Y560" s="46"/>
      <c r="Z560" s="48"/>
      <c r="AA560" s="48"/>
      <c r="AB560" s="46"/>
      <c r="AC560" s="46"/>
      <c r="AD560" s="46"/>
      <c r="AE560" s="46"/>
    </row>
    <row r="561" spans="1:31" ht="12.75" customHeight="1" x14ac:dyDescent="0.3">
      <c r="A561" s="46"/>
      <c r="B561" s="46"/>
      <c r="C561" s="46"/>
      <c r="D561" s="46"/>
      <c r="E561" s="46"/>
      <c r="F561" s="46"/>
      <c r="G561" s="48"/>
      <c r="H561" s="48"/>
      <c r="I561" s="48"/>
      <c r="J561" s="48"/>
      <c r="K561" s="48"/>
      <c r="L561" s="48"/>
      <c r="M561" s="48"/>
      <c r="N561" s="48"/>
      <c r="O561" s="46"/>
      <c r="P561" s="46"/>
      <c r="Q561" s="46"/>
      <c r="R561" s="46"/>
      <c r="S561" s="46"/>
      <c r="T561" s="46"/>
      <c r="U561" s="46"/>
      <c r="V561" s="46"/>
      <c r="W561" s="46"/>
      <c r="X561" s="46"/>
      <c r="Y561" s="46"/>
      <c r="Z561" s="48"/>
      <c r="AA561" s="48"/>
      <c r="AB561" s="46"/>
      <c r="AC561" s="46"/>
      <c r="AD561" s="46"/>
      <c r="AE561" s="46"/>
    </row>
    <row r="562" spans="1:31" ht="12.75" customHeight="1" x14ac:dyDescent="0.3">
      <c r="A562" s="46"/>
      <c r="B562" s="46"/>
      <c r="C562" s="46"/>
      <c r="D562" s="46"/>
      <c r="E562" s="46"/>
      <c r="F562" s="46"/>
      <c r="G562" s="48"/>
      <c r="H562" s="48"/>
      <c r="I562" s="48"/>
      <c r="J562" s="48"/>
      <c r="K562" s="48"/>
      <c r="L562" s="48"/>
      <c r="M562" s="48"/>
      <c r="N562" s="48"/>
      <c r="O562" s="46"/>
      <c r="P562" s="46"/>
      <c r="Q562" s="46"/>
      <c r="R562" s="46"/>
      <c r="S562" s="46"/>
      <c r="T562" s="46"/>
      <c r="U562" s="46"/>
      <c r="V562" s="46"/>
      <c r="W562" s="46"/>
      <c r="X562" s="46"/>
      <c r="Y562" s="46"/>
      <c r="Z562" s="48"/>
      <c r="AA562" s="48"/>
      <c r="AB562" s="46"/>
      <c r="AC562" s="46"/>
      <c r="AD562" s="46"/>
      <c r="AE562" s="46"/>
    </row>
    <row r="563" spans="1:31" ht="12.75" customHeight="1" x14ac:dyDescent="0.3">
      <c r="A563" s="46"/>
      <c r="B563" s="46"/>
      <c r="C563" s="46"/>
      <c r="D563" s="46"/>
      <c r="E563" s="46"/>
      <c r="F563" s="46"/>
      <c r="G563" s="48"/>
      <c r="H563" s="48"/>
      <c r="I563" s="48"/>
      <c r="J563" s="48"/>
      <c r="K563" s="48"/>
      <c r="L563" s="48"/>
      <c r="M563" s="48"/>
      <c r="N563" s="48"/>
      <c r="O563" s="46"/>
      <c r="P563" s="46"/>
      <c r="Q563" s="46"/>
      <c r="R563" s="46"/>
      <c r="S563" s="46"/>
      <c r="T563" s="46"/>
      <c r="U563" s="46"/>
      <c r="V563" s="46"/>
      <c r="W563" s="46"/>
      <c r="X563" s="46"/>
      <c r="Y563" s="46"/>
      <c r="Z563" s="48"/>
      <c r="AA563" s="48"/>
      <c r="AB563" s="46"/>
      <c r="AC563" s="46"/>
      <c r="AD563" s="46"/>
      <c r="AE563" s="46"/>
    </row>
    <row r="564" spans="1:31" ht="12.75" customHeight="1" x14ac:dyDescent="0.3">
      <c r="A564" s="46"/>
      <c r="B564" s="46"/>
      <c r="C564" s="46"/>
      <c r="D564" s="46"/>
      <c r="E564" s="46"/>
      <c r="F564" s="46"/>
      <c r="G564" s="48"/>
      <c r="H564" s="48"/>
      <c r="I564" s="48"/>
      <c r="J564" s="48"/>
      <c r="K564" s="48"/>
      <c r="L564" s="48"/>
      <c r="M564" s="48"/>
      <c r="N564" s="48"/>
      <c r="O564" s="46"/>
      <c r="P564" s="46"/>
      <c r="Q564" s="46"/>
      <c r="R564" s="46"/>
      <c r="S564" s="46"/>
      <c r="T564" s="46"/>
      <c r="U564" s="46"/>
      <c r="V564" s="46"/>
      <c r="W564" s="46"/>
      <c r="X564" s="46"/>
      <c r="Y564" s="46"/>
      <c r="Z564" s="48"/>
      <c r="AA564" s="48"/>
      <c r="AB564" s="46"/>
      <c r="AC564" s="46"/>
      <c r="AD564" s="46"/>
      <c r="AE564" s="46"/>
    </row>
    <row r="565" spans="1:31" ht="12.75" customHeight="1" x14ac:dyDescent="0.3">
      <c r="A565" s="46"/>
      <c r="B565" s="46"/>
      <c r="C565" s="46"/>
      <c r="D565" s="46"/>
      <c r="E565" s="46"/>
      <c r="F565" s="46"/>
      <c r="G565" s="48"/>
      <c r="H565" s="48"/>
      <c r="I565" s="48"/>
      <c r="J565" s="48"/>
      <c r="K565" s="48"/>
      <c r="L565" s="48"/>
      <c r="M565" s="48"/>
      <c r="N565" s="48"/>
      <c r="O565" s="46"/>
      <c r="P565" s="46"/>
      <c r="Q565" s="46"/>
      <c r="R565" s="46"/>
      <c r="S565" s="46"/>
      <c r="T565" s="46"/>
      <c r="U565" s="46"/>
      <c r="V565" s="46"/>
      <c r="W565" s="46"/>
      <c r="X565" s="46"/>
      <c r="Y565" s="46"/>
      <c r="Z565" s="48"/>
      <c r="AA565" s="48"/>
      <c r="AB565" s="46"/>
      <c r="AC565" s="46"/>
      <c r="AD565" s="46"/>
      <c r="AE565" s="46"/>
    </row>
    <row r="566" spans="1:31" ht="12.75" customHeight="1" x14ac:dyDescent="0.3">
      <c r="A566" s="46"/>
      <c r="B566" s="46"/>
      <c r="C566" s="46"/>
      <c r="D566" s="46"/>
      <c r="E566" s="46"/>
      <c r="F566" s="46"/>
      <c r="G566" s="48"/>
      <c r="H566" s="48"/>
      <c r="I566" s="48"/>
      <c r="J566" s="48"/>
      <c r="K566" s="48"/>
      <c r="L566" s="48"/>
      <c r="M566" s="48"/>
      <c r="N566" s="48"/>
      <c r="O566" s="46"/>
      <c r="P566" s="46"/>
      <c r="Q566" s="46"/>
      <c r="R566" s="46"/>
      <c r="S566" s="46"/>
      <c r="T566" s="46"/>
      <c r="U566" s="46"/>
      <c r="V566" s="46"/>
      <c r="W566" s="46"/>
      <c r="X566" s="46"/>
      <c r="Y566" s="46"/>
      <c r="Z566" s="48"/>
      <c r="AA566" s="48"/>
      <c r="AB566" s="46"/>
      <c r="AC566" s="46"/>
      <c r="AD566" s="46"/>
      <c r="AE566" s="46"/>
    </row>
    <row r="567" spans="1:31" ht="12.75" customHeight="1" x14ac:dyDescent="0.3">
      <c r="A567" s="46"/>
      <c r="B567" s="46"/>
      <c r="C567" s="46"/>
      <c r="D567" s="46"/>
      <c r="E567" s="46"/>
      <c r="F567" s="46"/>
      <c r="G567" s="48"/>
      <c r="H567" s="48"/>
      <c r="I567" s="48"/>
      <c r="J567" s="48"/>
      <c r="K567" s="48"/>
      <c r="L567" s="48"/>
      <c r="M567" s="48"/>
      <c r="N567" s="48"/>
      <c r="O567" s="46"/>
      <c r="P567" s="46"/>
      <c r="Q567" s="46"/>
      <c r="R567" s="46"/>
      <c r="S567" s="46"/>
      <c r="T567" s="46"/>
      <c r="U567" s="46"/>
      <c r="V567" s="46"/>
      <c r="W567" s="46"/>
      <c r="X567" s="46"/>
      <c r="Y567" s="46"/>
      <c r="Z567" s="48"/>
      <c r="AA567" s="48"/>
      <c r="AB567" s="46"/>
      <c r="AC567" s="46"/>
      <c r="AD567" s="46"/>
      <c r="AE567" s="46"/>
    </row>
    <row r="568" spans="1:31" ht="12.75" customHeight="1" x14ac:dyDescent="0.3">
      <c r="A568" s="46"/>
      <c r="B568" s="46"/>
      <c r="C568" s="46"/>
      <c r="D568" s="46"/>
      <c r="E568" s="46"/>
      <c r="F568" s="46"/>
      <c r="G568" s="48"/>
      <c r="H568" s="48"/>
      <c r="I568" s="48"/>
      <c r="J568" s="48"/>
      <c r="K568" s="48"/>
      <c r="L568" s="48"/>
      <c r="M568" s="48"/>
      <c r="N568" s="48"/>
      <c r="O568" s="46"/>
      <c r="P568" s="46"/>
      <c r="Q568" s="46"/>
      <c r="R568" s="46"/>
      <c r="S568" s="46"/>
      <c r="T568" s="46"/>
      <c r="U568" s="46"/>
      <c r="V568" s="46"/>
      <c r="W568" s="46"/>
      <c r="X568" s="46"/>
      <c r="Y568" s="46"/>
      <c r="Z568" s="48"/>
      <c r="AA568" s="48"/>
      <c r="AB568" s="46"/>
      <c r="AC568" s="46"/>
      <c r="AD568" s="46"/>
      <c r="AE568" s="46"/>
    </row>
    <row r="569" spans="1:31" ht="12.75" customHeight="1" x14ac:dyDescent="0.3">
      <c r="A569" s="46"/>
      <c r="B569" s="46"/>
      <c r="C569" s="46"/>
      <c r="D569" s="46"/>
      <c r="E569" s="46"/>
      <c r="F569" s="46"/>
      <c r="G569" s="48"/>
      <c r="H569" s="48"/>
      <c r="I569" s="48"/>
      <c r="J569" s="48"/>
      <c r="K569" s="48"/>
      <c r="L569" s="48"/>
      <c r="M569" s="48"/>
      <c r="N569" s="48"/>
      <c r="O569" s="46"/>
      <c r="P569" s="46"/>
      <c r="Q569" s="46"/>
      <c r="R569" s="46"/>
      <c r="S569" s="46"/>
      <c r="T569" s="46"/>
      <c r="U569" s="46"/>
      <c r="V569" s="46"/>
      <c r="W569" s="46"/>
      <c r="X569" s="46"/>
      <c r="Y569" s="46"/>
      <c r="Z569" s="48"/>
      <c r="AA569" s="48"/>
      <c r="AB569" s="46"/>
      <c r="AC569" s="46"/>
      <c r="AD569" s="46"/>
      <c r="AE569" s="46"/>
    </row>
    <row r="570" spans="1:31" ht="12.75" customHeight="1" x14ac:dyDescent="0.3">
      <c r="A570" s="46"/>
      <c r="B570" s="46"/>
      <c r="C570" s="46"/>
      <c r="D570" s="46"/>
      <c r="E570" s="46"/>
      <c r="F570" s="46"/>
      <c r="G570" s="48"/>
      <c r="H570" s="48"/>
      <c r="I570" s="48"/>
      <c r="J570" s="48"/>
      <c r="K570" s="48"/>
      <c r="L570" s="48"/>
      <c r="M570" s="48"/>
      <c r="N570" s="48"/>
      <c r="O570" s="46"/>
      <c r="P570" s="46"/>
      <c r="Q570" s="46"/>
      <c r="R570" s="46"/>
      <c r="S570" s="46"/>
      <c r="T570" s="46"/>
      <c r="U570" s="46"/>
      <c r="V570" s="46"/>
      <c r="W570" s="46"/>
      <c r="X570" s="46"/>
      <c r="Y570" s="46"/>
      <c r="Z570" s="48"/>
      <c r="AA570" s="48"/>
      <c r="AB570" s="46"/>
      <c r="AC570" s="46"/>
      <c r="AD570" s="46"/>
      <c r="AE570" s="46"/>
    </row>
    <row r="571" spans="1:31" ht="12.75" customHeight="1" x14ac:dyDescent="0.3">
      <c r="A571" s="46"/>
      <c r="B571" s="46"/>
      <c r="C571" s="46"/>
      <c r="D571" s="46"/>
      <c r="E571" s="46"/>
      <c r="F571" s="46"/>
      <c r="G571" s="48"/>
      <c r="H571" s="48"/>
      <c r="I571" s="48"/>
      <c r="J571" s="48"/>
      <c r="K571" s="48"/>
      <c r="L571" s="48"/>
      <c r="M571" s="48"/>
      <c r="N571" s="48"/>
      <c r="O571" s="46"/>
      <c r="P571" s="46"/>
      <c r="Q571" s="46"/>
      <c r="R571" s="46"/>
      <c r="S571" s="46"/>
      <c r="T571" s="46"/>
      <c r="U571" s="46"/>
      <c r="V571" s="46"/>
      <c r="W571" s="46"/>
      <c r="X571" s="46"/>
      <c r="Y571" s="46"/>
      <c r="Z571" s="48"/>
      <c r="AA571" s="48"/>
      <c r="AB571" s="46"/>
      <c r="AC571" s="46"/>
      <c r="AD571" s="46"/>
      <c r="AE571" s="46"/>
    </row>
    <row r="572" spans="1:31" ht="12.75" customHeight="1" x14ac:dyDescent="0.3">
      <c r="A572" s="46"/>
      <c r="B572" s="46"/>
      <c r="C572" s="46"/>
      <c r="D572" s="46"/>
      <c r="E572" s="46"/>
      <c r="F572" s="46"/>
      <c r="G572" s="48"/>
      <c r="H572" s="48"/>
      <c r="I572" s="48"/>
      <c r="J572" s="48"/>
      <c r="K572" s="48"/>
      <c r="L572" s="48"/>
      <c r="M572" s="48"/>
      <c r="N572" s="48"/>
      <c r="O572" s="46"/>
      <c r="P572" s="46"/>
      <c r="Q572" s="46"/>
      <c r="R572" s="46"/>
      <c r="S572" s="46"/>
      <c r="T572" s="46"/>
      <c r="U572" s="46"/>
      <c r="V572" s="46"/>
      <c r="W572" s="46"/>
      <c r="X572" s="46"/>
      <c r="Y572" s="46"/>
      <c r="Z572" s="48"/>
      <c r="AA572" s="48"/>
      <c r="AB572" s="46"/>
      <c r="AC572" s="46"/>
      <c r="AD572" s="46"/>
      <c r="AE572" s="46"/>
    </row>
    <row r="573" spans="1:31" ht="12.75" customHeight="1" x14ac:dyDescent="0.3">
      <c r="A573" s="46"/>
      <c r="B573" s="46"/>
      <c r="C573" s="46"/>
      <c r="D573" s="46"/>
      <c r="E573" s="46"/>
      <c r="F573" s="46"/>
      <c r="G573" s="48"/>
      <c r="H573" s="48"/>
      <c r="I573" s="48"/>
      <c r="J573" s="48"/>
      <c r="K573" s="48"/>
      <c r="L573" s="48"/>
      <c r="M573" s="48"/>
      <c r="N573" s="48"/>
      <c r="O573" s="46"/>
      <c r="P573" s="46"/>
      <c r="Q573" s="46"/>
      <c r="R573" s="46"/>
      <c r="S573" s="46"/>
      <c r="T573" s="46"/>
      <c r="U573" s="46"/>
      <c r="V573" s="46"/>
      <c r="W573" s="46"/>
      <c r="X573" s="46"/>
      <c r="Y573" s="46"/>
      <c r="Z573" s="48"/>
      <c r="AA573" s="48"/>
      <c r="AB573" s="46"/>
      <c r="AC573" s="46"/>
      <c r="AD573" s="46"/>
      <c r="AE573" s="46"/>
    </row>
    <row r="574" spans="1:31" ht="12.75" customHeight="1" x14ac:dyDescent="0.3">
      <c r="A574" s="46"/>
      <c r="B574" s="46"/>
      <c r="C574" s="46"/>
      <c r="D574" s="46"/>
      <c r="E574" s="46"/>
      <c r="F574" s="46"/>
      <c r="G574" s="48"/>
      <c r="H574" s="48"/>
      <c r="I574" s="48"/>
      <c r="J574" s="48"/>
      <c r="K574" s="48"/>
      <c r="L574" s="48"/>
      <c r="M574" s="48"/>
      <c r="N574" s="48"/>
      <c r="O574" s="46"/>
      <c r="P574" s="46"/>
      <c r="Q574" s="46"/>
      <c r="R574" s="46"/>
      <c r="S574" s="46"/>
      <c r="T574" s="46"/>
      <c r="U574" s="46"/>
      <c r="V574" s="46"/>
      <c r="W574" s="46"/>
      <c r="X574" s="46"/>
      <c r="Y574" s="46"/>
      <c r="Z574" s="48"/>
      <c r="AA574" s="48"/>
      <c r="AB574" s="46"/>
      <c r="AC574" s="46"/>
      <c r="AD574" s="46"/>
      <c r="AE574" s="46"/>
    </row>
    <row r="575" spans="1:31" ht="12.75" customHeight="1" x14ac:dyDescent="0.3">
      <c r="A575" s="46"/>
      <c r="B575" s="46"/>
      <c r="C575" s="46"/>
      <c r="D575" s="46"/>
      <c r="E575" s="46"/>
      <c r="F575" s="46"/>
      <c r="G575" s="48"/>
      <c r="H575" s="48"/>
      <c r="I575" s="48"/>
      <c r="J575" s="48"/>
      <c r="K575" s="48"/>
      <c r="L575" s="48"/>
      <c r="M575" s="48"/>
      <c r="N575" s="48"/>
      <c r="O575" s="46"/>
      <c r="P575" s="46"/>
      <c r="Q575" s="46"/>
      <c r="R575" s="46"/>
      <c r="S575" s="46"/>
      <c r="T575" s="46"/>
      <c r="U575" s="46"/>
      <c r="V575" s="46"/>
      <c r="W575" s="46"/>
      <c r="X575" s="46"/>
      <c r="Y575" s="46"/>
      <c r="Z575" s="48"/>
      <c r="AA575" s="48"/>
      <c r="AB575" s="46"/>
      <c r="AC575" s="46"/>
      <c r="AD575" s="46"/>
      <c r="AE575" s="46"/>
    </row>
    <row r="576" spans="1:31" ht="12.75" customHeight="1" x14ac:dyDescent="0.3">
      <c r="A576" s="46"/>
      <c r="B576" s="46"/>
      <c r="C576" s="46"/>
      <c r="D576" s="46"/>
      <c r="E576" s="46"/>
      <c r="F576" s="46"/>
      <c r="G576" s="48"/>
      <c r="H576" s="48"/>
      <c r="I576" s="48"/>
      <c r="J576" s="48"/>
      <c r="K576" s="48"/>
      <c r="L576" s="48"/>
      <c r="M576" s="48"/>
      <c r="N576" s="48"/>
      <c r="O576" s="46"/>
      <c r="P576" s="46"/>
      <c r="Q576" s="46"/>
      <c r="R576" s="46"/>
      <c r="S576" s="46"/>
      <c r="T576" s="46"/>
      <c r="U576" s="46"/>
      <c r="V576" s="46"/>
      <c r="W576" s="46"/>
      <c r="X576" s="46"/>
      <c r="Y576" s="46"/>
      <c r="Z576" s="48"/>
      <c r="AA576" s="48"/>
      <c r="AB576" s="46"/>
      <c r="AC576" s="46"/>
      <c r="AD576" s="46"/>
      <c r="AE576" s="46"/>
    </row>
    <row r="577" spans="1:31" ht="12.75" customHeight="1" x14ac:dyDescent="0.3">
      <c r="A577" s="46"/>
      <c r="B577" s="46"/>
      <c r="C577" s="46"/>
      <c r="D577" s="46"/>
      <c r="E577" s="46"/>
      <c r="F577" s="46"/>
      <c r="G577" s="48"/>
      <c r="H577" s="48"/>
      <c r="I577" s="48"/>
      <c r="J577" s="48"/>
      <c r="K577" s="48"/>
      <c r="L577" s="48"/>
      <c r="M577" s="48"/>
      <c r="N577" s="48"/>
      <c r="O577" s="46"/>
      <c r="P577" s="46"/>
      <c r="Q577" s="46"/>
      <c r="R577" s="46"/>
      <c r="S577" s="46"/>
      <c r="T577" s="46"/>
      <c r="U577" s="46"/>
      <c r="V577" s="46"/>
      <c r="W577" s="46"/>
      <c r="X577" s="46"/>
      <c r="Y577" s="46"/>
      <c r="Z577" s="48"/>
      <c r="AA577" s="48"/>
      <c r="AB577" s="46"/>
      <c r="AC577" s="46"/>
      <c r="AD577" s="46"/>
      <c r="AE577" s="46"/>
    </row>
    <row r="578" spans="1:31" ht="12.75" customHeight="1" x14ac:dyDescent="0.3">
      <c r="A578" s="46"/>
      <c r="B578" s="46"/>
      <c r="C578" s="46"/>
      <c r="D578" s="46"/>
      <c r="E578" s="46"/>
      <c r="F578" s="46"/>
      <c r="G578" s="48"/>
      <c r="H578" s="48"/>
      <c r="I578" s="48"/>
      <c r="J578" s="48"/>
      <c r="K578" s="48"/>
      <c r="L578" s="48"/>
      <c r="M578" s="48"/>
      <c r="N578" s="48"/>
      <c r="O578" s="46"/>
      <c r="P578" s="46"/>
      <c r="Q578" s="46"/>
      <c r="R578" s="46"/>
      <c r="S578" s="46"/>
      <c r="T578" s="46"/>
      <c r="U578" s="46"/>
      <c r="V578" s="46"/>
      <c r="W578" s="46"/>
      <c r="X578" s="46"/>
      <c r="Y578" s="46"/>
      <c r="Z578" s="48"/>
      <c r="AA578" s="48"/>
      <c r="AB578" s="46"/>
      <c r="AC578" s="46"/>
      <c r="AD578" s="46"/>
      <c r="AE578" s="46"/>
    </row>
    <row r="579" spans="1:31" ht="12.75" customHeight="1" x14ac:dyDescent="0.3">
      <c r="A579" s="46"/>
      <c r="B579" s="46"/>
      <c r="C579" s="46"/>
      <c r="D579" s="46"/>
      <c r="E579" s="46"/>
      <c r="F579" s="46"/>
      <c r="G579" s="48"/>
      <c r="H579" s="48"/>
      <c r="I579" s="48"/>
      <c r="J579" s="48"/>
      <c r="K579" s="48"/>
      <c r="L579" s="48"/>
      <c r="M579" s="48"/>
      <c r="N579" s="48"/>
      <c r="O579" s="46"/>
      <c r="P579" s="46"/>
      <c r="Q579" s="46"/>
      <c r="R579" s="46"/>
      <c r="S579" s="46"/>
      <c r="T579" s="46"/>
      <c r="U579" s="46"/>
      <c r="V579" s="46"/>
      <c r="W579" s="46"/>
      <c r="X579" s="46"/>
      <c r="Y579" s="46"/>
      <c r="Z579" s="48"/>
      <c r="AA579" s="48"/>
      <c r="AB579" s="46"/>
      <c r="AC579" s="46"/>
      <c r="AD579" s="46"/>
      <c r="AE579" s="46"/>
    </row>
    <row r="580" spans="1:31" ht="12.75" customHeight="1" x14ac:dyDescent="0.3">
      <c r="A580" s="46"/>
      <c r="B580" s="46"/>
      <c r="C580" s="46"/>
      <c r="D580" s="46"/>
      <c r="E580" s="46"/>
      <c r="F580" s="46"/>
      <c r="G580" s="48"/>
      <c r="H580" s="48"/>
      <c r="I580" s="48"/>
      <c r="J580" s="48"/>
      <c r="K580" s="48"/>
      <c r="L580" s="48"/>
      <c r="M580" s="48"/>
      <c r="N580" s="48"/>
      <c r="O580" s="46"/>
      <c r="P580" s="46"/>
      <c r="Q580" s="46"/>
      <c r="R580" s="46"/>
      <c r="S580" s="46"/>
      <c r="T580" s="46"/>
      <c r="U580" s="46"/>
      <c r="V580" s="46"/>
      <c r="W580" s="46"/>
      <c r="X580" s="46"/>
      <c r="Y580" s="46"/>
      <c r="Z580" s="48"/>
      <c r="AA580" s="48"/>
      <c r="AB580" s="46"/>
      <c r="AC580" s="46"/>
      <c r="AD580" s="46"/>
      <c r="AE580" s="46"/>
    </row>
    <row r="581" spans="1:31" ht="12.75" customHeight="1" x14ac:dyDescent="0.3">
      <c r="A581" s="46"/>
      <c r="B581" s="46"/>
      <c r="C581" s="46"/>
      <c r="D581" s="46"/>
      <c r="E581" s="46"/>
      <c r="F581" s="46"/>
      <c r="G581" s="48"/>
      <c r="H581" s="48"/>
      <c r="I581" s="48"/>
      <c r="J581" s="48"/>
      <c r="K581" s="48"/>
      <c r="L581" s="48"/>
      <c r="M581" s="48"/>
      <c r="N581" s="48"/>
      <c r="O581" s="46"/>
      <c r="P581" s="46"/>
      <c r="Q581" s="46"/>
      <c r="R581" s="46"/>
      <c r="S581" s="46"/>
      <c r="T581" s="46"/>
      <c r="U581" s="46"/>
      <c r="V581" s="46"/>
      <c r="W581" s="46"/>
      <c r="X581" s="46"/>
      <c r="Y581" s="46"/>
      <c r="Z581" s="48"/>
      <c r="AA581" s="48"/>
      <c r="AB581" s="46"/>
      <c r="AC581" s="46"/>
      <c r="AD581" s="46"/>
      <c r="AE581" s="46"/>
    </row>
    <row r="582" spans="1:31" ht="12.75" customHeight="1" x14ac:dyDescent="0.3">
      <c r="A582" s="46"/>
      <c r="B582" s="46"/>
      <c r="C582" s="46"/>
      <c r="D582" s="46"/>
      <c r="E582" s="46"/>
      <c r="F582" s="46"/>
      <c r="G582" s="48"/>
      <c r="H582" s="48"/>
      <c r="I582" s="48"/>
      <c r="J582" s="48"/>
      <c r="K582" s="48"/>
      <c r="L582" s="48"/>
      <c r="M582" s="48"/>
      <c r="N582" s="48"/>
      <c r="O582" s="46"/>
      <c r="P582" s="46"/>
      <c r="Q582" s="46"/>
      <c r="R582" s="46"/>
      <c r="S582" s="46"/>
      <c r="T582" s="46"/>
      <c r="U582" s="46"/>
      <c r="V582" s="46"/>
      <c r="W582" s="46"/>
      <c r="X582" s="46"/>
      <c r="Y582" s="46"/>
      <c r="Z582" s="48"/>
      <c r="AA582" s="48"/>
      <c r="AB582" s="46"/>
      <c r="AC582" s="46"/>
      <c r="AD582" s="46"/>
      <c r="AE582" s="46"/>
    </row>
    <row r="583" spans="1:31" ht="12.75" customHeight="1" x14ac:dyDescent="0.3">
      <c r="A583" s="46"/>
      <c r="B583" s="46"/>
      <c r="C583" s="46"/>
      <c r="D583" s="46"/>
      <c r="E583" s="46"/>
      <c r="F583" s="46"/>
      <c r="G583" s="48"/>
      <c r="H583" s="48"/>
      <c r="I583" s="48"/>
      <c r="J583" s="48"/>
      <c r="K583" s="48"/>
      <c r="L583" s="48"/>
      <c r="M583" s="48"/>
      <c r="N583" s="48"/>
      <c r="O583" s="46"/>
      <c r="P583" s="46"/>
      <c r="Q583" s="46"/>
      <c r="R583" s="46"/>
      <c r="S583" s="46"/>
      <c r="T583" s="46"/>
      <c r="U583" s="46"/>
      <c r="V583" s="46"/>
      <c r="W583" s="46"/>
      <c r="X583" s="46"/>
      <c r="Y583" s="46"/>
      <c r="Z583" s="48"/>
      <c r="AA583" s="48"/>
      <c r="AB583" s="46"/>
      <c r="AC583" s="46"/>
      <c r="AD583" s="46"/>
      <c r="AE583" s="46"/>
    </row>
    <row r="584" spans="1:31" ht="12.75" customHeight="1" x14ac:dyDescent="0.3">
      <c r="A584" s="46"/>
      <c r="B584" s="46"/>
      <c r="C584" s="46"/>
      <c r="D584" s="46"/>
      <c r="E584" s="46"/>
      <c r="F584" s="46"/>
      <c r="G584" s="48"/>
      <c r="H584" s="48"/>
      <c r="I584" s="48"/>
      <c r="J584" s="48"/>
      <c r="K584" s="48"/>
      <c r="L584" s="48"/>
      <c r="M584" s="48"/>
      <c r="N584" s="48"/>
      <c r="O584" s="46"/>
      <c r="P584" s="46"/>
      <c r="Q584" s="46"/>
      <c r="R584" s="46"/>
      <c r="S584" s="46"/>
      <c r="T584" s="46"/>
      <c r="U584" s="46"/>
      <c r="V584" s="46"/>
      <c r="W584" s="46"/>
      <c r="X584" s="46"/>
      <c r="Y584" s="46"/>
      <c r="Z584" s="48"/>
      <c r="AA584" s="48"/>
      <c r="AB584" s="46"/>
      <c r="AC584" s="46"/>
      <c r="AD584" s="46"/>
      <c r="AE584" s="46"/>
    </row>
    <row r="585" spans="1:31" ht="12.75" customHeight="1" x14ac:dyDescent="0.3">
      <c r="A585" s="46"/>
      <c r="B585" s="46"/>
      <c r="C585" s="46"/>
      <c r="D585" s="46"/>
      <c r="E585" s="46"/>
      <c r="F585" s="46"/>
      <c r="G585" s="48"/>
      <c r="H585" s="48"/>
      <c r="I585" s="48"/>
      <c r="J585" s="48"/>
      <c r="K585" s="48"/>
      <c r="L585" s="48"/>
      <c r="M585" s="48"/>
      <c r="N585" s="48"/>
      <c r="O585" s="46"/>
      <c r="P585" s="46"/>
      <c r="Q585" s="46"/>
      <c r="R585" s="46"/>
      <c r="S585" s="46"/>
      <c r="T585" s="46"/>
      <c r="U585" s="46"/>
      <c r="V585" s="46"/>
      <c r="W585" s="46"/>
      <c r="X585" s="46"/>
      <c r="Y585" s="46"/>
      <c r="Z585" s="48"/>
      <c r="AA585" s="48"/>
      <c r="AB585" s="46"/>
      <c r="AC585" s="46"/>
      <c r="AD585" s="46"/>
      <c r="AE585" s="46"/>
    </row>
    <row r="586" spans="1:31" ht="12.75" customHeight="1" x14ac:dyDescent="0.3">
      <c r="A586" s="46"/>
      <c r="B586" s="46"/>
      <c r="C586" s="46"/>
      <c r="D586" s="46"/>
      <c r="E586" s="46"/>
      <c r="F586" s="46"/>
      <c r="G586" s="48"/>
      <c r="H586" s="48"/>
      <c r="I586" s="48"/>
      <c r="J586" s="48"/>
      <c r="K586" s="48"/>
      <c r="L586" s="48"/>
      <c r="M586" s="48"/>
      <c r="N586" s="48"/>
      <c r="O586" s="46"/>
      <c r="P586" s="46"/>
      <c r="Q586" s="46"/>
      <c r="R586" s="46"/>
      <c r="S586" s="46"/>
      <c r="T586" s="46"/>
      <c r="U586" s="46"/>
      <c r="V586" s="46"/>
      <c r="W586" s="46"/>
      <c r="X586" s="46"/>
      <c r="Y586" s="46"/>
      <c r="Z586" s="48"/>
      <c r="AA586" s="48"/>
      <c r="AB586" s="46"/>
      <c r="AC586" s="46"/>
      <c r="AD586" s="46"/>
      <c r="AE586" s="46"/>
    </row>
    <row r="587" spans="1:31" ht="12.75" customHeight="1" x14ac:dyDescent="0.3">
      <c r="A587" s="46"/>
      <c r="B587" s="46"/>
      <c r="C587" s="46"/>
      <c r="D587" s="46"/>
      <c r="E587" s="46"/>
      <c r="F587" s="46"/>
      <c r="G587" s="48"/>
      <c r="H587" s="48"/>
      <c r="I587" s="48"/>
      <c r="J587" s="48"/>
      <c r="K587" s="48"/>
      <c r="L587" s="48"/>
      <c r="M587" s="48"/>
      <c r="N587" s="48"/>
      <c r="O587" s="46"/>
      <c r="P587" s="46"/>
      <c r="Q587" s="46"/>
      <c r="R587" s="46"/>
      <c r="S587" s="46"/>
      <c r="T587" s="46"/>
      <c r="U587" s="46"/>
      <c r="V587" s="46"/>
      <c r="W587" s="46"/>
      <c r="X587" s="46"/>
      <c r="Y587" s="46"/>
      <c r="Z587" s="48"/>
      <c r="AA587" s="48"/>
      <c r="AB587" s="46"/>
      <c r="AC587" s="46"/>
      <c r="AD587" s="46"/>
      <c r="AE587" s="46"/>
    </row>
    <row r="588" spans="1:31" ht="12.75" customHeight="1" x14ac:dyDescent="0.3">
      <c r="A588" s="46"/>
      <c r="B588" s="46"/>
      <c r="C588" s="46"/>
      <c r="D588" s="46"/>
      <c r="E588" s="46"/>
      <c r="F588" s="46"/>
      <c r="G588" s="48"/>
      <c r="H588" s="48"/>
      <c r="I588" s="48"/>
      <c r="J588" s="48"/>
      <c r="K588" s="48"/>
      <c r="L588" s="48"/>
      <c r="M588" s="48"/>
      <c r="N588" s="48"/>
      <c r="O588" s="46"/>
      <c r="P588" s="46"/>
      <c r="Q588" s="46"/>
      <c r="R588" s="46"/>
      <c r="S588" s="46"/>
      <c r="T588" s="46"/>
      <c r="U588" s="46"/>
      <c r="V588" s="46"/>
      <c r="W588" s="46"/>
      <c r="X588" s="46"/>
      <c r="Y588" s="46"/>
      <c r="Z588" s="48"/>
      <c r="AA588" s="48"/>
      <c r="AB588" s="46"/>
      <c r="AC588" s="46"/>
      <c r="AD588" s="46"/>
      <c r="AE588" s="46"/>
    </row>
    <row r="589" spans="1:31" ht="12.75" customHeight="1" x14ac:dyDescent="0.3">
      <c r="A589" s="46"/>
      <c r="B589" s="46"/>
      <c r="C589" s="46"/>
      <c r="D589" s="46"/>
      <c r="E589" s="46"/>
      <c r="F589" s="46"/>
      <c r="G589" s="48"/>
      <c r="H589" s="48"/>
      <c r="I589" s="48"/>
      <c r="J589" s="48"/>
      <c r="K589" s="48"/>
      <c r="L589" s="48"/>
      <c r="M589" s="48"/>
      <c r="N589" s="48"/>
      <c r="O589" s="46"/>
      <c r="P589" s="46"/>
      <c r="Q589" s="46"/>
      <c r="R589" s="46"/>
      <c r="S589" s="46"/>
      <c r="T589" s="46"/>
      <c r="U589" s="46"/>
      <c r="V589" s="46"/>
      <c r="W589" s="46"/>
      <c r="X589" s="46"/>
      <c r="Y589" s="46"/>
      <c r="Z589" s="48"/>
      <c r="AA589" s="48"/>
      <c r="AB589" s="46"/>
      <c r="AC589" s="46"/>
      <c r="AD589" s="46"/>
      <c r="AE589" s="46"/>
    </row>
    <row r="590" spans="1:31" ht="12.75" customHeight="1" x14ac:dyDescent="0.3">
      <c r="A590" s="46"/>
      <c r="B590" s="46"/>
      <c r="C590" s="46"/>
      <c r="D590" s="46"/>
      <c r="E590" s="46"/>
      <c r="F590" s="46"/>
      <c r="G590" s="48"/>
      <c r="H590" s="48"/>
      <c r="I590" s="48"/>
      <c r="J590" s="48"/>
      <c r="K590" s="48"/>
      <c r="L590" s="48"/>
      <c r="M590" s="48"/>
      <c r="N590" s="48"/>
      <c r="O590" s="46"/>
      <c r="P590" s="46"/>
      <c r="Q590" s="46"/>
      <c r="R590" s="46"/>
      <c r="S590" s="46"/>
      <c r="T590" s="46"/>
      <c r="U590" s="46"/>
      <c r="V590" s="46"/>
      <c r="W590" s="46"/>
      <c r="X590" s="46"/>
      <c r="Y590" s="46"/>
      <c r="Z590" s="48"/>
      <c r="AA590" s="48"/>
      <c r="AB590" s="46"/>
      <c r="AC590" s="46"/>
      <c r="AD590" s="46"/>
      <c r="AE590" s="46"/>
    </row>
    <row r="591" spans="1:31" ht="12.75" customHeight="1" x14ac:dyDescent="0.3">
      <c r="A591" s="46"/>
      <c r="B591" s="46"/>
      <c r="C591" s="46"/>
      <c r="D591" s="46"/>
      <c r="E591" s="46"/>
      <c r="F591" s="46"/>
      <c r="G591" s="48"/>
      <c r="H591" s="48"/>
      <c r="I591" s="48"/>
      <c r="J591" s="48"/>
      <c r="K591" s="48"/>
      <c r="L591" s="48"/>
      <c r="M591" s="48"/>
      <c r="N591" s="48"/>
      <c r="O591" s="46"/>
      <c r="P591" s="46"/>
      <c r="Q591" s="46"/>
      <c r="R591" s="46"/>
      <c r="S591" s="46"/>
      <c r="T591" s="46"/>
      <c r="U591" s="46"/>
      <c r="V591" s="46"/>
      <c r="W591" s="46"/>
      <c r="X591" s="46"/>
      <c r="Y591" s="46"/>
      <c r="Z591" s="48"/>
      <c r="AA591" s="48"/>
      <c r="AB591" s="46"/>
      <c r="AC591" s="46"/>
      <c r="AD591" s="46"/>
      <c r="AE591" s="46"/>
    </row>
    <row r="592" spans="1:31" ht="12.75" customHeight="1" x14ac:dyDescent="0.3">
      <c r="A592" s="46"/>
      <c r="B592" s="46"/>
      <c r="C592" s="46"/>
      <c r="D592" s="46"/>
      <c r="E592" s="46"/>
      <c r="F592" s="46"/>
      <c r="G592" s="48"/>
      <c r="H592" s="48"/>
      <c r="I592" s="48"/>
      <c r="J592" s="48"/>
      <c r="K592" s="48"/>
      <c r="L592" s="48"/>
      <c r="M592" s="48"/>
      <c r="N592" s="48"/>
      <c r="O592" s="46"/>
      <c r="P592" s="46"/>
      <c r="Q592" s="46"/>
      <c r="R592" s="46"/>
      <c r="S592" s="46"/>
      <c r="T592" s="46"/>
      <c r="U592" s="46"/>
      <c r="V592" s="46"/>
      <c r="W592" s="46"/>
      <c r="X592" s="46"/>
      <c r="Y592" s="46"/>
      <c r="Z592" s="48"/>
      <c r="AA592" s="48"/>
      <c r="AB592" s="46"/>
      <c r="AC592" s="46"/>
      <c r="AD592" s="46"/>
      <c r="AE592" s="46"/>
    </row>
    <row r="593" spans="1:31" ht="12.75" customHeight="1" x14ac:dyDescent="0.3">
      <c r="A593" s="46"/>
      <c r="B593" s="46"/>
      <c r="C593" s="46"/>
      <c r="D593" s="46"/>
      <c r="E593" s="46"/>
      <c r="F593" s="46"/>
      <c r="G593" s="48"/>
      <c r="H593" s="48"/>
      <c r="I593" s="48"/>
      <c r="J593" s="48"/>
      <c r="K593" s="48"/>
      <c r="L593" s="48"/>
      <c r="M593" s="48"/>
      <c r="N593" s="48"/>
      <c r="O593" s="46"/>
      <c r="P593" s="46"/>
      <c r="Q593" s="46"/>
      <c r="R593" s="46"/>
      <c r="S593" s="46"/>
      <c r="T593" s="46"/>
      <c r="U593" s="46"/>
      <c r="V593" s="46"/>
      <c r="W593" s="46"/>
      <c r="X593" s="46"/>
      <c r="Y593" s="46"/>
      <c r="Z593" s="48"/>
      <c r="AA593" s="48"/>
      <c r="AB593" s="46"/>
      <c r="AC593" s="46"/>
      <c r="AD593" s="46"/>
      <c r="AE593" s="46"/>
    </row>
    <row r="594" spans="1:31" ht="12.75" customHeight="1" x14ac:dyDescent="0.3">
      <c r="A594" s="46"/>
      <c r="B594" s="46"/>
      <c r="C594" s="46"/>
      <c r="D594" s="46"/>
      <c r="E594" s="46"/>
      <c r="F594" s="46"/>
      <c r="G594" s="48"/>
      <c r="H594" s="48"/>
      <c r="I594" s="48"/>
      <c r="J594" s="48"/>
      <c r="K594" s="48"/>
      <c r="L594" s="48"/>
      <c r="M594" s="48"/>
      <c r="N594" s="48"/>
      <c r="O594" s="46"/>
      <c r="P594" s="46"/>
      <c r="Q594" s="46"/>
      <c r="R594" s="46"/>
      <c r="S594" s="46"/>
      <c r="T594" s="46"/>
      <c r="U594" s="46"/>
      <c r="V594" s="46"/>
      <c r="W594" s="46"/>
      <c r="X594" s="46"/>
      <c r="Y594" s="46"/>
      <c r="Z594" s="48"/>
      <c r="AA594" s="48"/>
      <c r="AB594" s="46"/>
      <c r="AC594" s="46"/>
      <c r="AD594" s="46"/>
      <c r="AE594" s="46"/>
    </row>
    <row r="595" spans="1:31" ht="12.75" customHeight="1" x14ac:dyDescent="0.3">
      <c r="A595" s="46"/>
      <c r="B595" s="46"/>
      <c r="C595" s="46"/>
      <c r="D595" s="46"/>
      <c r="E595" s="46"/>
      <c r="F595" s="46"/>
      <c r="G595" s="48"/>
      <c r="H595" s="48"/>
      <c r="I595" s="48"/>
      <c r="J595" s="48"/>
      <c r="K595" s="48"/>
      <c r="L595" s="48"/>
      <c r="M595" s="48"/>
      <c r="N595" s="48"/>
      <c r="O595" s="46"/>
      <c r="P595" s="46"/>
      <c r="Q595" s="46"/>
      <c r="R595" s="46"/>
      <c r="S595" s="46"/>
      <c r="T595" s="46"/>
      <c r="U595" s="46"/>
      <c r="V595" s="46"/>
      <c r="W595" s="46"/>
      <c r="X595" s="46"/>
      <c r="Y595" s="46"/>
      <c r="Z595" s="48"/>
      <c r="AA595" s="48"/>
      <c r="AB595" s="46"/>
      <c r="AC595" s="46"/>
      <c r="AD595" s="46"/>
      <c r="AE595" s="46"/>
    </row>
    <row r="596" spans="1:31" ht="12.75" customHeight="1" x14ac:dyDescent="0.3">
      <c r="A596" s="46"/>
      <c r="B596" s="46"/>
      <c r="C596" s="46"/>
      <c r="D596" s="46"/>
      <c r="E596" s="46"/>
      <c r="F596" s="46"/>
      <c r="G596" s="48"/>
      <c r="H596" s="48"/>
      <c r="I596" s="48"/>
      <c r="J596" s="48"/>
      <c r="K596" s="48"/>
      <c r="L596" s="48"/>
      <c r="M596" s="48"/>
      <c r="N596" s="48"/>
      <c r="O596" s="46"/>
      <c r="P596" s="46"/>
      <c r="Q596" s="46"/>
      <c r="R596" s="46"/>
      <c r="S596" s="46"/>
      <c r="T596" s="46"/>
      <c r="U596" s="46"/>
      <c r="V596" s="46"/>
      <c r="W596" s="46"/>
      <c r="X596" s="46"/>
      <c r="Y596" s="46"/>
      <c r="Z596" s="48"/>
      <c r="AA596" s="48"/>
      <c r="AB596" s="46"/>
      <c r="AC596" s="46"/>
      <c r="AD596" s="46"/>
      <c r="AE596" s="46"/>
    </row>
    <row r="597" spans="1:31" ht="12.75" customHeight="1" x14ac:dyDescent="0.3">
      <c r="A597" s="46"/>
      <c r="B597" s="46"/>
      <c r="C597" s="46"/>
      <c r="D597" s="46"/>
      <c r="E597" s="46"/>
      <c r="F597" s="46"/>
      <c r="G597" s="48"/>
      <c r="H597" s="48"/>
      <c r="I597" s="48"/>
      <c r="J597" s="48"/>
      <c r="K597" s="48"/>
      <c r="L597" s="48"/>
      <c r="M597" s="48"/>
      <c r="N597" s="48"/>
      <c r="O597" s="46"/>
      <c r="P597" s="46"/>
      <c r="Q597" s="46"/>
      <c r="R597" s="46"/>
      <c r="S597" s="46"/>
      <c r="T597" s="46"/>
      <c r="U597" s="46"/>
      <c r="V597" s="46"/>
      <c r="W597" s="46"/>
      <c r="X597" s="46"/>
      <c r="Y597" s="46"/>
      <c r="Z597" s="48"/>
      <c r="AA597" s="48"/>
      <c r="AB597" s="46"/>
      <c r="AC597" s="46"/>
      <c r="AD597" s="46"/>
      <c r="AE597" s="46"/>
    </row>
    <row r="598" spans="1:31" ht="12.75" customHeight="1" x14ac:dyDescent="0.3">
      <c r="A598" s="46"/>
      <c r="B598" s="46"/>
      <c r="C598" s="46"/>
      <c r="D598" s="46"/>
      <c r="E598" s="46"/>
      <c r="F598" s="46"/>
      <c r="G598" s="48"/>
      <c r="H598" s="48"/>
      <c r="I598" s="48"/>
      <c r="J598" s="48"/>
      <c r="K598" s="48"/>
      <c r="L598" s="48"/>
      <c r="M598" s="48"/>
      <c r="N598" s="48"/>
      <c r="O598" s="46"/>
      <c r="P598" s="46"/>
      <c r="Q598" s="46"/>
      <c r="R598" s="46"/>
      <c r="S598" s="46"/>
      <c r="T598" s="46"/>
      <c r="U598" s="46"/>
      <c r="V598" s="46"/>
      <c r="W598" s="46"/>
      <c r="X598" s="46"/>
      <c r="Y598" s="46"/>
      <c r="Z598" s="48"/>
      <c r="AA598" s="48"/>
      <c r="AB598" s="46"/>
      <c r="AC598" s="46"/>
      <c r="AD598" s="46"/>
      <c r="AE598" s="46"/>
    </row>
    <row r="599" spans="1:31" ht="12.75" customHeight="1" x14ac:dyDescent="0.3">
      <c r="A599" s="46"/>
      <c r="B599" s="46"/>
      <c r="C599" s="46"/>
      <c r="D599" s="46"/>
      <c r="E599" s="46"/>
      <c r="F599" s="46"/>
      <c r="G599" s="48"/>
      <c r="H599" s="48"/>
      <c r="I599" s="48"/>
      <c r="J599" s="48"/>
      <c r="K599" s="48"/>
      <c r="L599" s="48"/>
      <c r="M599" s="48"/>
      <c r="N599" s="48"/>
      <c r="O599" s="46"/>
      <c r="P599" s="46"/>
      <c r="Q599" s="46"/>
      <c r="R599" s="46"/>
      <c r="S599" s="46"/>
      <c r="T599" s="46"/>
      <c r="U599" s="46"/>
      <c r="V599" s="46"/>
      <c r="W599" s="46"/>
      <c r="X599" s="46"/>
      <c r="Y599" s="46"/>
      <c r="Z599" s="48"/>
      <c r="AA599" s="48"/>
      <c r="AB599" s="46"/>
      <c r="AC599" s="46"/>
      <c r="AD599" s="46"/>
      <c r="AE599" s="46"/>
    </row>
    <row r="600" spans="1:31" ht="12.75" customHeight="1" x14ac:dyDescent="0.3">
      <c r="A600" s="46"/>
      <c r="B600" s="46"/>
      <c r="C600" s="46"/>
      <c r="D600" s="46"/>
      <c r="E600" s="46"/>
      <c r="F600" s="46"/>
      <c r="G600" s="48"/>
      <c r="H600" s="48"/>
      <c r="I600" s="48"/>
      <c r="J600" s="48"/>
      <c r="K600" s="48"/>
      <c r="L600" s="48"/>
      <c r="M600" s="48"/>
      <c r="N600" s="48"/>
      <c r="O600" s="46"/>
      <c r="P600" s="46"/>
      <c r="Q600" s="46"/>
      <c r="R600" s="46"/>
      <c r="S600" s="46"/>
      <c r="T600" s="46"/>
      <c r="U600" s="46"/>
      <c r="V600" s="46"/>
      <c r="W600" s="46"/>
      <c r="X600" s="46"/>
      <c r="Y600" s="46"/>
      <c r="Z600" s="48"/>
      <c r="AA600" s="48"/>
      <c r="AB600" s="46"/>
      <c r="AC600" s="46"/>
      <c r="AD600" s="46"/>
      <c r="AE600" s="46"/>
    </row>
    <row r="601" spans="1:31" ht="12.75" customHeight="1" x14ac:dyDescent="0.3">
      <c r="A601" s="46"/>
      <c r="B601" s="46"/>
      <c r="C601" s="46"/>
      <c r="D601" s="46"/>
      <c r="E601" s="46"/>
      <c r="F601" s="46"/>
      <c r="G601" s="48"/>
      <c r="H601" s="48"/>
      <c r="I601" s="48"/>
      <c r="J601" s="48"/>
      <c r="K601" s="48"/>
      <c r="L601" s="48"/>
      <c r="M601" s="48"/>
      <c r="N601" s="48"/>
      <c r="O601" s="46"/>
      <c r="P601" s="46"/>
      <c r="Q601" s="46"/>
      <c r="R601" s="46"/>
      <c r="S601" s="46"/>
      <c r="T601" s="46"/>
      <c r="U601" s="46"/>
      <c r="V601" s="46"/>
      <c r="W601" s="46"/>
      <c r="X601" s="46"/>
      <c r="Y601" s="46"/>
      <c r="Z601" s="48"/>
      <c r="AA601" s="48"/>
      <c r="AB601" s="46"/>
      <c r="AC601" s="46"/>
      <c r="AD601" s="46"/>
      <c r="AE601" s="46"/>
    </row>
    <row r="602" spans="1:31" ht="12.75" customHeight="1" x14ac:dyDescent="0.3">
      <c r="A602" s="46"/>
      <c r="B602" s="46"/>
      <c r="C602" s="46"/>
      <c r="D602" s="46"/>
      <c r="E602" s="46"/>
      <c r="F602" s="46"/>
      <c r="G602" s="48"/>
      <c r="H602" s="48"/>
      <c r="I602" s="48"/>
      <c r="J602" s="48"/>
      <c r="K602" s="48"/>
      <c r="L602" s="48"/>
      <c r="M602" s="48"/>
      <c r="N602" s="48"/>
      <c r="O602" s="46"/>
      <c r="P602" s="46"/>
      <c r="Q602" s="46"/>
      <c r="R602" s="46"/>
      <c r="S602" s="46"/>
      <c r="T602" s="46"/>
      <c r="U602" s="46"/>
      <c r="V602" s="46"/>
      <c r="W602" s="46"/>
      <c r="X602" s="46"/>
      <c r="Y602" s="46"/>
      <c r="Z602" s="48"/>
      <c r="AA602" s="48"/>
      <c r="AB602" s="46"/>
      <c r="AC602" s="46"/>
      <c r="AD602" s="46"/>
      <c r="AE602" s="46"/>
    </row>
    <row r="603" spans="1:31" ht="12.75" customHeight="1" x14ac:dyDescent="0.3">
      <c r="A603" s="46"/>
      <c r="B603" s="46"/>
      <c r="C603" s="46"/>
      <c r="D603" s="46"/>
      <c r="E603" s="46"/>
      <c r="F603" s="46"/>
      <c r="G603" s="48"/>
      <c r="H603" s="48"/>
      <c r="I603" s="48"/>
      <c r="J603" s="48"/>
      <c r="K603" s="48"/>
      <c r="L603" s="48"/>
      <c r="M603" s="48"/>
      <c r="N603" s="48"/>
      <c r="O603" s="46"/>
      <c r="P603" s="46"/>
      <c r="Q603" s="46"/>
      <c r="R603" s="46"/>
      <c r="S603" s="46"/>
      <c r="T603" s="46"/>
      <c r="U603" s="46"/>
      <c r="V603" s="46"/>
      <c r="W603" s="46"/>
      <c r="X603" s="46"/>
      <c r="Y603" s="46"/>
      <c r="Z603" s="48"/>
      <c r="AA603" s="48"/>
      <c r="AB603" s="46"/>
      <c r="AC603" s="46"/>
      <c r="AD603" s="46"/>
      <c r="AE603" s="46"/>
    </row>
    <row r="604" spans="1:31" ht="12.75" customHeight="1" x14ac:dyDescent="0.3">
      <c r="A604" s="46"/>
      <c r="B604" s="46"/>
      <c r="C604" s="46"/>
      <c r="D604" s="46"/>
      <c r="E604" s="46"/>
      <c r="F604" s="46"/>
      <c r="G604" s="48"/>
      <c r="H604" s="48"/>
      <c r="I604" s="48"/>
      <c r="J604" s="48"/>
      <c r="K604" s="48"/>
      <c r="L604" s="48"/>
      <c r="M604" s="48"/>
      <c r="N604" s="48"/>
      <c r="O604" s="46"/>
      <c r="P604" s="46"/>
      <c r="Q604" s="46"/>
      <c r="R604" s="46"/>
      <c r="S604" s="46"/>
      <c r="T604" s="46"/>
      <c r="U604" s="46"/>
      <c r="V604" s="46"/>
      <c r="W604" s="46"/>
      <c r="X604" s="46"/>
      <c r="Y604" s="46"/>
      <c r="Z604" s="48"/>
      <c r="AA604" s="48"/>
      <c r="AB604" s="46"/>
      <c r="AC604" s="46"/>
      <c r="AD604" s="46"/>
      <c r="AE604" s="46"/>
    </row>
    <row r="605" spans="1:31" ht="12.75" customHeight="1" x14ac:dyDescent="0.3">
      <c r="A605" s="46"/>
      <c r="B605" s="46"/>
      <c r="C605" s="46"/>
      <c r="D605" s="46"/>
      <c r="E605" s="46"/>
      <c r="F605" s="46"/>
      <c r="G605" s="48"/>
      <c r="H605" s="48"/>
      <c r="I605" s="48"/>
      <c r="J605" s="48"/>
      <c r="K605" s="48"/>
      <c r="L605" s="48"/>
      <c r="M605" s="48"/>
      <c r="N605" s="48"/>
      <c r="O605" s="46"/>
      <c r="P605" s="46"/>
      <c r="Q605" s="46"/>
      <c r="R605" s="46"/>
      <c r="S605" s="46"/>
      <c r="T605" s="46"/>
      <c r="U605" s="46"/>
      <c r="V605" s="46"/>
      <c r="W605" s="46"/>
      <c r="X605" s="46"/>
      <c r="Y605" s="46"/>
      <c r="Z605" s="48"/>
      <c r="AA605" s="48"/>
      <c r="AB605" s="46"/>
      <c r="AC605" s="46"/>
      <c r="AD605" s="46"/>
      <c r="AE605" s="46"/>
    </row>
    <row r="606" spans="1:31" ht="12.75" customHeight="1" x14ac:dyDescent="0.3">
      <c r="A606" s="46"/>
      <c r="B606" s="46"/>
      <c r="C606" s="46"/>
      <c r="D606" s="46"/>
      <c r="E606" s="46"/>
      <c r="F606" s="46"/>
      <c r="G606" s="48"/>
      <c r="H606" s="48"/>
      <c r="I606" s="48"/>
      <c r="J606" s="48"/>
      <c r="K606" s="48"/>
      <c r="L606" s="48"/>
      <c r="M606" s="48"/>
      <c r="N606" s="48"/>
      <c r="O606" s="46"/>
      <c r="P606" s="46"/>
      <c r="Q606" s="46"/>
      <c r="R606" s="46"/>
      <c r="S606" s="46"/>
      <c r="T606" s="46"/>
      <c r="U606" s="46"/>
      <c r="V606" s="46"/>
      <c r="W606" s="46"/>
      <c r="X606" s="46"/>
      <c r="Y606" s="46"/>
      <c r="Z606" s="48"/>
      <c r="AA606" s="48"/>
      <c r="AB606" s="46"/>
      <c r="AC606" s="46"/>
      <c r="AD606" s="46"/>
      <c r="AE606" s="46"/>
    </row>
    <row r="607" spans="1:31" ht="12.75" customHeight="1" x14ac:dyDescent="0.3">
      <c r="A607" s="46"/>
      <c r="B607" s="46"/>
      <c r="C607" s="46"/>
      <c r="D607" s="46"/>
      <c r="E607" s="46"/>
      <c r="F607" s="46"/>
      <c r="G607" s="48"/>
      <c r="H607" s="48"/>
      <c r="I607" s="48"/>
      <c r="J607" s="48"/>
      <c r="K607" s="48"/>
      <c r="L607" s="48"/>
      <c r="M607" s="48"/>
      <c r="N607" s="48"/>
      <c r="O607" s="46"/>
      <c r="P607" s="46"/>
      <c r="Q607" s="46"/>
      <c r="R607" s="46"/>
      <c r="S607" s="46"/>
      <c r="T607" s="46"/>
      <c r="U607" s="46"/>
      <c r="V607" s="46"/>
      <c r="W607" s="46"/>
      <c r="X607" s="46"/>
      <c r="Y607" s="46"/>
      <c r="Z607" s="48"/>
      <c r="AA607" s="48"/>
      <c r="AB607" s="46"/>
      <c r="AC607" s="46"/>
      <c r="AD607" s="46"/>
      <c r="AE607" s="46"/>
    </row>
    <row r="608" spans="1:31" ht="12.75" customHeight="1" x14ac:dyDescent="0.3">
      <c r="A608" s="46"/>
      <c r="B608" s="46"/>
      <c r="C608" s="46"/>
      <c r="D608" s="46"/>
      <c r="E608" s="46"/>
      <c r="F608" s="46"/>
      <c r="G608" s="48"/>
      <c r="H608" s="48"/>
      <c r="I608" s="48"/>
      <c r="J608" s="48"/>
      <c r="K608" s="48"/>
      <c r="L608" s="48"/>
      <c r="M608" s="48"/>
      <c r="N608" s="48"/>
      <c r="O608" s="46"/>
      <c r="P608" s="46"/>
      <c r="Q608" s="46"/>
      <c r="R608" s="46"/>
      <c r="S608" s="46"/>
      <c r="T608" s="46"/>
      <c r="U608" s="46"/>
      <c r="V608" s="46"/>
      <c r="W608" s="46"/>
      <c r="X608" s="46"/>
      <c r="Y608" s="46"/>
      <c r="Z608" s="48"/>
      <c r="AA608" s="48"/>
      <c r="AB608" s="46"/>
      <c r="AC608" s="46"/>
      <c r="AD608" s="46"/>
      <c r="AE608" s="46"/>
    </row>
    <row r="609" spans="1:31" ht="12.75" customHeight="1" x14ac:dyDescent="0.3">
      <c r="A609" s="46"/>
      <c r="B609" s="46"/>
      <c r="C609" s="46"/>
      <c r="D609" s="46"/>
      <c r="E609" s="46"/>
      <c r="F609" s="46"/>
      <c r="G609" s="48"/>
      <c r="H609" s="48"/>
      <c r="I609" s="48"/>
      <c r="J609" s="48"/>
      <c r="K609" s="48"/>
      <c r="L609" s="48"/>
      <c r="M609" s="48"/>
      <c r="N609" s="48"/>
      <c r="O609" s="46"/>
      <c r="P609" s="46"/>
      <c r="Q609" s="46"/>
      <c r="R609" s="46"/>
      <c r="S609" s="46"/>
      <c r="T609" s="46"/>
      <c r="U609" s="46"/>
      <c r="V609" s="46"/>
      <c r="W609" s="46"/>
      <c r="X609" s="46"/>
      <c r="Y609" s="46"/>
      <c r="Z609" s="48"/>
      <c r="AA609" s="48"/>
      <c r="AB609" s="46"/>
      <c r="AC609" s="46"/>
      <c r="AD609" s="46"/>
      <c r="AE609" s="46"/>
    </row>
    <row r="610" spans="1:31" ht="12.75" customHeight="1" x14ac:dyDescent="0.3">
      <c r="A610" s="46"/>
      <c r="B610" s="46"/>
      <c r="C610" s="46"/>
      <c r="D610" s="46"/>
      <c r="E610" s="46"/>
      <c r="F610" s="46"/>
      <c r="G610" s="48"/>
      <c r="H610" s="48"/>
      <c r="I610" s="48"/>
      <c r="J610" s="48"/>
      <c r="K610" s="48"/>
      <c r="L610" s="48"/>
      <c r="M610" s="48"/>
      <c r="N610" s="48"/>
      <c r="O610" s="46"/>
      <c r="P610" s="46"/>
      <c r="Q610" s="46"/>
      <c r="R610" s="46"/>
      <c r="S610" s="46"/>
      <c r="T610" s="46"/>
      <c r="U610" s="46"/>
      <c r="V610" s="46"/>
      <c r="W610" s="46"/>
      <c r="X610" s="46"/>
      <c r="Y610" s="46"/>
      <c r="Z610" s="48"/>
      <c r="AA610" s="48"/>
      <c r="AB610" s="46"/>
      <c r="AC610" s="46"/>
      <c r="AD610" s="46"/>
      <c r="AE610" s="46"/>
    </row>
    <row r="611" spans="1:31" ht="12.75" customHeight="1" x14ac:dyDescent="0.3">
      <c r="A611" s="46"/>
      <c r="B611" s="46"/>
      <c r="C611" s="46"/>
      <c r="D611" s="46"/>
      <c r="E611" s="46"/>
      <c r="F611" s="46"/>
      <c r="G611" s="48"/>
      <c r="H611" s="48"/>
      <c r="I611" s="48"/>
      <c r="J611" s="48"/>
      <c r="K611" s="48"/>
      <c r="L611" s="48"/>
      <c r="M611" s="48"/>
      <c r="N611" s="48"/>
      <c r="O611" s="46"/>
      <c r="P611" s="46"/>
      <c r="Q611" s="46"/>
      <c r="R611" s="46"/>
      <c r="S611" s="46"/>
      <c r="T611" s="46"/>
      <c r="U611" s="46"/>
      <c r="V611" s="46"/>
      <c r="W611" s="46"/>
      <c r="X611" s="46"/>
      <c r="Y611" s="46"/>
      <c r="Z611" s="48"/>
      <c r="AA611" s="48"/>
      <c r="AB611" s="46"/>
      <c r="AC611" s="46"/>
      <c r="AD611" s="46"/>
      <c r="AE611" s="46"/>
    </row>
    <row r="612" spans="1:31" ht="12.75" customHeight="1" x14ac:dyDescent="0.3">
      <c r="A612" s="46"/>
      <c r="B612" s="46"/>
      <c r="C612" s="46"/>
      <c r="D612" s="46"/>
      <c r="E612" s="46"/>
      <c r="F612" s="46"/>
      <c r="G612" s="48"/>
      <c r="H612" s="48"/>
      <c r="I612" s="48"/>
      <c r="J612" s="48"/>
      <c r="K612" s="48"/>
      <c r="L612" s="48"/>
      <c r="M612" s="48"/>
      <c r="N612" s="48"/>
      <c r="O612" s="46"/>
      <c r="P612" s="46"/>
      <c r="Q612" s="46"/>
      <c r="R612" s="46"/>
      <c r="S612" s="46"/>
      <c r="T612" s="46"/>
      <c r="U612" s="46"/>
      <c r="V612" s="46"/>
      <c r="W612" s="46"/>
      <c r="X612" s="46"/>
      <c r="Y612" s="46"/>
      <c r="Z612" s="48"/>
      <c r="AA612" s="48"/>
      <c r="AB612" s="46"/>
      <c r="AC612" s="46"/>
      <c r="AD612" s="46"/>
      <c r="AE612" s="46"/>
    </row>
    <row r="613" spans="1:31" ht="12.75" customHeight="1" x14ac:dyDescent="0.3">
      <c r="A613" s="46"/>
      <c r="B613" s="46"/>
      <c r="C613" s="46"/>
      <c r="D613" s="46"/>
      <c r="E613" s="46"/>
      <c r="F613" s="46"/>
      <c r="G613" s="48"/>
      <c r="H613" s="48"/>
      <c r="I613" s="48"/>
      <c r="J613" s="48"/>
      <c r="K613" s="48"/>
      <c r="L613" s="48"/>
      <c r="M613" s="48"/>
      <c r="N613" s="48"/>
      <c r="O613" s="46"/>
      <c r="P613" s="46"/>
      <c r="Q613" s="46"/>
      <c r="R613" s="46"/>
      <c r="S613" s="46"/>
      <c r="T613" s="46"/>
      <c r="U613" s="46"/>
      <c r="V613" s="46"/>
      <c r="W613" s="46"/>
      <c r="X613" s="46"/>
      <c r="Y613" s="46"/>
      <c r="Z613" s="48"/>
      <c r="AA613" s="48"/>
      <c r="AB613" s="46"/>
      <c r="AC613" s="46"/>
      <c r="AD613" s="46"/>
      <c r="AE613" s="46"/>
    </row>
    <row r="614" spans="1:31" ht="12.75" customHeight="1" x14ac:dyDescent="0.3">
      <c r="A614" s="46"/>
      <c r="B614" s="46"/>
      <c r="C614" s="46"/>
      <c r="D614" s="46"/>
      <c r="E614" s="46"/>
      <c r="F614" s="46"/>
      <c r="G614" s="48"/>
      <c r="H614" s="48"/>
      <c r="I614" s="48"/>
      <c r="J614" s="48"/>
      <c r="K614" s="48"/>
      <c r="L614" s="48"/>
      <c r="M614" s="48"/>
      <c r="N614" s="48"/>
      <c r="O614" s="46"/>
      <c r="P614" s="46"/>
      <c r="Q614" s="46"/>
      <c r="R614" s="46"/>
      <c r="S614" s="46"/>
      <c r="T614" s="46"/>
      <c r="U614" s="46"/>
      <c r="V614" s="46"/>
      <c r="W614" s="46"/>
      <c r="X614" s="46"/>
      <c r="Y614" s="46"/>
      <c r="Z614" s="48"/>
      <c r="AA614" s="48"/>
      <c r="AB614" s="46"/>
      <c r="AC614" s="46"/>
      <c r="AD614" s="46"/>
      <c r="AE614" s="46"/>
    </row>
    <row r="615" spans="1:31" ht="12.75" customHeight="1" x14ac:dyDescent="0.3">
      <c r="A615" s="46"/>
      <c r="B615" s="46"/>
      <c r="C615" s="46"/>
      <c r="D615" s="46"/>
      <c r="E615" s="46"/>
      <c r="F615" s="46"/>
      <c r="G615" s="48"/>
      <c r="H615" s="48"/>
      <c r="I615" s="48"/>
      <c r="J615" s="48"/>
      <c r="K615" s="48"/>
      <c r="L615" s="48"/>
      <c r="M615" s="48"/>
      <c r="N615" s="48"/>
      <c r="O615" s="46"/>
      <c r="P615" s="46"/>
      <c r="Q615" s="46"/>
      <c r="R615" s="46"/>
      <c r="S615" s="46"/>
      <c r="T615" s="46"/>
      <c r="U615" s="46"/>
      <c r="V615" s="46"/>
      <c r="W615" s="46"/>
      <c r="X615" s="46"/>
      <c r="Y615" s="46"/>
      <c r="Z615" s="48"/>
      <c r="AA615" s="48"/>
      <c r="AB615" s="46"/>
      <c r="AC615" s="46"/>
      <c r="AD615" s="46"/>
      <c r="AE615" s="46"/>
    </row>
    <row r="616" spans="1:31" ht="12.75" customHeight="1" x14ac:dyDescent="0.3">
      <c r="A616" s="46"/>
      <c r="B616" s="46"/>
      <c r="C616" s="46"/>
      <c r="D616" s="46"/>
      <c r="E616" s="46"/>
      <c r="F616" s="46"/>
      <c r="G616" s="48"/>
      <c r="H616" s="48"/>
      <c r="I616" s="48"/>
      <c r="J616" s="48"/>
      <c r="K616" s="48"/>
      <c r="L616" s="48"/>
      <c r="M616" s="48"/>
      <c r="N616" s="48"/>
      <c r="O616" s="46"/>
      <c r="P616" s="46"/>
      <c r="Q616" s="46"/>
      <c r="R616" s="46"/>
      <c r="S616" s="46"/>
      <c r="T616" s="46"/>
      <c r="U616" s="46"/>
      <c r="V616" s="46"/>
      <c r="W616" s="46"/>
      <c r="X616" s="46"/>
      <c r="Y616" s="46"/>
      <c r="Z616" s="48"/>
      <c r="AA616" s="48"/>
      <c r="AB616" s="46"/>
      <c r="AC616" s="46"/>
      <c r="AD616" s="46"/>
      <c r="AE616" s="46"/>
    </row>
    <row r="617" spans="1:31" ht="12.75" customHeight="1" x14ac:dyDescent="0.3">
      <c r="A617" s="46"/>
      <c r="B617" s="46"/>
      <c r="C617" s="46"/>
      <c r="D617" s="46"/>
      <c r="E617" s="46"/>
      <c r="F617" s="46"/>
      <c r="G617" s="48"/>
      <c r="H617" s="48"/>
      <c r="I617" s="48"/>
      <c r="J617" s="48"/>
      <c r="K617" s="48"/>
      <c r="L617" s="48"/>
      <c r="M617" s="48"/>
      <c r="N617" s="48"/>
      <c r="O617" s="46"/>
      <c r="P617" s="46"/>
      <c r="Q617" s="46"/>
      <c r="R617" s="46"/>
      <c r="S617" s="46"/>
      <c r="T617" s="46"/>
      <c r="U617" s="46"/>
      <c r="V617" s="46"/>
      <c r="W617" s="46"/>
      <c r="X617" s="46"/>
      <c r="Y617" s="46"/>
      <c r="Z617" s="48"/>
      <c r="AA617" s="48"/>
      <c r="AB617" s="46"/>
      <c r="AC617" s="46"/>
      <c r="AD617" s="46"/>
      <c r="AE617" s="46"/>
    </row>
    <row r="618" spans="1:31" ht="12.75" customHeight="1" x14ac:dyDescent="0.3">
      <c r="A618" s="46"/>
      <c r="B618" s="46"/>
      <c r="C618" s="46"/>
      <c r="D618" s="46"/>
      <c r="E618" s="46"/>
      <c r="F618" s="46"/>
      <c r="G618" s="48"/>
      <c r="H618" s="48"/>
      <c r="I618" s="48"/>
      <c r="J618" s="48"/>
      <c r="K618" s="48"/>
      <c r="L618" s="48"/>
      <c r="M618" s="48"/>
      <c r="N618" s="48"/>
      <c r="O618" s="46"/>
      <c r="P618" s="46"/>
      <c r="Q618" s="46"/>
      <c r="R618" s="46"/>
      <c r="S618" s="46"/>
      <c r="T618" s="46"/>
      <c r="U618" s="46"/>
      <c r="V618" s="46"/>
      <c r="W618" s="46"/>
      <c r="X618" s="46"/>
      <c r="Y618" s="46"/>
      <c r="Z618" s="48"/>
      <c r="AA618" s="48"/>
      <c r="AB618" s="46"/>
      <c r="AC618" s="46"/>
      <c r="AD618" s="46"/>
      <c r="AE618" s="46"/>
    </row>
    <row r="619" spans="1:31" ht="12.75" customHeight="1" x14ac:dyDescent="0.3">
      <c r="A619" s="46"/>
      <c r="B619" s="46"/>
      <c r="C619" s="46"/>
      <c r="D619" s="46"/>
      <c r="E619" s="46"/>
      <c r="F619" s="46"/>
      <c r="G619" s="48"/>
      <c r="H619" s="48"/>
      <c r="I619" s="48"/>
      <c r="J619" s="48"/>
      <c r="K619" s="48"/>
      <c r="L619" s="48"/>
      <c r="M619" s="48"/>
      <c r="N619" s="48"/>
      <c r="O619" s="46"/>
      <c r="P619" s="46"/>
      <c r="Q619" s="46"/>
      <c r="R619" s="46"/>
      <c r="S619" s="46"/>
      <c r="T619" s="46"/>
      <c r="U619" s="46"/>
      <c r="V619" s="46"/>
      <c r="W619" s="46"/>
      <c r="X619" s="46"/>
      <c r="Y619" s="46"/>
      <c r="Z619" s="48"/>
      <c r="AA619" s="48"/>
      <c r="AB619" s="46"/>
      <c r="AC619" s="46"/>
      <c r="AD619" s="46"/>
      <c r="AE619" s="46"/>
    </row>
    <row r="620" spans="1:31" ht="12.75" customHeight="1" x14ac:dyDescent="0.3">
      <c r="A620" s="46"/>
      <c r="B620" s="46"/>
      <c r="C620" s="46"/>
      <c r="D620" s="46"/>
      <c r="E620" s="46"/>
      <c r="F620" s="46"/>
      <c r="G620" s="48"/>
      <c r="H620" s="48"/>
      <c r="I620" s="48"/>
      <c r="J620" s="48"/>
      <c r="K620" s="48"/>
      <c r="L620" s="48"/>
      <c r="M620" s="48"/>
      <c r="N620" s="48"/>
      <c r="O620" s="46"/>
      <c r="P620" s="46"/>
      <c r="Q620" s="46"/>
      <c r="R620" s="46"/>
      <c r="S620" s="46"/>
      <c r="T620" s="46"/>
      <c r="U620" s="46"/>
      <c r="V620" s="46"/>
      <c r="W620" s="46"/>
      <c r="X620" s="46"/>
      <c r="Y620" s="46"/>
      <c r="Z620" s="48"/>
      <c r="AA620" s="48"/>
      <c r="AB620" s="46"/>
      <c r="AC620" s="46"/>
      <c r="AD620" s="46"/>
      <c r="AE620" s="46"/>
    </row>
    <row r="621" spans="1:31" ht="12.75" customHeight="1" x14ac:dyDescent="0.3">
      <c r="A621" s="46"/>
      <c r="B621" s="46"/>
      <c r="C621" s="46"/>
      <c r="D621" s="46"/>
      <c r="E621" s="46"/>
      <c r="F621" s="46"/>
      <c r="G621" s="48"/>
      <c r="H621" s="48"/>
      <c r="I621" s="48"/>
      <c r="J621" s="48"/>
      <c r="K621" s="48"/>
      <c r="L621" s="48"/>
      <c r="M621" s="48"/>
      <c r="N621" s="48"/>
      <c r="O621" s="46"/>
      <c r="P621" s="46"/>
      <c r="Q621" s="46"/>
      <c r="R621" s="46"/>
      <c r="S621" s="46"/>
      <c r="T621" s="46"/>
      <c r="U621" s="46"/>
      <c r="V621" s="46"/>
      <c r="W621" s="46"/>
      <c r="X621" s="46"/>
      <c r="Y621" s="46"/>
      <c r="Z621" s="48"/>
      <c r="AA621" s="48"/>
      <c r="AB621" s="46"/>
      <c r="AC621" s="46"/>
      <c r="AD621" s="46"/>
      <c r="AE621" s="46"/>
    </row>
    <row r="622" spans="1:31" ht="12.75" customHeight="1" x14ac:dyDescent="0.3">
      <c r="A622" s="46"/>
      <c r="B622" s="46"/>
      <c r="C622" s="46"/>
      <c r="D622" s="46"/>
      <c r="E622" s="46"/>
      <c r="F622" s="46"/>
      <c r="G622" s="48"/>
      <c r="H622" s="48"/>
      <c r="I622" s="48"/>
      <c r="J622" s="48"/>
      <c r="K622" s="48"/>
      <c r="L622" s="48"/>
      <c r="M622" s="48"/>
      <c r="N622" s="48"/>
      <c r="O622" s="46"/>
      <c r="P622" s="46"/>
      <c r="Q622" s="46"/>
      <c r="R622" s="46"/>
      <c r="S622" s="46"/>
      <c r="T622" s="46"/>
      <c r="U622" s="46"/>
      <c r="V622" s="46"/>
      <c r="W622" s="46"/>
      <c r="X622" s="46"/>
      <c r="Y622" s="46"/>
      <c r="Z622" s="48"/>
      <c r="AA622" s="48"/>
      <c r="AB622" s="46"/>
      <c r="AC622" s="46"/>
      <c r="AD622" s="46"/>
      <c r="AE622" s="46"/>
    </row>
    <row r="623" spans="1:31" ht="12.75" customHeight="1" x14ac:dyDescent="0.3">
      <c r="A623" s="46"/>
      <c r="B623" s="46"/>
      <c r="C623" s="46"/>
      <c r="D623" s="46"/>
      <c r="E623" s="46"/>
      <c r="F623" s="46"/>
      <c r="G623" s="48"/>
      <c r="H623" s="48"/>
      <c r="I623" s="48"/>
      <c r="J623" s="48"/>
      <c r="K623" s="48"/>
      <c r="L623" s="48"/>
      <c r="M623" s="48"/>
      <c r="N623" s="48"/>
      <c r="O623" s="46"/>
      <c r="P623" s="46"/>
      <c r="Q623" s="46"/>
      <c r="R623" s="46"/>
      <c r="S623" s="46"/>
      <c r="T623" s="46"/>
      <c r="U623" s="46"/>
      <c r="V623" s="46"/>
      <c r="W623" s="46"/>
      <c r="X623" s="46"/>
      <c r="Y623" s="46"/>
      <c r="Z623" s="48"/>
      <c r="AA623" s="48"/>
      <c r="AB623" s="46"/>
      <c r="AC623" s="46"/>
      <c r="AD623" s="46"/>
      <c r="AE623" s="46"/>
    </row>
    <row r="624" spans="1:31" ht="12.75" customHeight="1" x14ac:dyDescent="0.3">
      <c r="A624" s="46"/>
      <c r="B624" s="46"/>
      <c r="C624" s="46"/>
      <c r="D624" s="46"/>
      <c r="E624" s="46"/>
      <c r="F624" s="46"/>
      <c r="G624" s="48"/>
      <c r="H624" s="48"/>
      <c r="I624" s="48"/>
      <c r="J624" s="48"/>
      <c r="K624" s="48"/>
      <c r="L624" s="48"/>
      <c r="M624" s="48"/>
      <c r="N624" s="48"/>
      <c r="O624" s="46"/>
      <c r="P624" s="46"/>
      <c r="Q624" s="46"/>
      <c r="R624" s="46"/>
      <c r="S624" s="46"/>
      <c r="T624" s="46"/>
      <c r="U624" s="46"/>
      <c r="V624" s="46"/>
      <c r="W624" s="46"/>
      <c r="X624" s="46"/>
      <c r="Y624" s="46"/>
      <c r="Z624" s="48"/>
      <c r="AA624" s="48"/>
      <c r="AB624" s="46"/>
      <c r="AC624" s="46"/>
      <c r="AD624" s="46"/>
      <c r="AE624" s="46"/>
    </row>
    <row r="625" spans="1:31" ht="12.75" customHeight="1" x14ac:dyDescent="0.3">
      <c r="A625" s="46"/>
      <c r="B625" s="46"/>
      <c r="C625" s="46"/>
      <c r="D625" s="46"/>
      <c r="E625" s="46"/>
      <c r="F625" s="46"/>
      <c r="G625" s="48"/>
      <c r="H625" s="48"/>
      <c r="I625" s="48"/>
      <c r="J625" s="48"/>
      <c r="K625" s="48"/>
      <c r="L625" s="48"/>
      <c r="M625" s="48"/>
      <c r="N625" s="48"/>
      <c r="O625" s="46"/>
      <c r="P625" s="46"/>
      <c r="Q625" s="46"/>
      <c r="R625" s="46"/>
      <c r="S625" s="46"/>
      <c r="T625" s="46"/>
      <c r="U625" s="46"/>
      <c r="V625" s="46"/>
      <c r="W625" s="46"/>
      <c r="X625" s="46"/>
      <c r="Y625" s="46"/>
      <c r="Z625" s="48"/>
      <c r="AA625" s="48"/>
      <c r="AB625" s="46"/>
      <c r="AC625" s="46"/>
      <c r="AD625" s="46"/>
      <c r="AE625" s="46"/>
    </row>
    <row r="626" spans="1:31" ht="12.75" customHeight="1" x14ac:dyDescent="0.3">
      <c r="A626" s="46"/>
      <c r="B626" s="46"/>
      <c r="C626" s="46"/>
      <c r="D626" s="46"/>
      <c r="E626" s="46"/>
      <c r="F626" s="46"/>
      <c r="G626" s="48"/>
      <c r="H626" s="48"/>
      <c r="I626" s="48"/>
      <c r="J626" s="48"/>
      <c r="K626" s="48"/>
      <c r="L626" s="48"/>
      <c r="M626" s="48"/>
      <c r="N626" s="48"/>
      <c r="O626" s="46"/>
      <c r="P626" s="46"/>
      <c r="Q626" s="46"/>
      <c r="R626" s="46"/>
      <c r="S626" s="46"/>
      <c r="T626" s="46"/>
      <c r="U626" s="46"/>
      <c r="V626" s="46"/>
      <c r="W626" s="46"/>
      <c r="X626" s="46"/>
      <c r="Y626" s="46"/>
      <c r="Z626" s="48"/>
      <c r="AA626" s="48"/>
      <c r="AB626" s="46"/>
      <c r="AC626" s="46"/>
      <c r="AD626" s="46"/>
      <c r="AE626" s="46"/>
    </row>
    <row r="627" spans="1:31" ht="12.75" customHeight="1" x14ac:dyDescent="0.3">
      <c r="A627" s="46"/>
      <c r="B627" s="46"/>
      <c r="C627" s="46"/>
      <c r="D627" s="46"/>
      <c r="E627" s="46"/>
      <c r="F627" s="46"/>
      <c r="G627" s="48"/>
      <c r="H627" s="48"/>
      <c r="I627" s="48"/>
      <c r="J627" s="48"/>
      <c r="K627" s="48"/>
      <c r="L627" s="48"/>
      <c r="M627" s="48"/>
      <c r="N627" s="48"/>
      <c r="O627" s="46"/>
      <c r="P627" s="46"/>
      <c r="Q627" s="46"/>
      <c r="R627" s="46"/>
      <c r="S627" s="46"/>
      <c r="T627" s="46"/>
      <c r="U627" s="46"/>
      <c r="V627" s="46"/>
      <c r="W627" s="46"/>
      <c r="X627" s="46"/>
      <c r="Y627" s="46"/>
      <c r="Z627" s="48"/>
      <c r="AA627" s="48"/>
      <c r="AB627" s="46"/>
      <c r="AC627" s="46"/>
      <c r="AD627" s="46"/>
      <c r="AE627" s="46"/>
    </row>
    <row r="628" spans="1:31" ht="12.75" customHeight="1" x14ac:dyDescent="0.3">
      <c r="A628" s="46"/>
      <c r="B628" s="46"/>
      <c r="C628" s="46"/>
      <c r="D628" s="46"/>
      <c r="E628" s="46"/>
      <c r="F628" s="46"/>
      <c r="G628" s="48"/>
      <c r="H628" s="48"/>
      <c r="I628" s="48"/>
      <c r="J628" s="48"/>
      <c r="K628" s="48"/>
      <c r="L628" s="48"/>
      <c r="M628" s="48"/>
      <c r="N628" s="48"/>
      <c r="O628" s="46"/>
      <c r="P628" s="46"/>
      <c r="Q628" s="46"/>
      <c r="R628" s="46"/>
      <c r="S628" s="46"/>
      <c r="T628" s="46"/>
      <c r="U628" s="46"/>
      <c r="V628" s="46"/>
      <c r="W628" s="46"/>
      <c r="X628" s="46"/>
      <c r="Y628" s="46"/>
      <c r="Z628" s="48"/>
      <c r="AA628" s="48"/>
      <c r="AB628" s="46"/>
      <c r="AC628" s="46"/>
      <c r="AD628" s="46"/>
      <c r="AE628" s="46"/>
    </row>
    <row r="629" spans="1:31" ht="12.75" customHeight="1" x14ac:dyDescent="0.3">
      <c r="A629" s="46"/>
      <c r="B629" s="46"/>
      <c r="C629" s="46"/>
      <c r="D629" s="46"/>
      <c r="E629" s="46"/>
      <c r="F629" s="46"/>
      <c r="G629" s="48"/>
      <c r="H629" s="48"/>
      <c r="I629" s="48"/>
      <c r="J629" s="48"/>
      <c r="K629" s="48"/>
      <c r="L629" s="48"/>
      <c r="M629" s="48"/>
      <c r="N629" s="48"/>
      <c r="O629" s="46"/>
      <c r="P629" s="46"/>
      <c r="Q629" s="46"/>
      <c r="R629" s="46"/>
      <c r="S629" s="46"/>
      <c r="T629" s="46"/>
      <c r="U629" s="46"/>
      <c r="V629" s="46"/>
      <c r="W629" s="46"/>
      <c r="X629" s="46"/>
      <c r="Y629" s="46"/>
      <c r="Z629" s="48"/>
      <c r="AA629" s="48"/>
      <c r="AB629" s="46"/>
      <c r="AC629" s="46"/>
      <c r="AD629" s="46"/>
      <c r="AE629" s="46"/>
    </row>
    <row r="630" spans="1:31" ht="12.75" customHeight="1" x14ac:dyDescent="0.3">
      <c r="A630" s="46"/>
      <c r="B630" s="46"/>
      <c r="C630" s="46"/>
      <c r="D630" s="46"/>
      <c r="E630" s="46"/>
      <c r="F630" s="46"/>
      <c r="G630" s="48"/>
      <c r="H630" s="48"/>
      <c r="I630" s="48"/>
      <c r="J630" s="48"/>
      <c r="K630" s="48"/>
      <c r="L630" s="48"/>
      <c r="M630" s="48"/>
      <c r="N630" s="48"/>
      <c r="O630" s="46"/>
      <c r="P630" s="46"/>
      <c r="Q630" s="46"/>
      <c r="R630" s="46"/>
      <c r="S630" s="46"/>
      <c r="T630" s="46"/>
      <c r="U630" s="46"/>
      <c r="V630" s="46"/>
      <c r="W630" s="46"/>
      <c r="X630" s="46"/>
      <c r="Y630" s="46"/>
      <c r="Z630" s="48"/>
      <c r="AA630" s="48"/>
      <c r="AB630" s="46"/>
      <c r="AC630" s="46"/>
      <c r="AD630" s="46"/>
      <c r="AE630" s="46"/>
    </row>
    <row r="631" spans="1:31" ht="12.75" customHeight="1" x14ac:dyDescent="0.3">
      <c r="A631" s="46"/>
      <c r="B631" s="46"/>
      <c r="C631" s="46"/>
      <c r="D631" s="46"/>
      <c r="E631" s="46"/>
      <c r="F631" s="46"/>
      <c r="G631" s="48"/>
      <c r="H631" s="48"/>
      <c r="I631" s="48"/>
      <c r="J631" s="48"/>
      <c r="K631" s="48"/>
      <c r="L631" s="48"/>
      <c r="M631" s="48"/>
      <c r="N631" s="48"/>
      <c r="O631" s="46"/>
      <c r="P631" s="46"/>
      <c r="Q631" s="46"/>
      <c r="R631" s="46"/>
      <c r="S631" s="46"/>
      <c r="T631" s="46"/>
      <c r="U631" s="46"/>
      <c r="V631" s="46"/>
      <c r="W631" s="46"/>
      <c r="X631" s="46"/>
      <c r="Y631" s="46"/>
      <c r="Z631" s="48"/>
      <c r="AA631" s="48"/>
      <c r="AB631" s="46"/>
      <c r="AC631" s="46"/>
      <c r="AD631" s="46"/>
      <c r="AE631" s="46"/>
    </row>
    <row r="632" spans="1:31" ht="12.75" customHeight="1" x14ac:dyDescent="0.3">
      <c r="A632" s="46"/>
      <c r="B632" s="46"/>
      <c r="C632" s="46"/>
      <c r="D632" s="46"/>
      <c r="E632" s="46"/>
      <c r="F632" s="46"/>
      <c r="G632" s="48"/>
      <c r="H632" s="48"/>
      <c r="I632" s="48"/>
      <c r="J632" s="48"/>
      <c r="K632" s="48"/>
      <c r="L632" s="48"/>
      <c r="M632" s="48"/>
      <c r="N632" s="48"/>
      <c r="O632" s="46"/>
      <c r="P632" s="46"/>
      <c r="Q632" s="46"/>
      <c r="R632" s="46"/>
      <c r="S632" s="46"/>
      <c r="T632" s="46"/>
      <c r="U632" s="46"/>
      <c r="V632" s="46"/>
      <c r="W632" s="46"/>
      <c r="X632" s="46"/>
      <c r="Y632" s="46"/>
      <c r="Z632" s="48"/>
      <c r="AA632" s="48"/>
      <c r="AB632" s="46"/>
      <c r="AC632" s="46"/>
      <c r="AD632" s="46"/>
      <c r="AE632" s="46"/>
    </row>
    <row r="633" spans="1:31" ht="12.75" customHeight="1" x14ac:dyDescent="0.3">
      <c r="A633" s="46"/>
      <c r="B633" s="46"/>
      <c r="C633" s="46"/>
      <c r="D633" s="46"/>
      <c r="E633" s="46"/>
      <c r="F633" s="46"/>
      <c r="G633" s="48"/>
      <c r="H633" s="48"/>
      <c r="I633" s="48"/>
      <c r="J633" s="48"/>
      <c r="K633" s="48"/>
      <c r="L633" s="48"/>
      <c r="M633" s="48"/>
      <c r="N633" s="48"/>
      <c r="O633" s="46"/>
      <c r="P633" s="46"/>
      <c r="Q633" s="46"/>
      <c r="R633" s="46"/>
      <c r="S633" s="46"/>
      <c r="T633" s="46"/>
      <c r="U633" s="46"/>
      <c r="V633" s="46"/>
      <c r="W633" s="46"/>
      <c r="X633" s="46"/>
      <c r="Y633" s="46"/>
      <c r="Z633" s="48"/>
      <c r="AA633" s="48"/>
      <c r="AB633" s="46"/>
      <c r="AC633" s="46"/>
      <c r="AD633" s="46"/>
      <c r="AE633" s="46"/>
    </row>
    <row r="634" spans="1:31" ht="12.75" customHeight="1" x14ac:dyDescent="0.3">
      <c r="A634" s="46"/>
      <c r="B634" s="46"/>
      <c r="C634" s="46"/>
      <c r="D634" s="46"/>
      <c r="E634" s="46"/>
      <c r="F634" s="46"/>
      <c r="G634" s="48"/>
      <c r="H634" s="48"/>
      <c r="I634" s="48"/>
      <c r="J634" s="48"/>
      <c r="K634" s="48"/>
      <c r="L634" s="48"/>
      <c r="M634" s="48"/>
      <c r="N634" s="48"/>
      <c r="O634" s="46"/>
      <c r="P634" s="46"/>
      <c r="Q634" s="46"/>
      <c r="R634" s="46"/>
      <c r="S634" s="46"/>
      <c r="T634" s="46"/>
      <c r="U634" s="46"/>
      <c r="V634" s="46"/>
      <c r="W634" s="46"/>
      <c r="X634" s="46"/>
      <c r="Y634" s="46"/>
      <c r="Z634" s="48"/>
      <c r="AA634" s="48"/>
      <c r="AB634" s="46"/>
      <c r="AC634" s="46"/>
      <c r="AD634" s="46"/>
      <c r="AE634" s="46"/>
    </row>
    <row r="635" spans="1:31" ht="12.75" customHeight="1" x14ac:dyDescent="0.3">
      <c r="A635" s="46"/>
      <c r="B635" s="46"/>
      <c r="C635" s="46"/>
      <c r="D635" s="46"/>
      <c r="E635" s="46"/>
      <c r="F635" s="46"/>
      <c r="G635" s="48"/>
      <c r="H635" s="48"/>
      <c r="I635" s="48"/>
      <c r="J635" s="48"/>
      <c r="K635" s="48"/>
      <c r="L635" s="48"/>
      <c r="M635" s="48"/>
      <c r="N635" s="48"/>
      <c r="O635" s="46"/>
      <c r="P635" s="46"/>
      <c r="Q635" s="46"/>
      <c r="R635" s="46"/>
      <c r="S635" s="46"/>
      <c r="T635" s="46"/>
      <c r="U635" s="46"/>
      <c r="V635" s="46"/>
      <c r="W635" s="46"/>
      <c r="X635" s="46"/>
      <c r="Y635" s="46"/>
      <c r="Z635" s="48"/>
      <c r="AA635" s="48"/>
      <c r="AB635" s="46"/>
      <c r="AC635" s="46"/>
      <c r="AD635" s="46"/>
      <c r="AE635" s="46"/>
    </row>
    <row r="636" spans="1:31" ht="12.75" customHeight="1" x14ac:dyDescent="0.3">
      <c r="A636" s="46"/>
      <c r="B636" s="46"/>
      <c r="C636" s="46"/>
      <c r="D636" s="46"/>
      <c r="E636" s="46"/>
      <c r="F636" s="46"/>
      <c r="G636" s="48"/>
      <c r="H636" s="48"/>
      <c r="I636" s="48"/>
      <c r="J636" s="48"/>
      <c r="K636" s="48"/>
      <c r="L636" s="48"/>
      <c r="M636" s="48"/>
      <c r="N636" s="48"/>
      <c r="O636" s="46"/>
      <c r="P636" s="46"/>
      <c r="Q636" s="46"/>
      <c r="R636" s="46"/>
      <c r="S636" s="46"/>
      <c r="T636" s="46"/>
      <c r="U636" s="46"/>
      <c r="V636" s="46"/>
      <c r="W636" s="46"/>
      <c r="X636" s="46"/>
      <c r="Y636" s="46"/>
      <c r="Z636" s="48"/>
      <c r="AA636" s="48"/>
      <c r="AB636" s="46"/>
      <c r="AC636" s="46"/>
      <c r="AD636" s="46"/>
      <c r="AE636" s="46"/>
    </row>
    <row r="637" spans="1:31" ht="12.75" customHeight="1" x14ac:dyDescent="0.3">
      <c r="A637" s="46"/>
      <c r="B637" s="46"/>
      <c r="C637" s="46"/>
      <c r="D637" s="46"/>
      <c r="E637" s="46"/>
      <c r="F637" s="46"/>
      <c r="G637" s="48"/>
      <c r="H637" s="48"/>
      <c r="I637" s="48"/>
      <c r="J637" s="48"/>
      <c r="K637" s="48"/>
      <c r="L637" s="48"/>
      <c r="M637" s="48"/>
      <c r="N637" s="48"/>
      <c r="O637" s="46"/>
      <c r="P637" s="46"/>
      <c r="Q637" s="46"/>
      <c r="R637" s="46"/>
      <c r="S637" s="46"/>
      <c r="T637" s="46"/>
      <c r="U637" s="46"/>
      <c r="V637" s="46"/>
      <c r="W637" s="46"/>
      <c r="X637" s="46"/>
      <c r="Y637" s="46"/>
      <c r="Z637" s="48"/>
      <c r="AA637" s="48"/>
      <c r="AB637" s="46"/>
      <c r="AC637" s="46"/>
      <c r="AD637" s="46"/>
      <c r="AE637" s="46"/>
    </row>
    <row r="638" spans="1:31" ht="12.75" customHeight="1" x14ac:dyDescent="0.3">
      <c r="A638" s="46"/>
      <c r="B638" s="46"/>
      <c r="C638" s="46"/>
      <c r="D638" s="46"/>
      <c r="E638" s="46"/>
      <c r="F638" s="46"/>
      <c r="G638" s="48"/>
      <c r="H638" s="48"/>
      <c r="I638" s="48"/>
      <c r="J638" s="48"/>
      <c r="K638" s="48"/>
      <c r="L638" s="48"/>
      <c r="M638" s="48"/>
      <c r="N638" s="48"/>
      <c r="O638" s="46"/>
      <c r="P638" s="46"/>
      <c r="Q638" s="46"/>
      <c r="R638" s="46"/>
      <c r="S638" s="46"/>
      <c r="T638" s="46"/>
      <c r="U638" s="46"/>
      <c r="V638" s="46"/>
      <c r="W638" s="46"/>
      <c r="X638" s="46"/>
      <c r="Y638" s="46"/>
      <c r="Z638" s="48"/>
      <c r="AA638" s="48"/>
      <c r="AB638" s="46"/>
      <c r="AC638" s="46"/>
      <c r="AD638" s="46"/>
      <c r="AE638" s="46"/>
    </row>
    <row r="639" spans="1:31" ht="12.75" customHeight="1" x14ac:dyDescent="0.3">
      <c r="A639" s="46"/>
      <c r="B639" s="46"/>
      <c r="C639" s="46"/>
      <c r="D639" s="46"/>
      <c r="E639" s="46"/>
      <c r="F639" s="46"/>
      <c r="G639" s="48"/>
      <c r="H639" s="48"/>
      <c r="I639" s="48"/>
      <c r="J639" s="48"/>
      <c r="K639" s="48"/>
      <c r="L639" s="48"/>
      <c r="M639" s="48"/>
      <c r="N639" s="48"/>
      <c r="O639" s="46"/>
      <c r="P639" s="46"/>
      <c r="Q639" s="46"/>
      <c r="R639" s="46"/>
      <c r="S639" s="46"/>
      <c r="T639" s="46"/>
      <c r="U639" s="46"/>
      <c r="V639" s="46"/>
      <c r="W639" s="46"/>
      <c r="X639" s="46"/>
      <c r="Y639" s="46"/>
      <c r="Z639" s="48"/>
      <c r="AA639" s="48"/>
      <c r="AB639" s="46"/>
      <c r="AC639" s="46"/>
      <c r="AD639" s="46"/>
      <c r="AE639" s="46"/>
    </row>
    <row r="640" spans="1:31" ht="12.75" customHeight="1" x14ac:dyDescent="0.3">
      <c r="A640" s="46"/>
      <c r="B640" s="46"/>
      <c r="C640" s="46"/>
      <c r="D640" s="46"/>
      <c r="E640" s="46"/>
      <c r="F640" s="46"/>
      <c r="G640" s="48"/>
      <c r="H640" s="48"/>
      <c r="I640" s="48"/>
      <c r="J640" s="48"/>
      <c r="K640" s="48"/>
      <c r="L640" s="48"/>
      <c r="M640" s="48"/>
      <c r="N640" s="48"/>
      <c r="O640" s="46"/>
      <c r="P640" s="46"/>
      <c r="Q640" s="46"/>
      <c r="R640" s="46"/>
      <c r="S640" s="46"/>
      <c r="T640" s="46"/>
      <c r="U640" s="46"/>
      <c r="V640" s="46"/>
      <c r="W640" s="46"/>
      <c r="X640" s="46"/>
      <c r="Y640" s="46"/>
      <c r="Z640" s="48"/>
      <c r="AA640" s="48"/>
      <c r="AB640" s="46"/>
      <c r="AC640" s="46"/>
      <c r="AD640" s="46"/>
      <c r="AE640" s="46"/>
    </row>
    <row r="641" spans="1:31" ht="12.75" customHeight="1" x14ac:dyDescent="0.3">
      <c r="A641" s="46"/>
      <c r="B641" s="46"/>
      <c r="C641" s="46"/>
      <c r="D641" s="46"/>
      <c r="E641" s="46"/>
      <c r="F641" s="46"/>
      <c r="G641" s="48"/>
      <c r="H641" s="48"/>
      <c r="I641" s="48"/>
      <c r="J641" s="48"/>
      <c r="K641" s="48"/>
      <c r="L641" s="48"/>
      <c r="M641" s="48"/>
      <c r="N641" s="48"/>
      <c r="O641" s="46"/>
      <c r="P641" s="46"/>
      <c r="Q641" s="46"/>
      <c r="R641" s="46"/>
      <c r="S641" s="46"/>
      <c r="T641" s="46"/>
      <c r="U641" s="46"/>
      <c r="V641" s="46"/>
      <c r="W641" s="46"/>
      <c r="X641" s="46"/>
      <c r="Y641" s="46"/>
      <c r="Z641" s="48"/>
      <c r="AA641" s="48"/>
      <c r="AB641" s="46"/>
      <c r="AC641" s="46"/>
      <c r="AD641" s="46"/>
      <c r="AE641" s="46"/>
    </row>
    <row r="642" spans="1:31" ht="12.75" customHeight="1" x14ac:dyDescent="0.3">
      <c r="A642" s="46"/>
      <c r="B642" s="46"/>
      <c r="C642" s="46"/>
      <c r="D642" s="46"/>
      <c r="E642" s="46"/>
      <c r="F642" s="46"/>
      <c r="G642" s="48"/>
      <c r="H642" s="48"/>
      <c r="I642" s="48"/>
      <c r="J642" s="48"/>
      <c r="K642" s="48"/>
      <c r="L642" s="48"/>
      <c r="M642" s="48"/>
      <c r="N642" s="48"/>
      <c r="O642" s="46"/>
      <c r="P642" s="46"/>
      <c r="Q642" s="46"/>
      <c r="R642" s="46"/>
      <c r="S642" s="46"/>
      <c r="T642" s="46"/>
      <c r="U642" s="46"/>
      <c r="V642" s="46"/>
      <c r="W642" s="46"/>
      <c r="X642" s="46"/>
      <c r="Y642" s="46"/>
      <c r="Z642" s="48"/>
      <c r="AA642" s="48"/>
      <c r="AB642" s="46"/>
      <c r="AC642" s="46"/>
      <c r="AD642" s="46"/>
      <c r="AE642" s="46"/>
    </row>
    <row r="643" spans="1:31" ht="12.75" customHeight="1" x14ac:dyDescent="0.3">
      <c r="A643" s="46"/>
      <c r="B643" s="46"/>
      <c r="C643" s="46"/>
      <c r="D643" s="46"/>
      <c r="E643" s="46"/>
      <c r="F643" s="46"/>
      <c r="G643" s="48"/>
      <c r="H643" s="48"/>
      <c r="I643" s="48"/>
      <c r="J643" s="48"/>
      <c r="K643" s="48"/>
      <c r="L643" s="48"/>
      <c r="M643" s="48"/>
      <c r="N643" s="48"/>
      <c r="O643" s="46"/>
      <c r="P643" s="46"/>
      <c r="Q643" s="46"/>
      <c r="R643" s="46"/>
      <c r="S643" s="46"/>
      <c r="T643" s="46"/>
      <c r="U643" s="46"/>
      <c r="V643" s="46"/>
      <c r="W643" s="46"/>
      <c r="X643" s="46"/>
      <c r="Y643" s="46"/>
      <c r="Z643" s="48"/>
      <c r="AA643" s="48"/>
      <c r="AB643" s="46"/>
      <c r="AC643" s="46"/>
      <c r="AD643" s="46"/>
      <c r="AE643" s="46"/>
    </row>
    <row r="644" spans="1:31" ht="12.75" customHeight="1" x14ac:dyDescent="0.3">
      <c r="A644" s="46"/>
      <c r="B644" s="46"/>
      <c r="C644" s="46"/>
      <c r="D644" s="46"/>
      <c r="E644" s="46"/>
      <c r="F644" s="46"/>
      <c r="G644" s="48"/>
      <c r="H644" s="48"/>
      <c r="I644" s="48"/>
      <c r="J644" s="48"/>
      <c r="K644" s="48"/>
      <c r="L644" s="48"/>
      <c r="M644" s="48"/>
      <c r="N644" s="48"/>
      <c r="O644" s="46"/>
      <c r="P644" s="46"/>
      <c r="Q644" s="46"/>
      <c r="R644" s="46"/>
      <c r="S644" s="46"/>
      <c r="T644" s="46"/>
      <c r="U644" s="46"/>
      <c r="V644" s="46"/>
      <c r="W644" s="46"/>
      <c r="X644" s="46"/>
      <c r="Y644" s="46"/>
      <c r="Z644" s="48"/>
      <c r="AA644" s="48"/>
      <c r="AB644" s="46"/>
      <c r="AC644" s="46"/>
      <c r="AD644" s="46"/>
      <c r="AE644" s="46"/>
    </row>
    <row r="645" spans="1:31" ht="12.75" customHeight="1" x14ac:dyDescent="0.3">
      <c r="A645" s="46"/>
      <c r="B645" s="46"/>
      <c r="C645" s="46"/>
      <c r="D645" s="46"/>
      <c r="E645" s="46"/>
      <c r="F645" s="46"/>
      <c r="G645" s="48"/>
      <c r="H645" s="48"/>
      <c r="I645" s="48"/>
      <c r="J645" s="48"/>
      <c r="K645" s="48"/>
      <c r="L645" s="48"/>
      <c r="M645" s="48"/>
      <c r="N645" s="48"/>
      <c r="O645" s="46"/>
      <c r="P645" s="46"/>
      <c r="Q645" s="46"/>
      <c r="R645" s="46"/>
      <c r="S645" s="46"/>
      <c r="T645" s="46"/>
      <c r="U645" s="46"/>
      <c r="V645" s="46"/>
      <c r="W645" s="46"/>
      <c r="X645" s="46"/>
      <c r="Y645" s="46"/>
      <c r="Z645" s="48"/>
      <c r="AA645" s="48"/>
      <c r="AB645" s="46"/>
      <c r="AC645" s="46"/>
      <c r="AD645" s="46"/>
      <c r="AE645" s="46"/>
    </row>
    <row r="646" spans="1:31" ht="12.75" customHeight="1" x14ac:dyDescent="0.3">
      <c r="A646" s="46"/>
      <c r="B646" s="46"/>
      <c r="C646" s="46"/>
      <c r="D646" s="46"/>
      <c r="E646" s="46"/>
      <c r="F646" s="46"/>
      <c r="G646" s="48"/>
      <c r="H646" s="48"/>
      <c r="I646" s="48"/>
      <c r="J646" s="48"/>
      <c r="K646" s="48"/>
      <c r="L646" s="48"/>
      <c r="M646" s="48"/>
      <c r="N646" s="48"/>
      <c r="O646" s="46"/>
      <c r="P646" s="46"/>
      <c r="Q646" s="46"/>
      <c r="R646" s="46"/>
      <c r="S646" s="46"/>
      <c r="T646" s="46"/>
      <c r="U646" s="46"/>
      <c r="V646" s="46"/>
      <c r="W646" s="46"/>
      <c r="X646" s="46"/>
      <c r="Y646" s="46"/>
      <c r="Z646" s="48"/>
      <c r="AA646" s="48"/>
      <c r="AB646" s="46"/>
      <c r="AC646" s="46"/>
      <c r="AD646" s="46"/>
      <c r="AE646" s="46"/>
    </row>
    <row r="647" spans="1:31" ht="12.75" customHeight="1" x14ac:dyDescent="0.3">
      <c r="A647" s="46"/>
      <c r="B647" s="46"/>
      <c r="C647" s="46"/>
      <c r="D647" s="46"/>
      <c r="E647" s="46"/>
      <c r="F647" s="46"/>
      <c r="G647" s="48"/>
      <c r="H647" s="48"/>
      <c r="I647" s="48"/>
      <c r="J647" s="48"/>
      <c r="K647" s="48"/>
      <c r="L647" s="48"/>
      <c r="M647" s="48"/>
      <c r="N647" s="48"/>
      <c r="O647" s="46"/>
      <c r="P647" s="46"/>
      <c r="Q647" s="46"/>
      <c r="R647" s="46"/>
      <c r="S647" s="46"/>
      <c r="T647" s="46"/>
      <c r="U647" s="46"/>
      <c r="V647" s="46"/>
      <c r="W647" s="46"/>
      <c r="X647" s="46"/>
      <c r="Y647" s="46"/>
      <c r="Z647" s="48"/>
      <c r="AA647" s="48"/>
      <c r="AB647" s="46"/>
      <c r="AC647" s="46"/>
      <c r="AD647" s="46"/>
      <c r="AE647" s="46"/>
    </row>
    <row r="648" spans="1:31" ht="12.75" customHeight="1" x14ac:dyDescent="0.3">
      <c r="A648" s="46"/>
      <c r="B648" s="46"/>
      <c r="C648" s="46"/>
      <c r="D648" s="46"/>
      <c r="E648" s="46"/>
      <c r="F648" s="46"/>
      <c r="G648" s="48"/>
      <c r="H648" s="48"/>
      <c r="I648" s="48"/>
      <c r="J648" s="48"/>
      <c r="K648" s="48"/>
      <c r="L648" s="48"/>
      <c r="M648" s="48"/>
      <c r="N648" s="48"/>
      <c r="O648" s="46"/>
      <c r="P648" s="46"/>
      <c r="Q648" s="46"/>
      <c r="R648" s="46"/>
      <c r="S648" s="46"/>
      <c r="T648" s="46"/>
      <c r="U648" s="46"/>
      <c r="V648" s="46"/>
      <c r="W648" s="46"/>
      <c r="X648" s="46"/>
      <c r="Y648" s="46"/>
      <c r="Z648" s="48"/>
      <c r="AA648" s="48"/>
      <c r="AB648" s="46"/>
      <c r="AC648" s="46"/>
      <c r="AD648" s="46"/>
      <c r="AE648" s="46"/>
    </row>
    <row r="649" spans="1:31" ht="12.75" customHeight="1" x14ac:dyDescent="0.3">
      <c r="A649" s="46"/>
      <c r="B649" s="46"/>
      <c r="C649" s="46"/>
      <c r="D649" s="46"/>
      <c r="E649" s="46"/>
      <c r="F649" s="46"/>
      <c r="G649" s="48"/>
      <c r="H649" s="48"/>
      <c r="I649" s="48"/>
      <c r="J649" s="48"/>
      <c r="K649" s="48"/>
      <c r="L649" s="48"/>
      <c r="M649" s="48"/>
      <c r="N649" s="48"/>
      <c r="O649" s="46"/>
      <c r="P649" s="46"/>
      <c r="Q649" s="46"/>
      <c r="R649" s="46"/>
      <c r="S649" s="46"/>
      <c r="T649" s="46"/>
      <c r="U649" s="46"/>
      <c r="V649" s="46"/>
      <c r="W649" s="46"/>
      <c r="X649" s="46"/>
      <c r="Y649" s="46"/>
      <c r="Z649" s="48"/>
      <c r="AA649" s="48"/>
      <c r="AB649" s="46"/>
      <c r="AC649" s="46"/>
      <c r="AD649" s="46"/>
      <c r="AE649" s="46"/>
    </row>
    <row r="650" spans="1:31" ht="12.75" customHeight="1" x14ac:dyDescent="0.3">
      <c r="A650" s="46"/>
      <c r="B650" s="46"/>
      <c r="C650" s="46"/>
      <c r="D650" s="46"/>
      <c r="E650" s="46"/>
      <c r="F650" s="46"/>
      <c r="G650" s="48"/>
      <c r="H650" s="48"/>
      <c r="I650" s="48"/>
      <c r="J650" s="48"/>
      <c r="K650" s="48"/>
      <c r="L650" s="48"/>
      <c r="M650" s="48"/>
      <c r="N650" s="48"/>
      <c r="O650" s="46"/>
      <c r="P650" s="46"/>
      <c r="Q650" s="46"/>
      <c r="R650" s="46"/>
      <c r="S650" s="46"/>
      <c r="T650" s="46"/>
      <c r="U650" s="46"/>
      <c r="V650" s="46"/>
      <c r="W650" s="46"/>
      <c r="X650" s="46"/>
      <c r="Y650" s="46"/>
      <c r="Z650" s="48"/>
      <c r="AA650" s="48"/>
      <c r="AB650" s="46"/>
      <c r="AC650" s="46"/>
      <c r="AD650" s="46"/>
      <c r="AE650" s="46"/>
    </row>
    <row r="651" spans="1:31" ht="12.75" customHeight="1" x14ac:dyDescent="0.3">
      <c r="A651" s="46"/>
      <c r="B651" s="46"/>
      <c r="C651" s="46"/>
      <c r="D651" s="46"/>
      <c r="E651" s="46"/>
      <c r="F651" s="46"/>
      <c r="G651" s="48"/>
      <c r="H651" s="48"/>
      <c r="I651" s="48"/>
      <c r="J651" s="48"/>
      <c r="K651" s="48"/>
      <c r="L651" s="48"/>
      <c r="M651" s="48"/>
      <c r="N651" s="48"/>
      <c r="O651" s="46"/>
      <c r="P651" s="46"/>
      <c r="Q651" s="46"/>
      <c r="R651" s="46"/>
      <c r="S651" s="46"/>
      <c r="T651" s="46"/>
      <c r="U651" s="46"/>
      <c r="V651" s="46"/>
      <c r="W651" s="46"/>
      <c r="X651" s="46"/>
      <c r="Y651" s="46"/>
      <c r="Z651" s="48"/>
      <c r="AA651" s="48"/>
      <c r="AB651" s="46"/>
      <c r="AC651" s="46"/>
      <c r="AD651" s="46"/>
      <c r="AE651" s="46"/>
    </row>
    <row r="652" spans="1:31" ht="12.75" customHeight="1" x14ac:dyDescent="0.3">
      <c r="A652" s="46"/>
      <c r="B652" s="46"/>
      <c r="C652" s="46"/>
      <c r="D652" s="46"/>
      <c r="E652" s="46"/>
      <c r="F652" s="46"/>
      <c r="G652" s="48"/>
      <c r="H652" s="48"/>
      <c r="I652" s="48"/>
      <c r="J652" s="48"/>
      <c r="K652" s="48"/>
      <c r="L652" s="48"/>
      <c r="M652" s="48"/>
      <c r="N652" s="48"/>
      <c r="O652" s="46"/>
      <c r="P652" s="46"/>
      <c r="Q652" s="46"/>
      <c r="R652" s="46"/>
      <c r="S652" s="46"/>
      <c r="T652" s="46"/>
      <c r="U652" s="46"/>
      <c r="V652" s="46"/>
      <c r="W652" s="46"/>
      <c r="X652" s="46"/>
      <c r="Y652" s="46"/>
      <c r="Z652" s="48"/>
      <c r="AA652" s="48"/>
      <c r="AB652" s="46"/>
      <c r="AC652" s="46"/>
      <c r="AD652" s="46"/>
      <c r="AE652" s="46"/>
    </row>
    <row r="653" spans="1:31" ht="12.75" customHeight="1" x14ac:dyDescent="0.3">
      <c r="A653" s="46"/>
      <c r="B653" s="46"/>
      <c r="C653" s="46"/>
      <c r="D653" s="46"/>
      <c r="E653" s="46"/>
      <c r="F653" s="46"/>
      <c r="G653" s="48"/>
      <c r="H653" s="48"/>
      <c r="I653" s="48"/>
      <c r="J653" s="48"/>
      <c r="K653" s="48"/>
      <c r="L653" s="48"/>
      <c r="M653" s="48"/>
      <c r="N653" s="48"/>
      <c r="O653" s="46"/>
      <c r="P653" s="46"/>
      <c r="Q653" s="46"/>
      <c r="R653" s="46"/>
      <c r="S653" s="46"/>
      <c r="T653" s="46"/>
      <c r="U653" s="46"/>
      <c r="V653" s="46"/>
      <c r="W653" s="46"/>
      <c r="X653" s="46"/>
      <c r="Y653" s="46"/>
      <c r="Z653" s="48"/>
      <c r="AA653" s="48"/>
      <c r="AB653" s="46"/>
      <c r="AC653" s="46"/>
      <c r="AD653" s="46"/>
      <c r="AE653" s="46"/>
    </row>
    <row r="654" spans="1:31" ht="12.75" customHeight="1" x14ac:dyDescent="0.3">
      <c r="A654" s="46"/>
      <c r="B654" s="46"/>
      <c r="C654" s="46"/>
      <c r="D654" s="46"/>
      <c r="E654" s="46"/>
      <c r="F654" s="46"/>
      <c r="G654" s="48"/>
      <c r="H654" s="48"/>
      <c r="I654" s="48"/>
      <c r="J654" s="48"/>
      <c r="K654" s="48"/>
      <c r="L654" s="48"/>
      <c r="M654" s="48"/>
      <c r="N654" s="48"/>
      <c r="O654" s="46"/>
      <c r="P654" s="46"/>
      <c r="Q654" s="46"/>
      <c r="R654" s="46"/>
      <c r="S654" s="46"/>
      <c r="T654" s="46"/>
      <c r="U654" s="46"/>
      <c r="V654" s="46"/>
      <c r="W654" s="46"/>
      <c r="X654" s="46"/>
      <c r="Y654" s="46"/>
      <c r="Z654" s="48"/>
      <c r="AA654" s="48"/>
      <c r="AB654" s="46"/>
      <c r="AC654" s="46"/>
      <c r="AD654" s="46"/>
      <c r="AE654" s="46"/>
    </row>
    <row r="655" spans="1:31" ht="12.75" customHeight="1" x14ac:dyDescent="0.3">
      <c r="A655" s="46"/>
      <c r="B655" s="46"/>
      <c r="C655" s="46"/>
      <c r="D655" s="46"/>
      <c r="E655" s="46"/>
      <c r="F655" s="46"/>
      <c r="G655" s="48"/>
      <c r="H655" s="48"/>
      <c r="I655" s="48"/>
      <c r="J655" s="48"/>
      <c r="K655" s="48"/>
      <c r="L655" s="48"/>
      <c r="M655" s="48"/>
      <c r="N655" s="48"/>
      <c r="O655" s="46"/>
      <c r="P655" s="46"/>
      <c r="Q655" s="46"/>
      <c r="R655" s="46"/>
      <c r="S655" s="46"/>
      <c r="T655" s="46"/>
      <c r="U655" s="46"/>
      <c r="V655" s="46"/>
      <c r="W655" s="46"/>
      <c r="X655" s="46"/>
      <c r="Y655" s="46"/>
      <c r="Z655" s="48"/>
      <c r="AA655" s="48"/>
      <c r="AB655" s="46"/>
      <c r="AC655" s="46"/>
      <c r="AD655" s="46"/>
      <c r="AE655" s="46"/>
    </row>
    <row r="656" spans="1:31" ht="12.75" customHeight="1" x14ac:dyDescent="0.3">
      <c r="A656" s="46"/>
      <c r="B656" s="46"/>
      <c r="C656" s="46"/>
      <c r="D656" s="46"/>
      <c r="E656" s="46"/>
      <c r="F656" s="46"/>
      <c r="G656" s="48"/>
      <c r="H656" s="48"/>
      <c r="I656" s="48"/>
      <c r="J656" s="48"/>
      <c r="K656" s="48"/>
      <c r="L656" s="48"/>
      <c r="M656" s="48"/>
      <c r="N656" s="48"/>
      <c r="O656" s="46"/>
      <c r="P656" s="46"/>
      <c r="Q656" s="46"/>
      <c r="R656" s="46"/>
      <c r="S656" s="46"/>
      <c r="T656" s="46"/>
      <c r="U656" s="46"/>
      <c r="V656" s="46"/>
      <c r="W656" s="46"/>
      <c r="X656" s="46"/>
      <c r="Y656" s="46"/>
      <c r="Z656" s="48"/>
      <c r="AA656" s="48"/>
      <c r="AB656" s="46"/>
      <c r="AC656" s="46"/>
      <c r="AD656" s="46"/>
      <c r="AE656" s="46"/>
    </row>
    <row r="657" spans="1:31" ht="12.75" customHeight="1" x14ac:dyDescent="0.3">
      <c r="A657" s="46"/>
      <c r="B657" s="46"/>
      <c r="C657" s="46"/>
      <c r="D657" s="46"/>
      <c r="E657" s="46"/>
      <c r="F657" s="46"/>
      <c r="G657" s="48"/>
      <c r="H657" s="48"/>
      <c r="I657" s="48"/>
      <c r="J657" s="48"/>
      <c r="K657" s="48"/>
      <c r="L657" s="48"/>
      <c r="M657" s="48"/>
      <c r="N657" s="48"/>
      <c r="O657" s="46"/>
      <c r="P657" s="46"/>
      <c r="Q657" s="46"/>
      <c r="R657" s="46"/>
      <c r="S657" s="46"/>
      <c r="T657" s="46"/>
      <c r="U657" s="46"/>
      <c r="V657" s="46"/>
      <c r="W657" s="46"/>
      <c r="X657" s="46"/>
      <c r="Y657" s="46"/>
      <c r="Z657" s="48"/>
      <c r="AA657" s="48"/>
      <c r="AB657" s="46"/>
      <c r="AC657" s="46"/>
      <c r="AD657" s="46"/>
      <c r="AE657" s="46"/>
    </row>
    <row r="658" spans="1:31" ht="12.75" customHeight="1" x14ac:dyDescent="0.3">
      <c r="A658" s="46"/>
      <c r="B658" s="46"/>
      <c r="C658" s="46"/>
      <c r="D658" s="46"/>
      <c r="E658" s="46"/>
      <c r="F658" s="46"/>
      <c r="G658" s="48"/>
      <c r="H658" s="48"/>
      <c r="I658" s="48"/>
      <c r="J658" s="48"/>
      <c r="K658" s="48"/>
      <c r="L658" s="48"/>
      <c r="M658" s="48"/>
      <c r="N658" s="48"/>
      <c r="O658" s="46"/>
      <c r="P658" s="46"/>
      <c r="Q658" s="46"/>
      <c r="R658" s="46"/>
      <c r="S658" s="46"/>
      <c r="T658" s="46"/>
      <c r="U658" s="46"/>
      <c r="V658" s="46"/>
      <c r="W658" s="46"/>
      <c r="X658" s="46"/>
      <c r="Y658" s="46"/>
      <c r="Z658" s="48"/>
      <c r="AA658" s="48"/>
      <c r="AB658" s="46"/>
      <c r="AC658" s="46"/>
      <c r="AD658" s="46"/>
      <c r="AE658" s="46"/>
    </row>
    <row r="659" spans="1:31" ht="12.75" customHeight="1" x14ac:dyDescent="0.3">
      <c r="A659" s="46"/>
      <c r="B659" s="46"/>
      <c r="C659" s="46"/>
      <c r="D659" s="46"/>
      <c r="E659" s="46"/>
      <c r="F659" s="46"/>
      <c r="G659" s="48"/>
      <c r="H659" s="48"/>
      <c r="I659" s="48"/>
      <c r="J659" s="48"/>
      <c r="K659" s="48"/>
      <c r="L659" s="48"/>
      <c r="M659" s="48"/>
      <c r="N659" s="48"/>
      <c r="O659" s="46"/>
      <c r="P659" s="46"/>
      <c r="Q659" s="46"/>
      <c r="R659" s="46"/>
      <c r="S659" s="46"/>
      <c r="T659" s="46"/>
      <c r="U659" s="46"/>
      <c r="V659" s="46"/>
      <c r="W659" s="46"/>
      <c r="X659" s="46"/>
      <c r="Y659" s="46"/>
      <c r="Z659" s="48"/>
      <c r="AA659" s="48"/>
      <c r="AB659" s="46"/>
      <c r="AC659" s="46"/>
      <c r="AD659" s="46"/>
      <c r="AE659" s="46"/>
    </row>
    <row r="660" spans="1:31" ht="12.75" customHeight="1" x14ac:dyDescent="0.3">
      <c r="A660" s="46"/>
      <c r="B660" s="46"/>
      <c r="C660" s="46"/>
      <c r="D660" s="46"/>
      <c r="E660" s="46"/>
      <c r="F660" s="46"/>
      <c r="G660" s="48"/>
      <c r="H660" s="48"/>
      <c r="I660" s="48"/>
      <c r="J660" s="48"/>
      <c r="K660" s="48"/>
      <c r="L660" s="48"/>
      <c r="M660" s="48"/>
      <c r="N660" s="48"/>
      <c r="O660" s="46"/>
      <c r="P660" s="46"/>
      <c r="Q660" s="46"/>
      <c r="R660" s="46"/>
      <c r="S660" s="46"/>
      <c r="T660" s="46"/>
      <c r="U660" s="46"/>
      <c r="V660" s="46"/>
      <c r="W660" s="46"/>
      <c r="X660" s="46"/>
      <c r="Y660" s="46"/>
      <c r="Z660" s="48"/>
      <c r="AA660" s="48"/>
      <c r="AB660" s="46"/>
      <c r="AC660" s="46"/>
      <c r="AD660" s="46"/>
      <c r="AE660" s="46"/>
    </row>
    <row r="661" spans="1:31" ht="12.75" customHeight="1" x14ac:dyDescent="0.3">
      <c r="A661" s="46"/>
      <c r="B661" s="46"/>
      <c r="C661" s="46"/>
      <c r="D661" s="46"/>
      <c r="E661" s="46"/>
      <c r="F661" s="46"/>
      <c r="G661" s="48"/>
      <c r="H661" s="48"/>
      <c r="I661" s="48"/>
      <c r="J661" s="48"/>
      <c r="K661" s="48"/>
      <c r="L661" s="48"/>
      <c r="M661" s="48"/>
      <c r="N661" s="48"/>
      <c r="O661" s="46"/>
      <c r="P661" s="46"/>
      <c r="Q661" s="46"/>
      <c r="R661" s="46"/>
      <c r="S661" s="46"/>
      <c r="T661" s="46"/>
      <c r="U661" s="46"/>
      <c r="V661" s="46"/>
      <c r="W661" s="46"/>
      <c r="X661" s="46"/>
      <c r="Y661" s="46"/>
      <c r="Z661" s="48"/>
      <c r="AA661" s="48"/>
      <c r="AB661" s="46"/>
      <c r="AC661" s="46"/>
      <c r="AD661" s="46"/>
      <c r="AE661" s="46"/>
    </row>
    <row r="662" spans="1:31" ht="12.75" customHeight="1" x14ac:dyDescent="0.3">
      <c r="A662" s="46"/>
      <c r="B662" s="46"/>
      <c r="C662" s="46"/>
      <c r="D662" s="46"/>
      <c r="E662" s="46"/>
      <c r="F662" s="46"/>
      <c r="G662" s="48"/>
      <c r="H662" s="48"/>
      <c r="I662" s="48"/>
      <c r="J662" s="48"/>
      <c r="K662" s="48"/>
      <c r="L662" s="48"/>
      <c r="M662" s="48"/>
      <c r="N662" s="48"/>
      <c r="O662" s="46"/>
      <c r="P662" s="46"/>
      <c r="Q662" s="46"/>
      <c r="R662" s="46"/>
      <c r="S662" s="46"/>
      <c r="T662" s="46"/>
      <c r="U662" s="46"/>
      <c r="V662" s="46"/>
      <c r="W662" s="46"/>
      <c r="X662" s="46"/>
      <c r="Y662" s="46"/>
      <c r="Z662" s="48"/>
      <c r="AA662" s="48"/>
      <c r="AB662" s="46"/>
      <c r="AC662" s="46"/>
      <c r="AD662" s="46"/>
      <c r="AE662" s="46"/>
    </row>
    <row r="663" spans="1:31" ht="12.75" customHeight="1" x14ac:dyDescent="0.3">
      <c r="A663" s="46"/>
      <c r="B663" s="46"/>
      <c r="C663" s="46"/>
      <c r="D663" s="46"/>
      <c r="E663" s="46"/>
      <c r="F663" s="46"/>
      <c r="G663" s="48"/>
      <c r="H663" s="48"/>
      <c r="I663" s="48"/>
      <c r="J663" s="48"/>
      <c r="K663" s="48"/>
      <c r="L663" s="48"/>
      <c r="M663" s="48"/>
      <c r="N663" s="48"/>
      <c r="O663" s="46"/>
      <c r="P663" s="46"/>
      <c r="Q663" s="46"/>
      <c r="R663" s="46"/>
      <c r="S663" s="46"/>
      <c r="T663" s="46"/>
      <c r="U663" s="46"/>
      <c r="V663" s="46"/>
      <c r="W663" s="46"/>
      <c r="X663" s="46"/>
      <c r="Y663" s="46"/>
      <c r="Z663" s="48"/>
      <c r="AA663" s="48"/>
      <c r="AB663" s="46"/>
      <c r="AC663" s="46"/>
      <c r="AD663" s="46"/>
      <c r="AE663" s="46"/>
    </row>
    <row r="664" spans="1:31" ht="12.75" customHeight="1" x14ac:dyDescent="0.3">
      <c r="A664" s="46"/>
      <c r="B664" s="46"/>
      <c r="C664" s="46"/>
      <c r="D664" s="46"/>
      <c r="E664" s="46"/>
      <c r="F664" s="46"/>
      <c r="G664" s="48"/>
      <c r="H664" s="48"/>
      <c r="I664" s="48"/>
      <c r="J664" s="48"/>
      <c r="K664" s="48"/>
      <c r="L664" s="48"/>
      <c r="M664" s="48"/>
      <c r="N664" s="48"/>
      <c r="O664" s="46"/>
      <c r="P664" s="46"/>
      <c r="Q664" s="46"/>
      <c r="R664" s="46"/>
      <c r="S664" s="46"/>
      <c r="T664" s="46"/>
      <c r="U664" s="46"/>
      <c r="V664" s="46"/>
      <c r="W664" s="46"/>
      <c r="X664" s="46"/>
      <c r="Y664" s="46"/>
      <c r="Z664" s="48"/>
      <c r="AA664" s="48"/>
      <c r="AB664" s="46"/>
      <c r="AC664" s="46"/>
      <c r="AD664" s="46"/>
      <c r="AE664" s="46"/>
    </row>
    <row r="665" spans="1:31" ht="12.75" customHeight="1" x14ac:dyDescent="0.3">
      <c r="A665" s="46"/>
      <c r="B665" s="46"/>
      <c r="C665" s="46"/>
      <c r="D665" s="46"/>
      <c r="E665" s="46"/>
      <c r="F665" s="46"/>
      <c r="G665" s="48"/>
      <c r="H665" s="48"/>
      <c r="I665" s="48"/>
      <c r="J665" s="48"/>
      <c r="K665" s="48"/>
      <c r="L665" s="48"/>
      <c r="M665" s="48"/>
      <c r="N665" s="48"/>
      <c r="O665" s="46"/>
      <c r="P665" s="46"/>
      <c r="Q665" s="46"/>
      <c r="R665" s="46"/>
      <c r="S665" s="46"/>
      <c r="T665" s="46"/>
      <c r="U665" s="46"/>
      <c r="V665" s="46"/>
      <c r="W665" s="46"/>
      <c r="X665" s="46"/>
      <c r="Y665" s="46"/>
      <c r="Z665" s="48"/>
      <c r="AA665" s="48"/>
      <c r="AB665" s="46"/>
      <c r="AC665" s="46"/>
      <c r="AD665" s="46"/>
      <c r="AE665" s="46"/>
    </row>
    <row r="666" spans="1:31" ht="12.75" customHeight="1" x14ac:dyDescent="0.3">
      <c r="A666" s="46"/>
      <c r="B666" s="46"/>
      <c r="C666" s="46"/>
      <c r="D666" s="46"/>
      <c r="E666" s="46"/>
      <c r="F666" s="46"/>
      <c r="G666" s="48"/>
      <c r="H666" s="48"/>
      <c r="I666" s="48"/>
      <c r="J666" s="48"/>
      <c r="K666" s="48"/>
      <c r="L666" s="48"/>
      <c r="M666" s="48"/>
      <c r="N666" s="48"/>
      <c r="O666" s="46"/>
      <c r="P666" s="46"/>
      <c r="Q666" s="46"/>
      <c r="R666" s="46"/>
      <c r="S666" s="46"/>
      <c r="T666" s="46"/>
      <c r="U666" s="46"/>
      <c r="V666" s="46"/>
      <c r="W666" s="46"/>
      <c r="X666" s="46"/>
      <c r="Y666" s="46"/>
      <c r="Z666" s="48"/>
      <c r="AA666" s="48"/>
      <c r="AB666" s="46"/>
      <c r="AC666" s="46"/>
      <c r="AD666" s="46"/>
      <c r="AE666" s="46"/>
    </row>
    <row r="667" spans="1:31" ht="12.75" customHeight="1" x14ac:dyDescent="0.3">
      <c r="A667" s="46"/>
      <c r="B667" s="46"/>
      <c r="C667" s="46"/>
      <c r="D667" s="46"/>
      <c r="E667" s="46"/>
      <c r="F667" s="46"/>
      <c r="G667" s="48"/>
      <c r="H667" s="48"/>
      <c r="I667" s="48"/>
      <c r="J667" s="48"/>
      <c r="K667" s="48"/>
      <c r="L667" s="48"/>
      <c r="M667" s="48"/>
      <c r="N667" s="48"/>
      <c r="O667" s="46"/>
      <c r="P667" s="46"/>
      <c r="Q667" s="46"/>
      <c r="R667" s="46"/>
      <c r="S667" s="46"/>
      <c r="T667" s="46"/>
      <c r="U667" s="46"/>
      <c r="V667" s="46"/>
      <c r="W667" s="46"/>
      <c r="X667" s="46"/>
      <c r="Y667" s="46"/>
      <c r="Z667" s="48"/>
      <c r="AA667" s="48"/>
      <c r="AB667" s="46"/>
      <c r="AC667" s="46"/>
      <c r="AD667" s="46"/>
      <c r="AE667" s="46"/>
    </row>
    <row r="668" spans="1:31" ht="12.75" customHeight="1" x14ac:dyDescent="0.3">
      <c r="A668" s="46"/>
      <c r="B668" s="46"/>
      <c r="C668" s="46"/>
      <c r="D668" s="46"/>
      <c r="E668" s="46"/>
      <c r="F668" s="46"/>
      <c r="G668" s="48"/>
      <c r="H668" s="48"/>
      <c r="I668" s="48"/>
      <c r="J668" s="48"/>
      <c r="K668" s="48"/>
      <c r="L668" s="48"/>
      <c r="M668" s="48"/>
      <c r="N668" s="48"/>
      <c r="O668" s="46"/>
      <c r="P668" s="46"/>
      <c r="Q668" s="46"/>
      <c r="R668" s="46"/>
      <c r="S668" s="46"/>
      <c r="T668" s="46"/>
      <c r="U668" s="46"/>
      <c r="V668" s="46"/>
      <c r="W668" s="46"/>
      <c r="X668" s="46"/>
      <c r="Y668" s="46"/>
      <c r="Z668" s="48"/>
      <c r="AA668" s="48"/>
      <c r="AB668" s="46"/>
      <c r="AC668" s="46"/>
      <c r="AD668" s="46"/>
      <c r="AE668" s="46"/>
    </row>
    <row r="669" spans="1:31" ht="12.75" customHeight="1" x14ac:dyDescent="0.3">
      <c r="A669" s="46"/>
      <c r="B669" s="46"/>
      <c r="C669" s="46"/>
      <c r="D669" s="46"/>
      <c r="E669" s="46"/>
      <c r="F669" s="46"/>
      <c r="G669" s="48"/>
      <c r="H669" s="48"/>
      <c r="I669" s="48"/>
      <c r="J669" s="48"/>
      <c r="K669" s="48"/>
      <c r="L669" s="48"/>
      <c r="M669" s="48"/>
      <c r="N669" s="48"/>
      <c r="O669" s="46"/>
      <c r="P669" s="46"/>
      <c r="Q669" s="46"/>
      <c r="R669" s="46"/>
      <c r="S669" s="46"/>
      <c r="T669" s="46"/>
      <c r="U669" s="46"/>
      <c r="V669" s="46"/>
      <c r="W669" s="46"/>
      <c r="X669" s="46"/>
      <c r="Y669" s="46"/>
      <c r="Z669" s="48"/>
      <c r="AA669" s="48"/>
      <c r="AB669" s="46"/>
      <c r="AC669" s="46"/>
      <c r="AD669" s="46"/>
      <c r="AE669" s="46"/>
    </row>
    <row r="670" spans="1:31" ht="12.75" customHeight="1" x14ac:dyDescent="0.3">
      <c r="A670" s="46"/>
      <c r="B670" s="46"/>
      <c r="C670" s="46"/>
      <c r="D670" s="46"/>
      <c r="E670" s="46"/>
      <c r="F670" s="46"/>
      <c r="G670" s="48"/>
      <c r="H670" s="48"/>
      <c r="I670" s="48"/>
      <c r="J670" s="48"/>
      <c r="K670" s="48"/>
      <c r="L670" s="48"/>
      <c r="M670" s="48"/>
      <c r="N670" s="48"/>
      <c r="O670" s="46"/>
      <c r="P670" s="46"/>
      <c r="Q670" s="46"/>
      <c r="R670" s="46"/>
      <c r="S670" s="46"/>
      <c r="T670" s="46"/>
      <c r="U670" s="46"/>
      <c r="V670" s="46"/>
      <c r="W670" s="46"/>
      <c r="X670" s="46"/>
      <c r="Y670" s="46"/>
      <c r="Z670" s="48"/>
      <c r="AA670" s="48"/>
      <c r="AB670" s="46"/>
      <c r="AC670" s="46"/>
      <c r="AD670" s="46"/>
      <c r="AE670" s="46"/>
    </row>
    <row r="671" spans="1:31" ht="12.75" customHeight="1" x14ac:dyDescent="0.3">
      <c r="A671" s="46"/>
      <c r="B671" s="46"/>
      <c r="C671" s="46"/>
      <c r="D671" s="46"/>
      <c r="E671" s="46"/>
      <c r="F671" s="46"/>
      <c r="G671" s="48"/>
      <c r="H671" s="48"/>
      <c r="I671" s="48"/>
      <c r="J671" s="48"/>
      <c r="K671" s="48"/>
      <c r="L671" s="48"/>
      <c r="M671" s="48"/>
      <c r="N671" s="48"/>
      <c r="O671" s="46"/>
      <c r="P671" s="46"/>
      <c r="Q671" s="46"/>
      <c r="R671" s="46"/>
      <c r="S671" s="46"/>
      <c r="T671" s="46"/>
      <c r="U671" s="46"/>
      <c r="V671" s="46"/>
      <c r="W671" s="46"/>
      <c r="X671" s="46"/>
      <c r="Y671" s="46"/>
      <c r="Z671" s="48"/>
      <c r="AA671" s="48"/>
      <c r="AB671" s="46"/>
      <c r="AC671" s="46"/>
      <c r="AD671" s="46"/>
      <c r="AE671" s="46"/>
    </row>
    <row r="672" spans="1:31" ht="12.75" customHeight="1" x14ac:dyDescent="0.3">
      <c r="A672" s="46"/>
      <c r="B672" s="46"/>
      <c r="C672" s="46"/>
      <c r="D672" s="46"/>
      <c r="E672" s="46"/>
      <c r="F672" s="46"/>
      <c r="G672" s="48"/>
      <c r="H672" s="48"/>
      <c r="I672" s="48"/>
      <c r="J672" s="48"/>
      <c r="K672" s="48"/>
      <c r="L672" s="48"/>
      <c r="M672" s="48"/>
      <c r="N672" s="48"/>
      <c r="O672" s="46"/>
      <c r="P672" s="46"/>
      <c r="Q672" s="46"/>
      <c r="R672" s="46"/>
      <c r="S672" s="46"/>
      <c r="T672" s="46"/>
      <c r="U672" s="46"/>
      <c r="V672" s="46"/>
      <c r="W672" s="46"/>
      <c r="X672" s="46"/>
      <c r="Y672" s="46"/>
      <c r="Z672" s="48"/>
      <c r="AA672" s="48"/>
      <c r="AB672" s="46"/>
      <c r="AC672" s="46"/>
      <c r="AD672" s="46"/>
      <c r="AE672" s="46"/>
    </row>
    <row r="673" spans="1:31" ht="12.75" customHeight="1" x14ac:dyDescent="0.3">
      <c r="A673" s="46"/>
      <c r="B673" s="46"/>
      <c r="C673" s="46"/>
      <c r="D673" s="46"/>
      <c r="E673" s="46"/>
      <c r="F673" s="46"/>
      <c r="G673" s="48"/>
      <c r="H673" s="48"/>
      <c r="I673" s="48"/>
      <c r="J673" s="48"/>
      <c r="K673" s="48"/>
      <c r="L673" s="48"/>
      <c r="M673" s="48"/>
      <c r="N673" s="48"/>
      <c r="O673" s="46"/>
      <c r="P673" s="46"/>
      <c r="Q673" s="46"/>
      <c r="R673" s="46"/>
      <c r="S673" s="46"/>
      <c r="T673" s="46"/>
      <c r="U673" s="46"/>
      <c r="V673" s="46"/>
      <c r="W673" s="46"/>
      <c r="X673" s="46"/>
      <c r="Y673" s="46"/>
      <c r="Z673" s="48"/>
      <c r="AA673" s="48"/>
      <c r="AB673" s="46"/>
      <c r="AC673" s="46"/>
      <c r="AD673" s="46"/>
      <c r="AE673" s="46"/>
    </row>
    <row r="674" spans="1:31" ht="12.75" customHeight="1" x14ac:dyDescent="0.3">
      <c r="A674" s="46"/>
      <c r="B674" s="46"/>
      <c r="C674" s="46"/>
      <c r="D674" s="46"/>
      <c r="E674" s="46"/>
      <c r="F674" s="46"/>
      <c r="G674" s="48"/>
      <c r="H674" s="48"/>
      <c r="I674" s="48"/>
      <c r="J674" s="48"/>
      <c r="K674" s="48"/>
      <c r="L674" s="48"/>
      <c r="M674" s="48"/>
      <c r="N674" s="48"/>
      <c r="O674" s="46"/>
      <c r="P674" s="46"/>
      <c r="Q674" s="46"/>
      <c r="R674" s="46"/>
      <c r="S674" s="46"/>
      <c r="T674" s="46"/>
      <c r="U674" s="46"/>
      <c r="V674" s="46"/>
      <c r="W674" s="46"/>
      <c r="X674" s="46"/>
      <c r="Y674" s="46"/>
      <c r="Z674" s="48"/>
      <c r="AA674" s="48"/>
      <c r="AB674" s="46"/>
      <c r="AC674" s="46"/>
      <c r="AD674" s="46"/>
      <c r="AE674" s="46"/>
    </row>
    <row r="675" spans="1:31" ht="12.75" customHeight="1" x14ac:dyDescent="0.3">
      <c r="A675" s="46"/>
      <c r="B675" s="46"/>
      <c r="C675" s="46"/>
      <c r="D675" s="46"/>
      <c r="E675" s="46"/>
      <c r="F675" s="46"/>
      <c r="G675" s="48"/>
      <c r="H675" s="48"/>
      <c r="I675" s="48"/>
      <c r="J675" s="48"/>
      <c r="K675" s="48"/>
      <c r="L675" s="48"/>
      <c r="M675" s="48"/>
      <c r="N675" s="48"/>
      <c r="O675" s="46"/>
      <c r="P675" s="46"/>
      <c r="Q675" s="46"/>
      <c r="R675" s="46"/>
      <c r="S675" s="46"/>
      <c r="T675" s="46"/>
      <c r="U675" s="46"/>
      <c r="V675" s="46"/>
      <c r="W675" s="46"/>
      <c r="X675" s="46"/>
      <c r="Y675" s="46"/>
      <c r="Z675" s="48"/>
      <c r="AA675" s="48"/>
      <c r="AB675" s="46"/>
      <c r="AC675" s="46"/>
      <c r="AD675" s="46"/>
      <c r="AE675" s="46"/>
    </row>
    <row r="676" spans="1:31" ht="12.75" customHeight="1" x14ac:dyDescent="0.3">
      <c r="A676" s="46"/>
      <c r="B676" s="46"/>
      <c r="C676" s="46"/>
      <c r="D676" s="46"/>
      <c r="E676" s="46"/>
      <c r="F676" s="46"/>
      <c r="G676" s="48"/>
      <c r="H676" s="48"/>
      <c r="I676" s="48"/>
      <c r="J676" s="48"/>
      <c r="K676" s="48"/>
      <c r="L676" s="48"/>
      <c r="M676" s="48"/>
      <c r="N676" s="48"/>
      <c r="O676" s="46"/>
      <c r="P676" s="46"/>
      <c r="Q676" s="46"/>
      <c r="R676" s="46"/>
      <c r="S676" s="46"/>
      <c r="T676" s="46"/>
      <c r="U676" s="46"/>
      <c r="V676" s="46"/>
      <c r="W676" s="46"/>
      <c r="X676" s="46"/>
      <c r="Y676" s="46"/>
      <c r="Z676" s="48"/>
      <c r="AA676" s="48"/>
      <c r="AB676" s="46"/>
      <c r="AC676" s="46"/>
      <c r="AD676" s="46"/>
      <c r="AE676" s="46"/>
    </row>
    <row r="677" spans="1:31" ht="12.75" customHeight="1" x14ac:dyDescent="0.3">
      <c r="A677" s="46"/>
      <c r="B677" s="46"/>
      <c r="C677" s="46"/>
      <c r="D677" s="46"/>
      <c r="E677" s="46"/>
      <c r="F677" s="46"/>
      <c r="G677" s="48"/>
      <c r="H677" s="48"/>
      <c r="I677" s="48"/>
      <c r="J677" s="48"/>
      <c r="K677" s="48"/>
      <c r="L677" s="48"/>
      <c r="M677" s="48"/>
      <c r="N677" s="48"/>
      <c r="O677" s="46"/>
      <c r="P677" s="46"/>
      <c r="Q677" s="46"/>
      <c r="R677" s="46"/>
      <c r="S677" s="46"/>
      <c r="T677" s="46"/>
      <c r="U677" s="46"/>
      <c r="V677" s="46"/>
      <c r="W677" s="46"/>
      <c r="X677" s="46"/>
      <c r="Y677" s="46"/>
      <c r="Z677" s="48"/>
      <c r="AA677" s="48"/>
      <c r="AB677" s="46"/>
      <c r="AC677" s="46"/>
      <c r="AD677" s="46"/>
      <c r="AE677" s="46"/>
    </row>
    <row r="678" spans="1:31" ht="12.75" customHeight="1" x14ac:dyDescent="0.3">
      <c r="A678" s="46"/>
      <c r="B678" s="46"/>
      <c r="C678" s="46"/>
      <c r="D678" s="46"/>
      <c r="E678" s="46"/>
      <c r="F678" s="46"/>
      <c r="G678" s="48"/>
      <c r="H678" s="48"/>
      <c r="I678" s="48"/>
      <c r="J678" s="48"/>
      <c r="K678" s="48"/>
      <c r="L678" s="48"/>
      <c r="M678" s="48"/>
      <c r="N678" s="48"/>
      <c r="O678" s="46"/>
      <c r="P678" s="46"/>
      <c r="Q678" s="46"/>
      <c r="R678" s="46"/>
      <c r="S678" s="46"/>
      <c r="T678" s="46"/>
      <c r="U678" s="46"/>
      <c r="V678" s="46"/>
      <c r="W678" s="46"/>
      <c r="X678" s="46"/>
      <c r="Y678" s="46"/>
      <c r="Z678" s="48"/>
      <c r="AA678" s="48"/>
      <c r="AB678" s="46"/>
      <c r="AC678" s="46"/>
      <c r="AD678" s="46"/>
      <c r="AE678" s="46"/>
    </row>
    <row r="679" spans="1:31" ht="12.75" customHeight="1" x14ac:dyDescent="0.3">
      <c r="A679" s="46"/>
      <c r="B679" s="46"/>
      <c r="C679" s="46"/>
      <c r="D679" s="46"/>
      <c r="E679" s="46"/>
      <c r="F679" s="46"/>
      <c r="G679" s="48"/>
      <c r="H679" s="48"/>
      <c r="I679" s="48"/>
      <c r="J679" s="48"/>
      <c r="K679" s="48"/>
      <c r="L679" s="48"/>
      <c r="M679" s="48"/>
      <c r="N679" s="48"/>
      <c r="O679" s="46"/>
      <c r="P679" s="46"/>
      <c r="Q679" s="46"/>
      <c r="R679" s="46"/>
      <c r="S679" s="46"/>
      <c r="T679" s="46"/>
      <c r="U679" s="46"/>
      <c r="V679" s="46"/>
      <c r="W679" s="46"/>
      <c r="X679" s="46"/>
      <c r="Y679" s="46"/>
      <c r="Z679" s="48"/>
      <c r="AA679" s="48"/>
      <c r="AB679" s="46"/>
      <c r="AC679" s="46"/>
      <c r="AD679" s="46"/>
      <c r="AE679" s="46"/>
    </row>
    <row r="680" spans="1:31" ht="12.75" customHeight="1" x14ac:dyDescent="0.3">
      <c r="A680" s="46"/>
      <c r="B680" s="46"/>
      <c r="C680" s="46"/>
      <c r="D680" s="46"/>
      <c r="E680" s="46"/>
      <c r="F680" s="46"/>
      <c r="G680" s="48"/>
      <c r="H680" s="48"/>
      <c r="I680" s="48"/>
      <c r="J680" s="48"/>
      <c r="K680" s="48"/>
      <c r="L680" s="48"/>
      <c r="M680" s="48"/>
      <c r="N680" s="48"/>
      <c r="O680" s="46"/>
      <c r="P680" s="46"/>
      <c r="Q680" s="46"/>
      <c r="R680" s="46"/>
      <c r="S680" s="46"/>
      <c r="T680" s="46"/>
      <c r="U680" s="46"/>
      <c r="V680" s="46"/>
      <c r="W680" s="46"/>
      <c r="X680" s="46"/>
      <c r="Y680" s="46"/>
      <c r="Z680" s="48"/>
      <c r="AA680" s="48"/>
      <c r="AB680" s="46"/>
      <c r="AC680" s="46"/>
      <c r="AD680" s="46"/>
      <c r="AE680" s="46"/>
    </row>
    <row r="681" spans="1:31" ht="12.75" customHeight="1" x14ac:dyDescent="0.3">
      <c r="A681" s="46"/>
      <c r="B681" s="46"/>
      <c r="C681" s="46"/>
      <c r="D681" s="46"/>
      <c r="E681" s="46"/>
      <c r="F681" s="46"/>
      <c r="G681" s="48"/>
      <c r="H681" s="48"/>
      <c r="I681" s="48"/>
      <c r="J681" s="48"/>
      <c r="K681" s="48"/>
      <c r="L681" s="48"/>
      <c r="M681" s="48"/>
      <c r="N681" s="48"/>
      <c r="O681" s="46"/>
      <c r="P681" s="46"/>
      <c r="Q681" s="46"/>
      <c r="R681" s="46"/>
      <c r="S681" s="46"/>
      <c r="T681" s="46"/>
      <c r="U681" s="46"/>
      <c r="V681" s="46"/>
      <c r="W681" s="46"/>
      <c r="X681" s="46"/>
      <c r="Y681" s="46"/>
      <c r="Z681" s="48"/>
      <c r="AA681" s="48"/>
      <c r="AB681" s="46"/>
      <c r="AC681" s="46"/>
      <c r="AD681" s="46"/>
      <c r="AE681" s="46"/>
    </row>
    <row r="682" spans="1:31" ht="12.75" customHeight="1" x14ac:dyDescent="0.3">
      <c r="A682" s="46"/>
      <c r="B682" s="46"/>
      <c r="C682" s="46"/>
      <c r="D682" s="46"/>
      <c r="E682" s="46"/>
      <c r="F682" s="46"/>
      <c r="G682" s="48"/>
      <c r="H682" s="48"/>
      <c r="I682" s="48"/>
      <c r="J682" s="48"/>
      <c r="K682" s="48"/>
      <c r="L682" s="48"/>
      <c r="M682" s="48"/>
      <c r="N682" s="48"/>
      <c r="O682" s="46"/>
      <c r="P682" s="46"/>
      <c r="Q682" s="46"/>
      <c r="R682" s="46"/>
      <c r="S682" s="46"/>
      <c r="T682" s="46"/>
      <c r="U682" s="46"/>
      <c r="V682" s="46"/>
      <c r="W682" s="46"/>
      <c r="X682" s="46"/>
      <c r="Y682" s="46"/>
      <c r="Z682" s="48"/>
      <c r="AA682" s="48"/>
      <c r="AB682" s="46"/>
      <c r="AC682" s="46"/>
      <c r="AD682" s="46"/>
      <c r="AE682" s="46"/>
    </row>
    <row r="683" spans="1:31" ht="12.75" customHeight="1" x14ac:dyDescent="0.3">
      <c r="A683" s="46"/>
      <c r="B683" s="46"/>
      <c r="C683" s="46"/>
      <c r="D683" s="46"/>
      <c r="E683" s="46"/>
      <c r="F683" s="46"/>
      <c r="G683" s="48"/>
      <c r="H683" s="48"/>
      <c r="I683" s="48"/>
      <c r="J683" s="48"/>
      <c r="K683" s="48"/>
      <c r="L683" s="48"/>
      <c r="M683" s="48"/>
      <c r="N683" s="48"/>
      <c r="O683" s="46"/>
      <c r="P683" s="46"/>
      <c r="Q683" s="46"/>
      <c r="R683" s="46"/>
      <c r="S683" s="46"/>
      <c r="T683" s="46"/>
      <c r="U683" s="46"/>
      <c r="V683" s="46"/>
      <c r="W683" s="46"/>
      <c r="X683" s="46"/>
      <c r="Y683" s="46"/>
      <c r="Z683" s="48"/>
      <c r="AA683" s="48"/>
      <c r="AB683" s="46"/>
      <c r="AC683" s="46"/>
      <c r="AD683" s="46"/>
      <c r="AE683" s="46"/>
    </row>
    <row r="684" spans="1:31" ht="12.75" customHeight="1" x14ac:dyDescent="0.3">
      <c r="A684" s="46"/>
      <c r="B684" s="46"/>
      <c r="C684" s="46"/>
      <c r="D684" s="46"/>
      <c r="E684" s="46"/>
      <c r="F684" s="46"/>
      <c r="G684" s="48"/>
      <c r="H684" s="48"/>
      <c r="I684" s="48"/>
      <c r="J684" s="48"/>
      <c r="K684" s="48"/>
      <c r="L684" s="48"/>
      <c r="M684" s="48"/>
      <c r="N684" s="48"/>
      <c r="O684" s="46"/>
      <c r="P684" s="46"/>
      <c r="Q684" s="46"/>
      <c r="R684" s="46"/>
      <c r="S684" s="46"/>
      <c r="T684" s="46"/>
      <c r="U684" s="46"/>
      <c r="V684" s="46"/>
      <c r="W684" s="46"/>
      <c r="X684" s="46"/>
      <c r="Y684" s="46"/>
      <c r="Z684" s="48"/>
      <c r="AA684" s="48"/>
      <c r="AB684" s="46"/>
      <c r="AC684" s="46"/>
      <c r="AD684" s="46"/>
      <c r="AE684" s="46"/>
    </row>
    <row r="685" spans="1:31" ht="12.75" customHeight="1" x14ac:dyDescent="0.3">
      <c r="A685" s="46"/>
      <c r="B685" s="46"/>
      <c r="C685" s="46"/>
      <c r="D685" s="46"/>
      <c r="E685" s="46"/>
      <c r="F685" s="46"/>
      <c r="G685" s="48"/>
      <c r="H685" s="48"/>
      <c r="I685" s="48"/>
      <c r="J685" s="48"/>
      <c r="K685" s="48"/>
      <c r="L685" s="48"/>
      <c r="M685" s="48"/>
      <c r="N685" s="48"/>
      <c r="O685" s="46"/>
      <c r="P685" s="46"/>
      <c r="Q685" s="46"/>
      <c r="R685" s="46"/>
      <c r="S685" s="46"/>
      <c r="T685" s="46"/>
      <c r="U685" s="46"/>
      <c r="V685" s="46"/>
      <c r="W685" s="46"/>
      <c r="X685" s="46"/>
      <c r="Y685" s="46"/>
      <c r="Z685" s="48"/>
      <c r="AA685" s="48"/>
      <c r="AB685" s="46"/>
      <c r="AC685" s="46"/>
      <c r="AD685" s="46"/>
      <c r="AE685" s="46"/>
    </row>
    <row r="686" spans="1:31" ht="12.75" customHeight="1" x14ac:dyDescent="0.3">
      <c r="A686" s="46"/>
      <c r="B686" s="46"/>
      <c r="C686" s="46"/>
      <c r="D686" s="46"/>
      <c r="E686" s="46"/>
      <c r="F686" s="46"/>
      <c r="G686" s="48"/>
      <c r="H686" s="48"/>
      <c r="I686" s="48"/>
      <c r="J686" s="48"/>
      <c r="K686" s="48"/>
      <c r="L686" s="48"/>
      <c r="M686" s="48"/>
      <c r="N686" s="48"/>
      <c r="O686" s="46"/>
      <c r="P686" s="46"/>
      <c r="Q686" s="46"/>
      <c r="R686" s="46"/>
      <c r="S686" s="46"/>
      <c r="T686" s="46"/>
      <c r="U686" s="46"/>
      <c r="V686" s="46"/>
      <c r="W686" s="46"/>
      <c r="X686" s="46"/>
      <c r="Y686" s="46"/>
      <c r="Z686" s="48"/>
      <c r="AA686" s="48"/>
      <c r="AB686" s="46"/>
      <c r="AC686" s="46"/>
      <c r="AD686" s="46"/>
      <c r="AE686" s="46"/>
    </row>
    <row r="687" spans="1:31" ht="12.75" customHeight="1" x14ac:dyDescent="0.3">
      <c r="A687" s="46"/>
      <c r="B687" s="46"/>
      <c r="C687" s="46"/>
      <c r="D687" s="46"/>
      <c r="E687" s="46"/>
      <c r="F687" s="46"/>
      <c r="G687" s="48"/>
      <c r="H687" s="48"/>
      <c r="I687" s="48"/>
      <c r="J687" s="48"/>
      <c r="K687" s="48"/>
      <c r="L687" s="48"/>
      <c r="M687" s="48"/>
      <c r="N687" s="48"/>
      <c r="O687" s="46"/>
      <c r="P687" s="46"/>
      <c r="Q687" s="46"/>
      <c r="R687" s="46"/>
      <c r="S687" s="46"/>
      <c r="T687" s="46"/>
      <c r="U687" s="46"/>
      <c r="V687" s="46"/>
      <c r="W687" s="46"/>
      <c r="X687" s="46"/>
      <c r="Y687" s="46"/>
      <c r="Z687" s="48"/>
      <c r="AA687" s="48"/>
      <c r="AB687" s="46"/>
      <c r="AC687" s="46"/>
      <c r="AD687" s="46"/>
      <c r="AE687" s="46"/>
    </row>
    <row r="688" spans="1:31" ht="12.75" customHeight="1" x14ac:dyDescent="0.3">
      <c r="A688" s="46"/>
      <c r="B688" s="46"/>
      <c r="C688" s="46"/>
      <c r="D688" s="46"/>
      <c r="E688" s="46"/>
      <c r="F688" s="46"/>
      <c r="G688" s="48"/>
      <c r="H688" s="48"/>
      <c r="I688" s="48"/>
      <c r="J688" s="48"/>
      <c r="K688" s="48"/>
      <c r="L688" s="48"/>
      <c r="M688" s="48"/>
      <c r="N688" s="48"/>
      <c r="O688" s="46"/>
      <c r="P688" s="46"/>
      <c r="Q688" s="46"/>
      <c r="R688" s="46"/>
      <c r="S688" s="46"/>
      <c r="T688" s="46"/>
      <c r="U688" s="46"/>
      <c r="V688" s="46"/>
      <c r="W688" s="46"/>
      <c r="X688" s="46"/>
      <c r="Y688" s="46"/>
      <c r="Z688" s="48"/>
      <c r="AA688" s="48"/>
      <c r="AB688" s="46"/>
      <c r="AC688" s="46"/>
      <c r="AD688" s="46"/>
      <c r="AE688" s="46"/>
    </row>
    <row r="689" spans="1:31" ht="12.75" customHeight="1" x14ac:dyDescent="0.3">
      <c r="A689" s="46"/>
      <c r="B689" s="46"/>
      <c r="C689" s="46"/>
      <c r="D689" s="46"/>
      <c r="E689" s="46"/>
      <c r="F689" s="46"/>
      <c r="G689" s="48"/>
      <c r="H689" s="48"/>
      <c r="I689" s="48"/>
      <c r="J689" s="48"/>
      <c r="K689" s="48"/>
      <c r="L689" s="48"/>
      <c r="M689" s="48"/>
      <c r="N689" s="48"/>
      <c r="O689" s="46"/>
      <c r="P689" s="46"/>
      <c r="Q689" s="46"/>
      <c r="R689" s="46"/>
      <c r="S689" s="46"/>
      <c r="T689" s="46"/>
      <c r="U689" s="46"/>
      <c r="V689" s="46"/>
      <c r="W689" s="46"/>
      <c r="X689" s="46"/>
      <c r="Y689" s="46"/>
      <c r="Z689" s="48"/>
      <c r="AA689" s="48"/>
      <c r="AB689" s="46"/>
      <c r="AC689" s="46"/>
      <c r="AD689" s="46"/>
      <c r="AE689" s="46"/>
    </row>
    <row r="690" spans="1:31" ht="12.75" customHeight="1" x14ac:dyDescent="0.3">
      <c r="A690" s="46"/>
      <c r="B690" s="46"/>
      <c r="C690" s="46"/>
      <c r="D690" s="46"/>
      <c r="E690" s="46"/>
      <c r="F690" s="46"/>
      <c r="G690" s="48"/>
      <c r="H690" s="48"/>
      <c r="I690" s="48"/>
      <c r="J690" s="48"/>
      <c r="K690" s="48"/>
      <c r="L690" s="48"/>
      <c r="M690" s="48"/>
      <c r="N690" s="48"/>
      <c r="O690" s="46"/>
      <c r="P690" s="46"/>
      <c r="Q690" s="46"/>
      <c r="R690" s="46"/>
      <c r="S690" s="46"/>
      <c r="T690" s="46"/>
      <c r="U690" s="46"/>
      <c r="V690" s="46"/>
      <c r="W690" s="46"/>
      <c r="X690" s="46"/>
      <c r="Y690" s="46"/>
      <c r="Z690" s="48"/>
      <c r="AA690" s="48"/>
      <c r="AB690" s="46"/>
      <c r="AC690" s="46"/>
      <c r="AD690" s="46"/>
      <c r="AE690" s="46"/>
    </row>
    <row r="691" spans="1:31" ht="12.75" customHeight="1" x14ac:dyDescent="0.3">
      <c r="A691" s="46"/>
      <c r="B691" s="46"/>
      <c r="C691" s="46"/>
      <c r="D691" s="46"/>
      <c r="E691" s="46"/>
      <c r="F691" s="46"/>
      <c r="G691" s="48"/>
      <c r="H691" s="48"/>
      <c r="I691" s="48"/>
      <c r="J691" s="48"/>
      <c r="K691" s="48"/>
      <c r="L691" s="48"/>
      <c r="M691" s="48"/>
      <c r="N691" s="48"/>
      <c r="O691" s="46"/>
      <c r="P691" s="46"/>
      <c r="Q691" s="46"/>
      <c r="R691" s="46"/>
      <c r="S691" s="46"/>
      <c r="T691" s="46"/>
      <c r="U691" s="46"/>
      <c r="V691" s="46"/>
      <c r="W691" s="46"/>
      <c r="X691" s="46"/>
      <c r="Y691" s="46"/>
      <c r="Z691" s="48"/>
      <c r="AA691" s="48"/>
      <c r="AB691" s="46"/>
      <c r="AC691" s="46"/>
      <c r="AD691" s="46"/>
      <c r="AE691" s="46"/>
    </row>
    <row r="692" spans="1:31" ht="12.75" customHeight="1" x14ac:dyDescent="0.3">
      <c r="A692" s="46"/>
      <c r="B692" s="46"/>
      <c r="C692" s="46"/>
      <c r="D692" s="46"/>
      <c r="E692" s="46"/>
      <c r="F692" s="46"/>
      <c r="G692" s="48"/>
      <c r="H692" s="48"/>
      <c r="I692" s="48"/>
      <c r="J692" s="48"/>
      <c r="K692" s="48"/>
      <c r="L692" s="48"/>
      <c r="M692" s="48"/>
      <c r="N692" s="48"/>
      <c r="O692" s="46"/>
      <c r="P692" s="46"/>
      <c r="Q692" s="46"/>
      <c r="R692" s="46"/>
      <c r="S692" s="46"/>
      <c r="T692" s="46"/>
      <c r="U692" s="46"/>
      <c r="V692" s="46"/>
      <c r="W692" s="46"/>
      <c r="X692" s="46"/>
      <c r="Y692" s="46"/>
      <c r="Z692" s="48"/>
      <c r="AA692" s="48"/>
      <c r="AB692" s="46"/>
      <c r="AC692" s="46"/>
      <c r="AD692" s="46"/>
      <c r="AE692" s="46"/>
    </row>
    <row r="693" spans="1:31" ht="12.75" customHeight="1" x14ac:dyDescent="0.3">
      <c r="A693" s="46"/>
      <c r="B693" s="46"/>
      <c r="C693" s="46"/>
      <c r="D693" s="46"/>
      <c r="E693" s="46"/>
      <c r="F693" s="46"/>
      <c r="G693" s="48"/>
      <c r="H693" s="48"/>
      <c r="I693" s="48"/>
      <c r="J693" s="48"/>
      <c r="K693" s="48"/>
      <c r="L693" s="48"/>
      <c r="M693" s="48"/>
      <c r="N693" s="48"/>
      <c r="O693" s="46"/>
      <c r="P693" s="46"/>
      <c r="Q693" s="46"/>
      <c r="R693" s="46"/>
      <c r="S693" s="46"/>
      <c r="T693" s="46"/>
      <c r="U693" s="46"/>
      <c r="V693" s="46"/>
      <c r="W693" s="46"/>
      <c r="X693" s="46"/>
      <c r="Y693" s="46"/>
      <c r="Z693" s="48"/>
      <c r="AA693" s="48"/>
      <c r="AB693" s="46"/>
      <c r="AC693" s="46"/>
      <c r="AD693" s="46"/>
      <c r="AE693" s="46"/>
    </row>
    <row r="694" spans="1:31" ht="12.75" customHeight="1" x14ac:dyDescent="0.3">
      <c r="A694" s="46"/>
      <c r="B694" s="46"/>
      <c r="C694" s="46"/>
      <c r="D694" s="46"/>
      <c r="E694" s="46"/>
      <c r="F694" s="46"/>
      <c r="G694" s="48"/>
      <c r="H694" s="48"/>
      <c r="I694" s="48"/>
      <c r="J694" s="48"/>
      <c r="K694" s="48"/>
      <c r="L694" s="48"/>
      <c r="M694" s="48"/>
      <c r="N694" s="48"/>
      <c r="O694" s="46"/>
      <c r="P694" s="46"/>
      <c r="Q694" s="46"/>
      <c r="R694" s="46"/>
      <c r="S694" s="46"/>
      <c r="T694" s="46"/>
      <c r="U694" s="46"/>
      <c r="V694" s="46"/>
      <c r="W694" s="46"/>
      <c r="X694" s="46"/>
      <c r="Y694" s="46"/>
      <c r="Z694" s="48"/>
      <c r="AA694" s="48"/>
      <c r="AB694" s="46"/>
      <c r="AC694" s="46"/>
      <c r="AD694" s="46"/>
      <c r="AE694" s="46"/>
    </row>
    <row r="695" spans="1:31" ht="12.75" customHeight="1" x14ac:dyDescent="0.3">
      <c r="A695" s="46"/>
      <c r="B695" s="46"/>
      <c r="C695" s="46"/>
      <c r="D695" s="46"/>
      <c r="E695" s="46"/>
      <c r="F695" s="46"/>
      <c r="G695" s="48"/>
      <c r="H695" s="48"/>
      <c r="I695" s="48"/>
      <c r="J695" s="48"/>
      <c r="K695" s="48"/>
      <c r="L695" s="48"/>
      <c r="M695" s="48"/>
      <c r="N695" s="48"/>
      <c r="O695" s="46"/>
      <c r="P695" s="46"/>
      <c r="Q695" s="46"/>
      <c r="R695" s="46"/>
      <c r="S695" s="46"/>
      <c r="T695" s="46"/>
      <c r="U695" s="46"/>
      <c r="V695" s="46"/>
      <c r="W695" s="46"/>
      <c r="X695" s="46"/>
      <c r="Y695" s="46"/>
      <c r="Z695" s="48"/>
      <c r="AA695" s="48"/>
      <c r="AB695" s="46"/>
      <c r="AC695" s="46"/>
      <c r="AD695" s="46"/>
      <c r="AE695" s="46"/>
    </row>
    <row r="696" spans="1:31" ht="12.75" customHeight="1" x14ac:dyDescent="0.3">
      <c r="A696" s="46"/>
      <c r="B696" s="46"/>
      <c r="C696" s="46"/>
      <c r="D696" s="46"/>
      <c r="E696" s="46"/>
      <c r="F696" s="46"/>
      <c r="G696" s="48"/>
      <c r="H696" s="48"/>
      <c r="I696" s="48"/>
      <c r="J696" s="48"/>
      <c r="K696" s="48"/>
      <c r="L696" s="48"/>
      <c r="M696" s="48"/>
      <c r="N696" s="48"/>
      <c r="O696" s="46"/>
      <c r="P696" s="46"/>
      <c r="Q696" s="46"/>
      <c r="R696" s="46"/>
      <c r="S696" s="46"/>
      <c r="T696" s="46"/>
      <c r="U696" s="46"/>
      <c r="V696" s="46"/>
      <c r="W696" s="46"/>
      <c r="X696" s="46"/>
      <c r="Y696" s="46"/>
      <c r="Z696" s="48"/>
      <c r="AA696" s="48"/>
      <c r="AB696" s="46"/>
      <c r="AC696" s="46"/>
      <c r="AD696" s="46"/>
      <c r="AE696" s="46"/>
    </row>
    <row r="697" spans="1:31" ht="12.75" customHeight="1" x14ac:dyDescent="0.3">
      <c r="A697" s="46"/>
      <c r="B697" s="46"/>
      <c r="C697" s="46"/>
      <c r="D697" s="46"/>
      <c r="E697" s="46"/>
      <c r="F697" s="46"/>
      <c r="G697" s="48"/>
      <c r="H697" s="48"/>
      <c r="I697" s="48"/>
      <c r="J697" s="48"/>
      <c r="K697" s="48"/>
      <c r="L697" s="48"/>
      <c r="M697" s="48"/>
      <c r="N697" s="48"/>
      <c r="O697" s="46"/>
      <c r="P697" s="46"/>
      <c r="Q697" s="46"/>
      <c r="R697" s="46"/>
      <c r="S697" s="46"/>
      <c r="T697" s="46"/>
      <c r="U697" s="46"/>
      <c r="V697" s="46"/>
      <c r="W697" s="46"/>
      <c r="X697" s="46"/>
      <c r="Y697" s="46"/>
      <c r="Z697" s="48"/>
      <c r="AA697" s="48"/>
      <c r="AB697" s="46"/>
      <c r="AC697" s="46"/>
      <c r="AD697" s="46"/>
      <c r="AE697" s="46"/>
    </row>
    <row r="698" spans="1:31" ht="12.75" customHeight="1" x14ac:dyDescent="0.3">
      <c r="A698" s="46"/>
      <c r="B698" s="46"/>
      <c r="C698" s="46"/>
      <c r="D698" s="46"/>
      <c r="E698" s="46"/>
      <c r="F698" s="46"/>
      <c r="G698" s="48"/>
      <c r="H698" s="48"/>
      <c r="I698" s="48"/>
      <c r="J698" s="48"/>
      <c r="K698" s="48"/>
      <c r="L698" s="48"/>
      <c r="M698" s="48"/>
      <c r="N698" s="48"/>
      <c r="O698" s="46"/>
      <c r="P698" s="46"/>
      <c r="Q698" s="46"/>
      <c r="R698" s="46"/>
      <c r="S698" s="46"/>
      <c r="T698" s="46"/>
      <c r="U698" s="46"/>
      <c r="V698" s="46"/>
      <c r="W698" s="46"/>
      <c r="X698" s="46"/>
      <c r="Y698" s="46"/>
      <c r="Z698" s="48"/>
      <c r="AA698" s="48"/>
      <c r="AB698" s="46"/>
      <c r="AC698" s="46"/>
      <c r="AD698" s="46"/>
      <c r="AE698" s="46"/>
    </row>
    <row r="699" spans="1:31" ht="12.75" customHeight="1" x14ac:dyDescent="0.3">
      <c r="A699" s="46"/>
      <c r="B699" s="46"/>
      <c r="C699" s="46"/>
      <c r="D699" s="46"/>
      <c r="E699" s="46"/>
      <c r="F699" s="46"/>
      <c r="G699" s="48"/>
      <c r="H699" s="48"/>
      <c r="I699" s="48"/>
      <c r="J699" s="48"/>
      <c r="K699" s="48"/>
      <c r="L699" s="48"/>
      <c r="M699" s="48"/>
      <c r="N699" s="48"/>
      <c r="O699" s="46"/>
      <c r="P699" s="46"/>
      <c r="Q699" s="46"/>
      <c r="R699" s="46"/>
      <c r="S699" s="46"/>
      <c r="T699" s="46"/>
      <c r="U699" s="46"/>
      <c r="V699" s="46"/>
      <c r="W699" s="46"/>
      <c r="X699" s="46"/>
      <c r="Y699" s="46"/>
      <c r="Z699" s="48"/>
      <c r="AA699" s="48"/>
      <c r="AB699" s="46"/>
      <c r="AC699" s="46"/>
      <c r="AD699" s="46"/>
      <c r="AE699" s="46"/>
    </row>
    <row r="700" spans="1:31" ht="12.75" customHeight="1" x14ac:dyDescent="0.3">
      <c r="A700" s="46"/>
      <c r="B700" s="46"/>
      <c r="C700" s="46"/>
      <c r="D700" s="46"/>
      <c r="E700" s="46"/>
      <c r="F700" s="46"/>
      <c r="G700" s="48"/>
      <c r="H700" s="48"/>
      <c r="I700" s="48"/>
      <c r="J700" s="48"/>
      <c r="K700" s="48"/>
      <c r="L700" s="48"/>
      <c r="M700" s="48"/>
      <c r="N700" s="48"/>
      <c r="O700" s="46"/>
      <c r="P700" s="46"/>
      <c r="Q700" s="46"/>
      <c r="R700" s="46"/>
      <c r="S700" s="46"/>
      <c r="T700" s="46"/>
      <c r="U700" s="46"/>
      <c r="V700" s="46"/>
      <c r="W700" s="46"/>
      <c r="X700" s="46"/>
      <c r="Y700" s="46"/>
      <c r="Z700" s="48"/>
      <c r="AA700" s="48"/>
      <c r="AB700" s="46"/>
      <c r="AC700" s="46"/>
      <c r="AD700" s="46"/>
      <c r="AE700" s="46"/>
    </row>
    <row r="701" spans="1:31" ht="12.75" customHeight="1" x14ac:dyDescent="0.3">
      <c r="A701" s="46"/>
      <c r="B701" s="46"/>
      <c r="C701" s="46"/>
      <c r="D701" s="46"/>
      <c r="E701" s="46"/>
      <c r="F701" s="46"/>
      <c r="G701" s="48"/>
      <c r="H701" s="48"/>
      <c r="I701" s="48"/>
      <c r="J701" s="48"/>
      <c r="K701" s="48"/>
      <c r="L701" s="48"/>
      <c r="M701" s="48"/>
      <c r="N701" s="48"/>
      <c r="O701" s="46"/>
      <c r="P701" s="46"/>
      <c r="Q701" s="46"/>
      <c r="R701" s="46"/>
      <c r="S701" s="46"/>
      <c r="T701" s="46"/>
      <c r="U701" s="46"/>
      <c r="V701" s="46"/>
      <c r="W701" s="46"/>
      <c r="X701" s="46"/>
      <c r="Y701" s="46"/>
      <c r="Z701" s="48"/>
      <c r="AA701" s="48"/>
      <c r="AB701" s="46"/>
      <c r="AC701" s="46"/>
      <c r="AD701" s="46"/>
      <c r="AE701" s="46"/>
    </row>
    <row r="702" spans="1:31" ht="12.75" customHeight="1" x14ac:dyDescent="0.3">
      <c r="A702" s="46"/>
      <c r="B702" s="46"/>
      <c r="C702" s="46"/>
      <c r="D702" s="46"/>
      <c r="E702" s="46"/>
      <c r="F702" s="46"/>
      <c r="G702" s="48"/>
      <c r="H702" s="48"/>
      <c r="I702" s="48"/>
      <c r="J702" s="48"/>
      <c r="K702" s="48"/>
      <c r="L702" s="48"/>
      <c r="M702" s="48"/>
      <c r="N702" s="48"/>
      <c r="O702" s="46"/>
      <c r="P702" s="46"/>
      <c r="Q702" s="46"/>
      <c r="R702" s="46"/>
      <c r="S702" s="46"/>
      <c r="T702" s="46"/>
      <c r="U702" s="46"/>
      <c r="V702" s="46"/>
      <c r="W702" s="46"/>
      <c r="X702" s="46"/>
      <c r="Y702" s="46"/>
      <c r="Z702" s="48"/>
      <c r="AA702" s="48"/>
      <c r="AB702" s="46"/>
      <c r="AC702" s="46"/>
      <c r="AD702" s="46"/>
      <c r="AE702" s="46"/>
    </row>
    <row r="703" spans="1:31" ht="12.75" customHeight="1" x14ac:dyDescent="0.3">
      <c r="A703" s="46"/>
      <c r="B703" s="46"/>
      <c r="C703" s="46"/>
      <c r="D703" s="46"/>
      <c r="E703" s="46"/>
      <c r="F703" s="46"/>
      <c r="G703" s="48"/>
      <c r="H703" s="48"/>
      <c r="I703" s="48"/>
      <c r="J703" s="48"/>
      <c r="K703" s="48"/>
      <c r="L703" s="48"/>
      <c r="M703" s="48"/>
      <c r="N703" s="48"/>
      <c r="O703" s="46"/>
      <c r="P703" s="46"/>
      <c r="Q703" s="46"/>
      <c r="R703" s="46"/>
      <c r="S703" s="46"/>
      <c r="T703" s="46"/>
      <c r="U703" s="46"/>
      <c r="V703" s="46"/>
      <c r="W703" s="46"/>
      <c r="X703" s="46"/>
      <c r="Y703" s="46"/>
      <c r="Z703" s="48"/>
      <c r="AA703" s="48"/>
      <c r="AB703" s="46"/>
      <c r="AC703" s="46"/>
      <c r="AD703" s="46"/>
      <c r="AE703" s="46"/>
    </row>
    <row r="704" spans="1:31" ht="12.75" customHeight="1" x14ac:dyDescent="0.3">
      <c r="A704" s="46"/>
      <c r="B704" s="46"/>
      <c r="C704" s="46"/>
      <c r="D704" s="46"/>
      <c r="E704" s="46"/>
      <c r="F704" s="46"/>
      <c r="G704" s="48"/>
      <c r="H704" s="48"/>
      <c r="I704" s="48"/>
      <c r="J704" s="48"/>
      <c r="K704" s="48"/>
      <c r="L704" s="48"/>
      <c r="M704" s="48"/>
      <c r="N704" s="48"/>
      <c r="O704" s="46"/>
      <c r="P704" s="46"/>
      <c r="Q704" s="46"/>
      <c r="R704" s="46"/>
      <c r="S704" s="46"/>
      <c r="T704" s="46"/>
      <c r="U704" s="46"/>
      <c r="V704" s="46"/>
      <c r="W704" s="46"/>
      <c r="X704" s="46"/>
      <c r="Y704" s="46"/>
      <c r="Z704" s="48"/>
      <c r="AA704" s="48"/>
      <c r="AB704" s="46"/>
      <c r="AC704" s="46"/>
      <c r="AD704" s="46"/>
      <c r="AE704" s="46"/>
    </row>
    <row r="705" spans="1:31" ht="12.75" customHeight="1" x14ac:dyDescent="0.3">
      <c r="A705" s="46"/>
      <c r="B705" s="46"/>
      <c r="C705" s="46"/>
      <c r="D705" s="46"/>
      <c r="E705" s="46"/>
      <c r="F705" s="46"/>
      <c r="G705" s="48"/>
      <c r="H705" s="48"/>
      <c r="I705" s="48"/>
      <c r="J705" s="48"/>
      <c r="K705" s="48"/>
      <c r="L705" s="48"/>
      <c r="M705" s="48"/>
      <c r="N705" s="48"/>
      <c r="O705" s="46"/>
      <c r="P705" s="46"/>
      <c r="Q705" s="46"/>
      <c r="R705" s="46"/>
      <c r="S705" s="46"/>
      <c r="T705" s="46"/>
      <c r="U705" s="46"/>
      <c r="V705" s="46"/>
      <c r="W705" s="46"/>
      <c r="X705" s="46"/>
      <c r="Y705" s="46"/>
      <c r="Z705" s="48"/>
      <c r="AA705" s="48"/>
      <c r="AB705" s="46"/>
      <c r="AC705" s="46"/>
      <c r="AD705" s="46"/>
      <c r="AE705" s="46"/>
    </row>
    <row r="706" spans="1:31" ht="12.75" customHeight="1" x14ac:dyDescent="0.3">
      <c r="A706" s="46"/>
      <c r="B706" s="46"/>
      <c r="C706" s="46"/>
      <c r="D706" s="46"/>
      <c r="E706" s="46"/>
      <c r="F706" s="46"/>
      <c r="G706" s="48"/>
      <c r="H706" s="48"/>
      <c r="I706" s="48"/>
      <c r="J706" s="48"/>
      <c r="K706" s="48"/>
      <c r="L706" s="48"/>
      <c r="M706" s="48"/>
      <c r="N706" s="48"/>
      <c r="O706" s="46"/>
      <c r="P706" s="46"/>
      <c r="Q706" s="46"/>
      <c r="R706" s="46"/>
      <c r="S706" s="46"/>
      <c r="T706" s="46"/>
      <c r="U706" s="46"/>
      <c r="V706" s="46"/>
      <c r="W706" s="46"/>
      <c r="X706" s="46"/>
      <c r="Y706" s="46"/>
      <c r="Z706" s="48"/>
      <c r="AA706" s="48"/>
      <c r="AB706" s="46"/>
      <c r="AC706" s="46"/>
      <c r="AD706" s="46"/>
      <c r="AE706" s="46"/>
    </row>
    <row r="707" spans="1:31" ht="12.75" customHeight="1" x14ac:dyDescent="0.3">
      <c r="A707" s="46"/>
      <c r="B707" s="46"/>
      <c r="C707" s="46"/>
      <c r="D707" s="46"/>
      <c r="E707" s="46"/>
      <c r="F707" s="46"/>
      <c r="G707" s="48"/>
      <c r="H707" s="48"/>
      <c r="I707" s="48"/>
      <c r="J707" s="48"/>
      <c r="K707" s="48"/>
      <c r="L707" s="48"/>
      <c r="M707" s="48"/>
      <c r="N707" s="48"/>
      <c r="O707" s="46"/>
      <c r="P707" s="46"/>
      <c r="Q707" s="46"/>
      <c r="R707" s="46"/>
      <c r="S707" s="46"/>
      <c r="T707" s="46"/>
      <c r="U707" s="46"/>
      <c r="V707" s="46"/>
      <c r="W707" s="46"/>
      <c r="X707" s="46"/>
      <c r="Y707" s="46"/>
      <c r="Z707" s="48"/>
      <c r="AA707" s="48"/>
      <c r="AB707" s="46"/>
      <c r="AC707" s="46"/>
      <c r="AD707" s="46"/>
      <c r="AE707" s="46"/>
    </row>
    <row r="708" spans="1:31" ht="12.75" customHeight="1" x14ac:dyDescent="0.3">
      <c r="A708" s="46"/>
      <c r="B708" s="46"/>
      <c r="C708" s="46"/>
      <c r="D708" s="46"/>
      <c r="E708" s="46"/>
      <c r="F708" s="46"/>
      <c r="G708" s="48"/>
      <c r="H708" s="48"/>
      <c r="I708" s="48"/>
      <c r="J708" s="48"/>
      <c r="K708" s="48"/>
      <c r="L708" s="48"/>
      <c r="M708" s="48"/>
      <c r="N708" s="48"/>
      <c r="O708" s="46"/>
      <c r="P708" s="46"/>
      <c r="Q708" s="46"/>
      <c r="R708" s="46"/>
      <c r="S708" s="46"/>
      <c r="T708" s="46"/>
      <c r="U708" s="46"/>
      <c r="V708" s="46"/>
      <c r="W708" s="46"/>
      <c r="X708" s="46"/>
      <c r="Y708" s="46"/>
      <c r="Z708" s="48"/>
      <c r="AA708" s="48"/>
      <c r="AB708" s="46"/>
      <c r="AC708" s="46"/>
      <c r="AD708" s="46"/>
      <c r="AE708" s="46"/>
    </row>
    <row r="709" spans="1:31" ht="12.75" customHeight="1" x14ac:dyDescent="0.3">
      <c r="A709" s="46"/>
      <c r="B709" s="46"/>
      <c r="C709" s="46"/>
      <c r="D709" s="46"/>
      <c r="E709" s="46"/>
      <c r="F709" s="46"/>
      <c r="G709" s="48"/>
      <c r="H709" s="48"/>
      <c r="I709" s="48"/>
      <c r="J709" s="48"/>
      <c r="K709" s="48"/>
      <c r="L709" s="48"/>
      <c r="M709" s="48"/>
      <c r="N709" s="48"/>
      <c r="O709" s="46"/>
      <c r="P709" s="46"/>
      <c r="Q709" s="46"/>
      <c r="R709" s="46"/>
      <c r="S709" s="46"/>
      <c r="T709" s="46"/>
      <c r="U709" s="46"/>
      <c r="V709" s="46"/>
      <c r="W709" s="46"/>
      <c r="X709" s="46"/>
      <c r="Y709" s="46"/>
      <c r="Z709" s="48"/>
      <c r="AA709" s="48"/>
      <c r="AB709" s="46"/>
      <c r="AC709" s="46"/>
      <c r="AD709" s="46"/>
      <c r="AE709" s="46"/>
    </row>
    <row r="710" spans="1:31" ht="12.75" customHeight="1" x14ac:dyDescent="0.3">
      <c r="A710" s="46"/>
      <c r="B710" s="46"/>
      <c r="C710" s="46"/>
      <c r="D710" s="46"/>
      <c r="E710" s="46"/>
      <c r="F710" s="46"/>
      <c r="G710" s="48"/>
      <c r="H710" s="48"/>
      <c r="I710" s="48"/>
      <c r="J710" s="48"/>
      <c r="K710" s="48"/>
      <c r="L710" s="48"/>
      <c r="M710" s="48"/>
      <c r="N710" s="48"/>
      <c r="O710" s="46"/>
      <c r="P710" s="46"/>
      <c r="Q710" s="46"/>
      <c r="R710" s="46"/>
      <c r="S710" s="46"/>
      <c r="T710" s="46"/>
      <c r="U710" s="46"/>
      <c r="V710" s="46"/>
      <c r="W710" s="46"/>
      <c r="X710" s="46"/>
      <c r="Y710" s="46"/>
      <c r="Z710" s="48"/>
      <c r="AA710" s="48"/>
      <c r="AB710" s="46"/>
      <c r="AC710" s="46"/>
      <c r="AD710" s="46"/>
      <c r="AE710" s="46"/>
    </row>
    <row r="711" spans="1:31" ht="12.75" customHeight="1" x14ac:dyDescent="0.3">
      <c r="A711" s="46"/>
      <c r="B711" s="46"/>
      <c r="C711" s="46"/>
      <c r="D711" s="46"/>
      <c r="E711" s="46"/>
      <c r="F711" s="46"/>
      <c r="G711" s="48"/>
      <c r="H711" s="48"/>
      <c r="I711" s="48"/>
      <c r="J711" s="48"/>
      <c r="K711" s="48"/>
      <c r="L711" s="48"/>
      <c r="M711" s="48"/>
      <c r="N711" s="48"/>
      <c r="O711" s="46"/>
      <c r="P711" s="46"/>
      <c r="Q711" s="46"/>
      <c r="R711" s="46"/>
      <c r="S711" s="46"/>
      <c r="T711" s="46"/>
      <c r="U711" s="46"/>
      <c r="V711" s="46"/>
      <c r="W711" s="46"/>
      <c r="X711" s="46"/>
      <c r="Y711" s="46"/>
      <c r="Z711" s="48"/>
      <c r="AA711" s="48"/>
      <c r="AB711" s="46"/>
      <c r="AC711" s="46"/>
      <c r="AD711" s="46"/>
      <c r="AE711" s="46"/>
    </row>
    <row r="712" spans="1:31" ht="12.75" customHeight="1" x14ac:dyDescent="0.3">
      <c r="A712" s="46"/>
      <c r="B712" s="46"/>
      <c r="C712" s="46"/>
      <c r="D712" s="46"/>
      <c r="E712" s="46"/>
      <c r="F712" s="46"/>
      <c r="G712" s="48"/>
      <c r="H712" s="48"/>
      <c r="I712" s="48"/>
      <c r="J712" s="48"/>
      <c r="K712" s="48"/>
      <c r="L712" s="48"/>
      <c r="M712" s="48"/>
      <c r="N712" s="48"/>
      <c r="O712" s="46"/>
      <c r="P712" s="46"/>
      <c r="Q712" s="46"/>
      <c r="R712" s="46"/>
      <c r="S712" s="46"/>
      <c r="T712" s="46"/>
      <c r="U712" s="46"/>
      <c r="V712" s="46"/>
      <c r="W712" s="46"/>
      <c r="X712" s="46"/>
      <c r="Y712" s="46"/>
      <c r="Z712" s="48"/>
      <c r="AA712" s="48"/>
      <c r="AB712" s="46"/>
      <c r="AC712" s="46"/>
      <c r="AD712" s="46"/>
      <c r="AE712" s="46"/>
    </row>
    <row r="713" spans="1:31" ht="12.75" customHeight="1" x14ac:dyDescent="0.3">
      <c r="A713" s="46"/>
      <c r="B713" s="46"/>
      <c r="C713" s="46"/>
      <c r="D713" s="46"/>
      <c r="E713" s="46"/>
      <c r="F713" s="46"/>
      <c r="G713" s="48"/>
      <c r="H713" s="48"/>
      <c r="I713" s="48"/>
      <c r="J713" s="48"/>
      <c r="K713" s="48"/>
      <c r="L713" s="48"/>
      <c r="M713" s="48"/>
      <c r="N713" s="48"/>
      <c r="O713" s="46"/>
      <c r="P713" s="46"/>
      <c r="Q713" s="46"/>
      <c r="R713" s="46"/>
      <c r="S713" s="46"/>
      <c r="T713" s="46"/>
      <c r="U713" s="46"/>
      <c r="V713" s="46"/>
      <c r="W713" s="46"/>
      <c r="X713" s="46"/>
      <c r="Y713" s="46"/>
      <c r="Z713" s="48"/>
      <c r="AA713" s="48"/>
      <c r="AB713" s="46"/>
      <c r="AC713" s="46"/>
      <c r="AD713" s="46"/>
      <c r="AE713" s="46"/>
    </row>
    <row r="714" spans="1:31" ht="12.75" customHeight="1" x14ac:dyDescent="0.3">
      <c r="A714" s="46"/>
      <c r="B714" s="46"/>
      <c r="C714" s="46"/>
      <c r="D714" s="46"/>
      <c r="E714" s="46"/>
      <c r="F714" s="46"/>
      <c r="G714" s="48"/>
      <c r="H714" s="48"/>
      <c r="I714" s="48"/>
      <c r="J714" s="48"/>
      <c r="K714" s="48"/>
      <c r="L714" s="48"/>
      <c r="M714" s="48"/>
      <c r="N714" s="48"/>
      <c r="O714" s="46"/>
      <c r="P714" s="46"/>
      <c r="Q714" s="46"/>
      <c r="R714" s="46"/>
      <c r="S714" s="46"/>
      <c r="T714" s="46"/>
      <c r="U714" s="46"/>
      <c r="V714" s="46"/>
      <c r="W714" s="46"/>
      <c r="X714" s="46"/>
      <c r="Y714" s="46"/>
      <c r="Z714" s="48"/>
      <c r="AA714" s="48"/>
      <c r="AB714" s="46"/>
      <c r="AC714" s="46"/>
      <c r="AD714" s="46"/>
      <c r="AE714" s="46"/>
    </row>
    <row r="715" spans="1:31" ht="12.75" customHeight="1" x14ac:dyDescent="0.3">
      <c r="A715" s="46"/>
      <c r="B715" s="46"/>
      <c r="C715" s="46"/>
      <c r="D715" s="46"/>
      <c r="E715" s="46"/>
      <c r="F715" s="46"/>
      <c r="G715" s="48"/>
      <c r="H715" s="48"/>
      <c r="I715" s="48"/>
      <c r="J715" s="48"/>
      <c r="K715" s="48"/>
      <c r="L715" s="48"/>
      <c r="M715" s="48"/>
      <c r="N715" s="48"/>
      <c r="O715" s="46"/>
      <c r="P715" s="46"/>
      <c r="Q715" s="46"/>
      <c r="R715" s="46"/>
      <c r="S715" s="46"/>
      <c r="T715" s="46"/>
      <c r="U715" s="46"/>
      <c r="V715" s="46"/>
      <c r="W715" s="46"/>
      <c r="X715" s="46"/>
      <c r="Y715" s="46"/>
      <c r="Z715" s="48"/>
      <c r="AA715" s="48"/>
      <c r="AB715" s="46"/>
      <c r="AC715" s="46"/>
      <c r="AD715" s="46"/>
      <c r="AE715" s="46"/>
    </row>
    <row r="716" spans="1:31" ht="12.75" customHeight="1" x14ac:dyDescent="0.3">
      <c r="A716" s="46"/>
      <c r="B716" s="46"/>
      <c r="C716" s="46"/>
      <c r="D716" s="46"/>
      <c r="E716" s="46"/>
      <c r="F716" s="46"/>
      <c r="G716" s="48"/>
      <c r="H716" s="48"/>
      <c r="I716" s="48"/>
      <c r="J716" s="48"/>
      <c r="K716" s="48"/>
      <c r="L716" s="48"/>
      <c r="M716" s="48"/>
      <c r="N716" s="48"/>
      <c r="O716" s="46"/>
      <c r="P716" s="46"/>
      <c r="Q716" s="46"/>
      <c r="R716" s="46"/>
      <c r="S716" s="46"/>
      <c r="T716" s="46"/>
      <c r="U716" s="46"/>
      <c r="V716" s="46"/>
      <c r="W716" s="46"/>
      <c r="X716" s="46"/>
      <c r="Y716" s="46"/>
      <c r="Z716" s="48"/>
      <c r="AA716" s="48"/>
      <c r="AB716" s="46"/>
      <c r="AC716" s="46"/>
      <c r="AD716" s="46"/>
      <c r="AE716" s="46"/>
    </row>
    <row r="717" spans="1:31" ht="12.75" customHeight="1" x14ac:dyDescent="0.3">
      <c r="A717" s="46"/>
      <c r="B717" s="46"/>
      <c r="C717" s="46"/>
      <c r="D717" s="46"/>
      <c r="E717" s="46"/>
      <c r="F717" s="46"/>
      <c r="G717" s="48"/>
      <c r="H717" s="48"/>
      <c r="I717" s="48"/>
      <c r="J717" s="48"/>
      <c r="K717" s="48"/>
      <c r="L717" s="48"/>
      <c r="M717" s="48"/>
      <c r="N717" s="48"/>
      <c r="O717" s="46"/>
      <c r="P717" s="46"/>
      <c r="Q717" s="46"/>
      <c r="R717" s="46"/>
      <c r="S717" s="46"/>
      <c r="T717" s="46"/>
      <c r="U717" s="46"/>
      <c r="V717" s="46"/>
      <c r="W717" s="46"/>
      <c r="X717" s="46"/>
      <c r="Y717" s="46"/>
      <c r="Z717" s="48"/>
      <c r="AA717" s="48"/>
      <c r="AB717" s="46"/>
      <c r="AC717" s="46"/>
      <c r="AD717" s="46"/>
      <c r="AE717" s="46"/>
    </row>
    <row r="718" spans="1:31" ht="12.75" customHeight="1" x14ac:dyDescent="0.3">
      <c r="A718" s="46"/>
      <c r="B718" s="46"/>
      <c r="C718" s="46"/>
      <c r="D718" s="46"/>
      <c r="E718" s="46"/>
      <c r="F718" s="46"/>
      <c r="G718" s="48"/>
      <c r="H718" s="48"/>
      <c r="I718" s="48"/>
      <c r="J718" s="48"/>
      <c r="K718" s="48"/>
      <c r="L718" s="48"/>
      <c r="M718" s="48"/>
      <c r="N718" s="48"/>
      <c r="O718" s="46"/>
      <c r="P718" s="46"/>
      <c r="Q718" s="46"/>
      <c r="R718" s="46"/>
      <c r="S718" s="46"/>
      <c r="T718" s="46"/>
      <c r="U718" s="46"/>
      <c r="V718" s="46"/>
      <c r="W718" s="46"/>
      <c r="X718" s="46"/>
      <c r="Y718" s="46"/>
      <c r="Z718" s="48"/>
      <c r="AA718" s="48"/>
      <c r="AB718" s="46"/>
      <c r="AC718" s="46"/>
      <c r="AD718" s="46"/>
      <c r="AE718" s="46"/>
    </row>
    <row r="719" spans="1:31" ht="12.75" customHeight="1" x14ac:dyDescent="0.3">
      <c r="A719" s="46"/>
      <c r="B719" s="46"/>
      <c r="C719" s="46"/>
      <c r="D719" s="46"/>
      <c r="E719" s="46"/>
      <c r="F719" s="46"/>
      <c r="G719" s="48"/>
      <c r="H719" s="48"/>
      <c r="I719" s="48"/>
      <c r="J719" s="48"/>
      <c r="K719" s="48"/>
      <c r="L719" s="48"/>
      <c r="M719" s="48"/>
      <c r="N719" s="48"/>
      <c r="O719" s="46"/>
      <c r="P719" s="46"/>
      <c r="Q719" s="46"/>
      <c r="R719" s="46"/>
      <c r="S719" s="46"/>
      <c r="T719" s="46"/>
      <c r="U719" s="46"/>
      <c r="V719" s="46"/>
      <c r="W719" s="46"/>
      <c r="X719" s="46"/>
      <c r="Y719" s="46"/>
      <c r="Z719" s="48"/>
      <c r="AA719" s="48"/>
      <c r="AB719" s="46"/>
      <c r="AC719" s="46"/>
      <c r="AD719" s="46"/>
      <c r="AE719" s="46"/>
    </row>
    <row r="720" spans="1:31" ht="12.75" customHeight="1" x14ac:dyDescent="0.3">
      <c r="A720" s="46"/>
      <c r="B720" s="46"/>
      <c r="C720" s="46"/>
      <c r="D720" s="46"/>
      <c r="E720" s="46"/>
      <c r="F720" s="46"/>
      <c r="G720" s="48"/>
      <c r="H720" s="48"/>
      <c r="I720" s="48"/>
      <c r="J720" s="48"/>
      <c r="K720" s="48"/>
      <c r="L720" s="48"/>
      <c r="M720" s="48"/>
      <c r="N720" s="48"/>
      <c r="O720" s="46"/>
      <c r="P720" s="46"/>
      <c r="Q720" s="46"/>
      <c r="R720" s="46"/>
      <c r="S720" s="46"/>
      <c r="T720" s="46"/>
      <c r="U720" s="46"/>
      <c r="V720" s="46"/>
      <c r="W720" s="46"/>
      <c r="X720" s="46"/>
      <c r="Y720" s="46"/>
      <c r="Z720" s="48"/>
      <c r="AA720" s="48"/>
      <c r="AB720" s="46"/>
      <c r="AC720" s="46"/>
      <c r="AD720" s="46"/>
      <c r="AE720" s="46"/>
    </row>
    <row r="721" spans="1:31" ht="12.75" customHeight="1" x14ac:dyDescent="0.3">
      <c r="A721" s="46"/>
      <c r="B721" s="46"/>
      <c r="C721" s="46"/>
      <c r="D721" s="46"/>
      <c r="E721" s="46"/>
      <c r="F721" s="46"/>
      <c r="G721" s="48"/>
      <c r="H721" s="48"/>
      <c r="I721" s="48"/>
      <c r="J721" s="48"/>
      <c r="K721" s="48"/>
      <c r="L721" s="48"/>
      <c r="M721" s="48"/>
      <c r="N721" s="48"/>
      <c r="O721" s="46"/>
      <c r="P721" s="46"/>
      <c r="Q721" s="46"/>
      <c r="R721" s="46"/>
      <c r="S721" s="46"/>
      <c r="T721" s="46"/>
      <c r="U721" s="46"/>
      <c r="V721" s="46"/>
      <c r="W721" s="46"/>
      <c r="X721" s="46"/>
      <c r="Y721" s="46"/>
      <c r="Z721" s="48"/>
      <c r="AA721" s="48"/>
      <c r="AB721" s="46"/>
      <c r="AC721" s="46"/>
      <c r="AD721" s="46"/>
      <c r="AE721" s="46"/>
    </row>
    <row r="722" spans="1:31" ht="12.75" customHeight="1" x14ac:dyDescent="0.3">
      <c r="A722" s="46"/>
      <c r="B722" s="46"/>
      <c r="C722" s="46"/>
      <c r="D722" s="46"/>
      <c r="E722" s="46"/>
      <c r="F722" s="46"/>
      <c r="G722" s="48"/>
      <c r="H722" s="48"/>
      <c r="I722" s="48"/>
      <c r="J722" s="48"/>
      <c r="K722" s="48"/>
      <c r="L722" s="48"/>
      <c r="M722" s="48"/>
      <c r="N722" s="48"/>
      <c r="O722" s="46"/>
      <c r="P722" s="46"/>
      <c r="Q722" s="46"/>
      <c r="R722" s="46"/>
      <c r="S722" s="46"/>
      <c r="T722" s="46"/>
      <c r="U722" s="46"/>
      <c r="V722" s="46"/>
      <c r="W722" s="46"/>
      <c r="X722" s="46"/>
      <c r="Y722" s="46"/>
      <c r="Z722" s="48"/>
      <c r="AA722" s="48"/>
      <c r="AB722" s="46"/>
      <c r="AC722" s="46"/>
      <c r="AD722" s="46"/>
      <c r="AE722" s="46"/>
    </row>
    <row r="723" spans="1:31" ht="12.75" customHeight="1" x14ac:dyDescent="0.3">
      <c r="A723" s="46"/>
      <c r="B723" s="46"/>
      <c r="C723" s="46"/>
      <c r="D723" s="46"/>
      <c r="E723" s="46"/>
      <c r="F723" s="46"/>
      <c r="G723" s="48"/>
      <c r="H723" s="48"/>
      <c r="I723" s="48"/>
      <c r="J723" s="48"/>
      <c r="K723" s="48"/>
      <c r="L723" s="48"/>
      <c r="M723" s="48"/>
      <c r="N723" s="48"/>
      <c r="O723" s="46"/>
      <c r="P723" s="46"/>
      <c r="Q723" s="46"/>
      <c r="R723" s="46"/>
      <c r="S723" s="46"/>
      <c r="T723" s="46"/>
      <c r="U723" s="46"/>
      <c r="V723" s="46"/>
      <c r="W723" s="46"/>
      <c r="X723" s="46"/>
      <c r="Y723" s="46"/>
      <c r="Z723" s="48"/>
      <c r="AA723" s="48"/>
      <c r="AB723" s="46"/>
      <c r="AC723" s="46"/>
      <c r="AD723" s="46"/>
      <c r="AE723" s="46"/>
    </row>
    <row r="724" spans="1:31" ht="12.75" customHeight="1" x14ac:dyDescent="0.3">
      <c r="A724" s="46"/>
      <c r="B724" s="46"/>
      <c r="C724" s="46"/>
      <c r="D724" s="46"/>
      <c r="E724" s="46"/>
      <c r="F724" s="46"/>
      <c r="G724" s="48"/>
      <c r="H724" s="48"/>
      <c r="I724" s="48"/>
      <c r="J724" s="48"/>
      <c r="K724" s="48"/>
      <c r="L724" s="48"/>
      <c r="M724" s="48"/>
      <c r="N724" s="48"/>
      <c r="O724" s="46"/>
      <c r="P724" s="46"/>
      <c r="Q724" s="46"/>
      <c r="R724" s="46"/>
      <c r="S724" s="46"/>
      <c r="T724" s="46"/>
      <c r="U724" s="46"/>
      <c r="V724" s="46"/>
      <c r="W724" s="46"/>
      <c r="X724" s="46"/>
      <c r="Y724" s="46"/>
      <c r="Z724" s="48"/>
      <c r="AA724" s="48"/>
      <c r="AB724" s="46"/>
      <c r="AC724" s="46"/>
      <c r="AD724" s="46"/>
      <c r="AE724" s="46"/>
    </row>
    <row r="725" spans="1:31" ht="12.75" customHeight="1" x14ac:dyDescent="0.3">
      <c r="A725" s="46"/>
      <c r="B725" s="46"/>
      <c r="C725" s="46"/>
      <c r="D725" s="46"/>
      <c r="E725" s="46"/>
      <c r="F725" s="46"/>
      <c r="G725" s="48"/>
      <c r="H725" s="48"/>
      <c r="I725" s="48"/>
      <c r="J725" s="48"/>
      <c r="K725" s="48"/>
      <c r="L725" s="48"/>
      <c r="M725" s="48"/>
      <c r="N725" s="48"/>
      <c r="O725" s="46"/>
      <c r="P725" s="46"/>
      <c r="Q725" s="46"/>
      <c r="R725" s="46"/>
      <c r="S725" s="46"/>
      <c r="T725" s="46"/>
      <c r="U725" s="46"/>
      <c r="V725" s="46"/>
      <c r="W725" s="46"/>
      <c r="X725" s="46"/>
      <c r="Y725" s="46"/>
      <c r="Z725" s="48"/>
      <c r="AA725" s="48"/>
      <c r="AB725" s="46"/>
      <c r="AC725" s="46"/>
      <c r="AD725" s="46"/>
      <c r="AE725" s="46"/>
    </row>
    <row r="726" spans="1:31" ht="12.75" customHeight="1" x14ac:dyDescent="0.3">
      <c r="A726" s="46"/>
      <c r="B726" s="46"/>
      <c r="C726" s="46"/>
      <c r="D726" s="46"/>
      <c r="E726" s="46"/>
      <c r="F726" s="46"/>
      <c r="G726" s="48"/>
      <c r="H726" s="48"/>
      <c r="I726" s="48"/>
      <c r="J726" s="48"/>
      <c r="K726" s="48"/>
      <c r="L726" s="48"/>
      <c r="M726" s="48"/>
      <c r="N726" s="48"/>
      <c r="O726" s="46"/>
      <c r="P726" s="46"/>
      <c r="Q726" s="46"/>
      <c r="R726" s="46"/>
      <c r="S726" s="46"/>
      <c r="T726" s="46"/>
      <c r="U726" s="46"/>
      <c r="V726" s="46"/>
      <c r="W726" s="46"/>
      <c r="X726" s="46"/>
      <c r="Y726" s="46"/>
      <c r="Z726" s="48"/>
      <c r="AA726" s="48"/>
      <c r="AB726" s="46"/>
      <c r="AC726" s="46"/>
      <c r="AD726" s="46"/>
      <c r="AE726" s="46"/>
    </row>
    <row r="727" spans="1:31" ht="12.75" customHeight="1" x14ac:dyDescent="0.3">
      <c r="A727" s="46"/>
      <c r="B727" s="46"/>
      <c r="C727" s="46"/>
      <c r="D727" s="46"/>
      <c r="E727" s="46"/>
      <c r="F727" s="46"/>
      <c r="G727" s="48"/>
      <c r="H727" s="48"/>
      <c r="I727" s="48"/>
      <c r="J727" s="48"/>
      <c r="K727" s="48"/>
      <c r="L727" s="48"/>
      <c r="M727" s="48"/>
      <c r="N727" s="48"/>
      <c r="O727" s="46"/>
      <c r="P727" s="46"/>
      <c r="Q727" s="46"/>
      <c r="R727" s="46"/>
      <c r="S727" s="46"/>
      <c r="T727" s="46"/>
      <c r="U727" s="46"/>
      <c r="V727" s="46"/>
      <c r="W727" s="46"/>
      <c r="X727" s="46"/>
      <c r="Y727" s="46"/>
      <c r="Z727" s="48"/>
      <c r="AA727" s="48"/>
      <c r="AB727" s="46"/>
      <c r="AC727" s="46"/>
      <c r="AD727" s="46"/>
      <c r="AE727" s="46"/>
    </row>
    <row r="728" spans="1:31" ht="12.75" customHeight="1" x14ac:dyDescent="0.3">
      <c r="A728" s="46"/>
      <c r="B728" s="46"/>
      <c r="C728" s="46"/>
      <c r="D728" s="46"/>
      <c r="E728" s="46"/>
      <c r="F728" s="46"/>
      <c r="G728" s="48"/>
      <c r="H728" s="48"/>
      <c r="I728" s="48"/>
      <c r="J728" s="48"/>
      <c r="K728" s="48"/>
      <c r="L728" s="48"/>
      <c r="M728" s="48"/>
      <c r="N728" s="48"/>
      <c r="O728" s="46"/>
      <c r="P728" s="46"/>
      <c r="Q728" s="46"/>
      <c r="R728" s="46"/>
      <c r="S728" s="46"/>
      <c r="T728" s="46"/>
      <c r="U728" s="46"/>
      <c r="V728" s="46"/>
      <c r="W728" s="46"/>
      <c r="X728" s="46"/>
      <c r="Y728" s="46"/>
      <c r="Z728" s="48"/>
      <c r="AA728" s="48"/>
      <c r="AB728" s="46"/>
      <c r="AC728" s="46"/>
      <c r="AD728" s="46"/>
      <c r="AE728" s="46"/>
    </row>
    <row r="729" spans="1:31" ht="12.75" customHeight="1" x14ac:dyDescent="0.3">
      <c r="A729" s="46"/>
      <c r="B729" s="46"/>
      <c r="C729" s="46"/>
      <c r="D729" s="46"/>
      <c r="E729" s="46"/>
      <c r="F729" s="46"/>
      <c r="G729" s="48"/>
      <c r="H729" s="48"/>
      <c r="I729" s="48"/>
      <c r="J729" s="48"/>
      <c r="K729" s="48"/>
      <c r="L729" s="48"/>
      <c r="M729" s="48"/>
      <c r="N729" s="48"/>
      <c r="O729" s="46"/>
      <c r="P729" s="46"/>
      <c r="Q729" s="46"/>
      <c r="R729" s="46"/>
      <c r="S729" s="46"/>
      <c r="T729" s="46"/>
      <c r="U729" s="46"/>
      <c r="V729" s="46"/>
      <c r="W729" s="46"/>
      <c r="X729" s="46"/>
      <c r="Y729" s="46"/>
      <c r="Z729" s="48"/>
      <c r="AA729" s="48"/>
      <c r="AB729" s="46"/>
      <c r="AC729" s="46"/>
      <c r="AD729" s="46"/>
      <c r="AE729" s="46"/>
    </row>
    <row r="730" spans="1:31" ht="12.75" customHeight="1" x14ac:dyDescent="0.3">
      <c r="A730" s="46"/>
      <c r="B730" s="46"/>
      <c r="C730" s="46"/>
      <c r="D730" s="46"/>
      <c r="E730" s="46"/>
      <c r="F730" s="46"/>
      <c r="G730" s="48"/>
      <c r="H730" s="48"/>
      <c r="I730" s="48"/>
      <c r="J730" s="48"/>
      <c r="K730" s="48"/>
      <c r="L730" s="48"/>
      <c r="M730" s="48"/>
      <c r="N730" s="48"/>
      <c r="O730" s="46"/>
      <c r="P730" s="46"/>
      <c r="Q730" s="46"/>
      <c r="R730" s="46"/>
      <c r="S730" s="46"/>
      <c r="T730" s="46"/>
      <c r="U730" s="46"/>
      <c r="V730" s="46"/>
      <c r="W730" s="46"/>
      <c r="X730" s="46"/>
      <c r="Y730" s="46"/>
      <c r="Z730" s="48"/>
      <c r="AA730" s="48"/>
      <c r="AB730" s="46"/>
      <c r="AC730" s="46"/>
      <c r="AD730" s="46"/>
      <c r="AE730" s="46"/>
    </row>
    <row r="731" spans="1:31" ht="12.75" customHeight="1" x14ac:dyDescent="0.3">
      <c r="A731" s="46"/>
      <c r="B731" s="46"/>
      <c r="C731" s="46"/>
      <c r="D731" s="46"/>
      <c r="E731" s="46"/>
      <c r="F731" s="46"/>
      <c r="G731" s="48"/>
      <c r="H731" s="48"/>
      <c r="I731" s="48"/>
      <c r="J731" s="48"/>
      <c r="K731" s="48"/>
      <c r="L731" s="48"/>
      <c r="M731" s="48"/>
      <c r="N731" s="48"/>
      <c r="O731" s="46"/>
      <c r="P731" s="46"/>
      <c r="Q731" s="46"/>
      <c r="R731" s="46"/>
      <c r="S731" s="46"/>
      <c r="T731" s="46"/>
      <c r="U731" s="46"/>
      <c r="V731" s="46"/>
      <c r="W731" s="46"/>
      <c r="X731" s="46"/>
      <c r="Y731" s="46"/>
      <c r="Z731" s="48"/>
      <c r="AA731" s="48"/>
      <c r="AB731" s="46"/>
      <c r="AC731" s="46"/>
      <c r="AD731" s="46"/>
      <c r="AE731" s="46"/>
    </row>
    <row r="732" spans="1:31" ht="12.75" customHeight="1" x14ac:dyDescent="0.3">
      <c r="A732" s="46"/>
      <c r="B732" s="46"/>
      <c r="C732" s="46"/>
      <c r="D732" s="46"/>
      <c r="E732" s="46"/>
      <c r="F732" s="46"/>
      <c r="G732" s="48"/>
      <c r="H732" s="48"/>
      <c r="I732" s="48"/>
      <c r="J732" s="48"/>
      <c r="K732" s="48"/>
      <c r="L732" s="48"/>
      <c r="M732" s="48"/>
      <c r="N732" s="48"/>
      <c r="O732" s="46"/>
      <c r="P732" s="46"/>
      <c r="Q732" s="46"/>
      <c r="R732" s="46"/>
      <c r="S732" s="46"/>
      <c r="T732" s="46"/>
      <c r="U732" s="46"/>
      <c r="V732" s="46"/>
      <c r="W732" s="46"/>
      <c r="X732" s="46"/>
      <c r="Y732" s="46"/>
      <c r="Z732" s="48"/>
      <c r="AA732" s="48"/>
      <c r="AB732" s="46"/>
      <c r="AC732" s="46"/>
      <c r="AD732" s="46"/>
      <c r="AE732" s="46"/>
    </row>
    <row r="733" spans="1:31" ht="12.75" customHeight="1" x14ac:dyDescent="0.3">
      <c r="A733" s="46"/>
      <c r="B733" s="46"/>
      <c r="C733" s="46"/>
      <c r="D733" s="46"/>
      <c r="E733" s="46"/>
      <c r="F733" s="46"/>
      <c r="G733" s="48"/>
      <c r="H733" s="48"/>
      <c r="I733" s="48"/>
      <c r="J733" s="48"/>
      <c r="K733" s="48"/>
      <c r="L733" s="48"/>
      <c r="M733" s="48"/>
      <c r="N733" s="48"/>
      <c r="O733" s="46"/>
      <c r="P733" s="46"/>
      <c r="Q733" s="46"/>
      <c r="R733" s="46"/>
      <c r="S733" s="46"/>
      <c r="T733" s="46"/>
      <c r="U733" s="46"/>
      <c r="V733" s="46"/>
      <c r="W733" s="46"/>
      <c r="X733" s="46"/>
      <c r="Y733" s="46"/>
      <c r="Z733" s="48"/>
      <c r="AA733" s="48"/>
      <c r="AB733" s="46"/>
      <c r="AC733" s="46"/>
      <c r="AD733" s="46"/>
      <c r="AE733" s="46"/>
    </row>
    <row r="734" spans="1:31" ht="12.75" customHeight="1" x14ac:dyDescent="0.3">
      <c r="A734" s="46"/>
      <c r="B734" s="46"/>
      <c r="C734" s="46"/>
      <c r="D734" s="46"/>
      <c r="E734" s="46"/>
      <c r="F734" s="46"/>
      <c r="G734" s="48"/>
      <c r="H734" s="48"/>
      <c r="I734" s="48"/>
      <c r="J734" s="48"/>
      <c r="K734" s="48"/>
      <c r="L734" s="48"/>
      <c r="M734" s="48"/>
      <c r="N734" s="48"/>
      <c r="O734" s="46"/>
      <c r="P734" s="46"/>
      <c r="Q734" s="46"/>
      <c r="R734" s="46"/>
      <c r="S734" s="46"/>
      <c r="T734" s="46"/>
      <c r="U734" s="46"/>
      <c r="V734" s="46"/>
      <c r="W734" s="46"/>
      <c r="X734" s="46"/>
      <c r="Y734" s="46"/>
      <c r="Z734" s="48"/>
      <c r="AA734" s="48"/>
      <c r="AB734" s="46"/>
      <c r="AC734" s="46"/>
      <c r="AD734" s="46"/>
      <c r="AE734" s="46"/>
    </row>
    <row r="735" spans="1:31" ht="12.75" customHeight="1" x14ac:dyDescent="0.3">
      <c r="A735" s="46"/>
      <c r="B735" s="46"/>
      <c r="C735" s="46"/>
      <c r="D735" s="46"/>
      <c r="E735" s="46"/>
      <c r="F735" s="46"/>
      <c r="G735" s="48"/>
      <c r="H735" s="48"/>
      <c r="I735" s="48"/>
      <c r="J735" s="48"/>
      <c r="K735" s="48"/>
      <c r="L735" s="48"/>
      <c r="M735" s="48"/>
      <c r="N735" s="48"/>
      <c r="O735" s="46"/>
      <c r="P735" s="46"/>
      <c r="Q735" s="46"/>
      <c r="R735" s="46"/>
      <c r="S735" s="46"/>
      <c r="T735" s="46"/>
      <c r="U735" s="46"/>
      <c r="V735" s="46"/>
      <c r="W735" s="46"/>
      <c r="X735" s="46"/>
      <c r="Y735" s="46"/>
      <c r="Z735" s="48"/>
      <c r="AA735" s="48"/>
      <c r="AB735" s="46"/>
      <c r="AC735" s="46"/>
      <c r="AD735" s="46"/>
      <c r="AE735" s="46"/>
    </row>
    <row r="736" spans="1:31" ht="12.75" customHeight="1" x14ac:dyDescent="0.3">
      <c r="A736" s="46"/>
      <c r="B736" s="46"/>
      <c r="C736" s="46"/>
      <c r="D736" s="46"/>
      <c r="E736" s="46"/>
      <c r="F736" s="46"/>
      <c r="G736" s="48"/>
      <c r="H736" s="48"/>
      <c r="I736" s="48"/>
      <c r="J736" s="48"/>
      <c r="K736" s="48"/>
      <c r="L736" s="48"/>
      <c r="M736" s="48"/>
      <c r="N736" s="48"/>
      <c r="O736" s="46"/>
      <c r="P736" s="46"/>
      <c r="Q736" s="46"/>
      <c r="R736" s="46"/>
      <c r="S736" s="46"/>
      <c r="T736" s="46"/>
      <c r="U736" s="46"/>
      <c r="V736" s="46"/>
      <c r="W736" s="46"/>
      <c r="X736" s="46"/>
      <c r="Y736" s="46"/>
      <c r="Z736" s="48"/>
      <c r="AA736" s="48"/>
      <c r="AB736" s="46"/>
      <c r="AC736" s="46"/>
      <c r="AD736" s="46"/>
      <c r="AE736" s="46"/>
    </row>
    <row r="737" spans="1:31" ht="12.75" customHeight="1" x14ac:dyDescent="0.3">
      <c r="A737" s="46"/>
      <c r="B737" s="46"/>
      <c r="C737" s="46"/>
      <c r="D737" s="46"/>
      <c r="E737" s="46"/>
      <c r="F737" s="46"/>
      <c r="G737" s="48"/>
      <c r="H737" s="48"/>
      <c r="I737" s="48"/>
      <c r="J737" s="48"/>
      <c r="K737" s="48"/>
      <c r="L737" s="48"/>
      <c r="M737" s="48"/>
      <c r="N737" s="48"/>
      <c r="O737" s="46"/>
      <c r="P737" s="46"/>
      <c r="Q737" s="46"/>
      <c r="R737" s="46"/>
      <c r="S737" s="46"/>
      <c r="T737" s="46"/>
      <c r="U737" s="46"/>
      <c r="V737" s="46"/>
      <c r="W737" s="46"/>
      <c r="X737" s="46"/>
      <c r="Y737" s="46"/>
      <c r="Z737" s="48"/>
      <c r="AA737" s="48"/>
      <c r="AB737" s="46"/>
      <c r="AC737" s="46"/>
      <c r="AD737" s="46"/>
      <c r="AE737" s="46"/>
    </row>
    <row r="738" spans="1:31" ht="12.75" customHeight="1" x14ac:dyDescent="0.3">
      <c r="A738" s="46"/>
      <c r="B738" s="46"/>
      <c r="C738" s="46"/>
      <c r="D738" s="46"/>
      <c r="E738" s="46"/>
      <c r="F738" s="46"/>
      <c r="G738" s="48"/>
      <c r="H738" s="48"/>
      <c r="I738" s="48"/>
      <c r="J738" s="48"/>
      <c r="K738" s="48"/>
      <c r="L738" s="48"/>
      <c r="M738" s="48"/>
      <c r="N738" s="48"/>
      <c r="O738" s="46"/>
      <c r="P738" s="46"/>
      <c r="Q738" s="46"/>
      <c r="R738" s="46"/>
      <c r="S738" s="46"/>
      <c r="T738" s="46"/>
      <c r="U738" s="46"/>
      <c r="V738" s="46"/>
      <c r="W738" s="46"/>
      <c r="X738" s="46"/>
      <c r="Y738" s="46"/>
      <c r="Z738" s="48"/>
      <c r="AA738" s="48"/>
      <c r="AB738" s="46"/>
      <c r="AC738" s="46"/>
      <c r="AD738" s="46"/>
      <c r="AE738" s="46"/>
    </row>
    <row r="739" spans="1:31" ht="12.75" customHeight="1" x14ac:dyDescent="0.3">
      <c r="A739" s="46"/>
      <c r="B739" s="46"/>
      <c r="C739" s="46"/>
      <c r="D739" s="46"/>
      <c r="E739" s="46"/>
      <c r="F739" s="46"/>
      <c r="G739" s="48"/>
      <c r="H739" s="48"/>
      <c r="I739" s="48"/>
      <c r="J739" s="48"/>
      <c r="K739" s="48"/>
      <c r="L739" s="48"/>
      <c r="M739" s="48"/>
      <c r="N739" s="48"/>
      <c r="O739" s="46"/>
      <c r="P739" s="46"/>
      <c r="Q739" s="46"/>
      <c r="R739" s="46"/>
      <c r="S739" s="46"/>
      <c r="T739" s="46"/>
      <c r="U739" s="46"/>
      <c r="V739" s="46"/>
      <c r="W739" s="46"/>
      <c r="X739" s="46"/>
      <c r="Y739" s="46"/>
      <c r="Z739" s="48"/>
      <c r="AA739" s="48"/>
      <c r="AB739" s="46"/>
      <c r="AC739" s="46"/>
      <c r="AD739" s="46"/>
      <c r="AE739" s="46"/>
    </row>
    <row r="740" spans="1:31" ht="12.75" customHeight="1" x14ac:dyDescent="0.3">
      <c r="A740" s="46"/>
      <c r="B740" s="46"/>
      <c r="C740" s="46"/>
      <c r="D740" s="46"/>
      <c r="E740" s="46"/>
      <c r="F740" s="46"/>
      <c r="G740" s="48"/>
      <c r="H740" s="48"/>
      <c r="I740" s="48"/>
      <c r="J740" s="48"/>
      <c r="K740" s="48"/>
      <c r="L740" s="48"/>
      <c r="M740" s="48"/>
      <c r="N740" s="48"/>
      <c r="O740" s="46"/>
      <c r="P740" s="46"/>
      <c r="Q740" s="46"/>
      <c r="R740" s="46"/>
      <c r="S740" s="46"/>
      <c r="T740" s="46"/>
      <c r="U740" s="46"/>
      <c r="V740" s="46"/>
      <c r="W740" s="46"/>
      <c r="X740" s="46"/>
      <c r="Y740" s="46"/>
      <c r="Z740" s="48"/>
      <c r="AA740" s="48"/>
      <c r="AB740" s="46"/>
      <c r="AC740" s="46"/>
      <c r="AD740" s="46"/>
      <c r="AE740" s="46"/>
    </row>
    <row r="741" spans="1:31" ht="12.75" customHeight="1" x14ac:dyDescent="0.3">
      <c r="A741" s="46"/>
      <c r="B741" s="46"/>
      <c r="C741" s="46"/>
      <c r="D741" s="46"/>
      <c r="E741" s="46"/>
      <c r="F741" s="46"/>
      <c r="G741" s="48"/>
      <c r="H741" s="48"/>
      <c r="I741" s="48"/>
      <c r="J741" s="48"/>
      <c r="K741" s="48"/>
      <c r="L741" s="48"/>
      <c r="M741" s="48"/>
      <c r="N741" s="48"/>
      <c r="O741" s="46"/>
      <c r="P741" s="46"/>
      <c r="Q741" s="46"/>
      <c r="R741" s="46"/>
      <c r="S741" s="46"/>
      <c r="T741" s="46"/>
      <c r="U741" s="46"/>
      <c r="V741" s="46"/>
      <c r="W741" s="46"/>
      <c r="X741" s="46"/>
      <c r="Y741" s="46"/>
      <c r="Z741" s="48"/>
      <c r="AA741" s="48"/>
      <c r="AB741" s="46"/>
      <c r="AC741" s="46"/>
      <c r="AD741" s="46"/>
      <c r="AE741" s="46"/>
    </row>
    <row r="742" spans="1:31" ht="12.75" customHeight="1" x14ac:dyDescent="0.3">
      <c r="A742" s="46"/>
      <c r="B742" s="46"/>
      <c r="C742" s="46"/>
      <c r="D742" s="46"/>
      <c r="E742" s="46"/>
      <c r="F742" s="46"/>
      <c r="G742" s="48"/>
      <c r="H742" s="48"/>
      <c r="I742" s="48"/>
      <c r="J742" s="48"/>
      <c r="K742" s="48"/>
      <c r="L742" s="48"/>
      <c r="M742" s="48"/>
      <c r="N742" s="48"/>
      <c r="O742" s="46"/>
      <c r="P742" s="46"/>
      <c r="Q742" s="46"/>
      <c r="R742" s="46"/>
      <c r="S742" s="46"/>
      <c r="T742" s="46"/>
      <c r="U742" s="46"/>
      <c r="V742" s="46"/>
      <c r="W742" s="46"/>
      <c r="X742" s="46"/>
      <c r="Y742" s="46"/>
      <c r="Z742" s="48"/>
      <c r="AA742" s="48"/>
      <c r="AB742" s="46"/>
      <c r="AC742" s="46"/>
      <c r="AD742" s="46"/>
      <c r="AE742" s="46"/>
    </row>
    <row r="743" spans="1:31" ht="12.75" customHeight="1" x14ac:dyDescent="0.3">
      <c r="A743" s="46"/>
      <c r="B743" s="46"/>
      <c r="C743" s="46"/>
      <c r="D743" s="46"/>
      <c r="E743" s="46"/>
      <c r="F743" s="46"/>
      <c r="G743" s="48"/>
      <c r="H743" s="48"/>
      <c r="I743" s="48"/>
      <c r="J743" s="48"/>
      <c r="K743" s="48"/>
      <c r="L743" s="48"/>
      <c r="M743" s="48"/>
      <c r="N743" s="48"/>
      <c r="O743" s="46"/>
      <c r="P743" s="46"/>
      <c r="Q743" s="46"/>
      <c r="R743" s="46"/>
      <c r="S743" s="46"/>
      <c r="T743" s="46"/>
      <c r="U743" s="46"/>
      <c r="V743" s="46"/>
      <c r="W743" s="46"/>
      <c r="X743" s="46"/>
      <c r="Y743" s="46"/>
      <c r="Z743" s="48"/>
      <c r="AA743" s="48"/>
      <c r="AB743" s="46"/>
      <c r="AC743" s="46"/>
      <c r="AD743" s="46"/>
      <c r="AE743" s="46"/>
    </row>
    <row r="744" spans="1:31" ht="12.75" customHeight="1" x14ac:dyDescent="0.3">
      <c r="A744" s="46"/>
      <c r="B744" s="46"/>
      <c r="C744" s="46"/>
      <c r="D744" s="46"/>
      <c r="E744" s="46"/>
      <c r="F744" s="46"/>
      <c r="G744" s="48"/>
      <c r="H744" s="48"/>
      <c r="I744" s="48"/>
      <c r="J744" s="48"/>
      <c r="K744" s="48"/>
      <c r="L744" s="48"/>
      <c r="M744" s="48"/>
      <c r="N744" s="48"/>
      <c r="O744" s="46"/>
      <c r="P744" s="46"/>
      <c r="Q744" s="46"/>
      <c r="R744" s="46"/>
      <c r="S744" s="46"/>
      <c r="T744" s="46"/>
      <c r="U744" s="46"/>
      <c r="V744" s="46"/>
      <c r="W744" s="46"/>
      <c r="X744" s="46"/>
      <c r="Y744" s="46"/>
      <c r="Z744" s="48"/>
      <c r="AA744" s="48"/>
      <c r="AB744" s="46"/>
      <c r="AC744" s="46"/>
      <c r="AD744" s="46"/>
      <c r="AE744" s="46"/>
    </row>
    <row r="745" spans="1:31" ht="12.75" customHeight="1" x14ac:dyDescent="0.3">
      <c r="A745" s="46"/>
      <c r="B745" s="46"/>
      <c r="C745" s="46"/>
      <c r="D745" s="46"/>
      <c r="E745" s="46"/>
      <c r="F745" s="46"/>
      <c r="G745" s="48"/>
      <c r="H745" s="48"/>
      <c r="I745" s="48"/>
      <c r="J745" s="48"/>
      <c r="K745" s="48"/>
      <c r="L745" s="48"/>
      <c r="M745" s="48"/>
      <c r="N745" s="48"/>
      <c r="O745" s="46"/>
      <c r="P745" s="46"/>
      <c r="Q745" s="46"/>
      <c r="R745" s="46"/>
      <c r="S745" s="46"/>
      <c r="T745" s="46"/>
      <c r="U745" s="46"/>
      <c r="V745" s="46"/>
      <c r="W745" s="46"/>
      <c r="X745" s="46"/>
      <c r="Y745" s="46"/>
      <c r="Z745" s="48"/>
      <c r="AA745" s="48"/>
      <c r="AB745" s="46"/>
      <c r="AC745" s="46"/>
      <c r="AD745" s="46"/>
      <c r="AE745" s="46"/>
    </row>
    <row r="746" spans="1:31" ht="12.75" customHeight="1" x14ac:dyDescent="0.3">
      <c r="A746" s="46"/>
      <c r="B746" s="46"/>
      <c r="C746" s="46"/>
      <c r="D746" s="46"/>
      <c r="E746" s="46"/>
      <c r="F746" s="46"/>
      <c r="G746" s="48"/>
      <c r="H746" s="48"/>
      <c r="I746" s="48"/>
      <c r="J746" s="48"/>
      <c r="K746" s="48"/>
      <c r="L746" s="48"/>
      <c r="M746" s="48"/>
      <c r="N746" s="48"/>
      <c r="O746" s="46"/>
      <c r="P746" s="46"/>
      <c r="Q746" s="46"/>
      <c r="R746" s="46"/>
      <c r="S746" s="46"/>
      <c r="T746" s="46"/>
      <c r="U746" s="46"/>
      <c r="V746" s="46"/>
      <c r="W746" s="46"/>
      <c r="X746" s="46"/>
      <c r="Y746" s="46"/>
      <c r="Z746" s="48"/>
      <c r="AA746" s="48"/>
      <c r="AB746" s="46"/>
      <c r="AC746" s="46"/>
      <c r="AD746" s="46"/>
      <c r="AE746" s="46"/>
    </row>
    <row r="747" spans="1:31" ht="12.75" customHeight="1" x14ac:dyDescent="0.3">
      <c r="A747" s="46"/>
      <c r="B747" s="46"/>
      <c r="C747" s="46"/>
      <c r="D747" s="46"/>
      <c r="E747" s="46"/>
      <c r="F747" s="46"/>
      <c r="G747" s="48"/>
      <c r="H747" s="48"/>
      <c r="I747" s="48"/>
      <c r="J747" s="48"/>
      <c r="K747" s="48"/>
      <c r="L747" s="48"/>
      <c r="M747" s="48"/>
      <c r="N747" s="48"/>
      <c r="O747" s="46"/>
      <c r="P747" s="46"/>
      <c r="Q747" s="46"/>
      <c r="R747" s="46"/>
      <c r="S747" s="46"/>
      <c r="T747" s="46"/>
      <c r="U747" s="46"/>
      <c r="V747" s="46"/>
      <c r="W747" s="46"/>
      <c r="X747" s="46"/>
      <c r="Y747" s="46"/>
      <c r="Z747" s="48"/>
      <c r="AA747" s="48"/>
      <c r="AB747" s="46"/>
      <c r="AC747" s="46"/>
      <c r="AD747" s="46"/>
      <c r="AE747" s="46"/>
    </row>
    <row r="748" spans="1:31" ht="12.75" customHeight="1" x14ac:dyDescent="0.3">
      <c r="A748" s="46"/>
      <c r="B748" s="46"/>
      <c r="C748" s="46"/>
      <c r="D748" s="46"/>
      <c r="E748" s="46"/>
      <c r="F748" s="46"/>
      <c r="G748" s="48"/>
      <c r="H748" s="48"/>
      <c r="I748" s="48"/>
      <c r="J748" s="48"/>
      <c r="K748" s="48"/>
      <c r="L748" s="48"/>
      <c r="M748" s="48"/>
      <c r="N748" s="48"/>
      <c r="O748" s="46"/>
      <c r="P748" s="46"/>
      <c r="Q748" s="46"/>
      <c r="R748" s="46"/>
      <c r="S748" s="46"/>
      <c r="T748" s="46"/>
      <c r="U748" s="46"/>
      <c r="V748" s="46"/>
      <c r="W748" s="46"/>
      <c r="X748" s="46"/>
      <c r="Y748" s="46"/>
      <c r="Z748" s="48"/>
      <c r="AA748" s="48"/>
      <c r="AB748" s="46"/>
      <c r="AC748" s="46"/>
      <c r="AD748" s="46"/>
      <c r="AE748" s="46"/>
    </row>
    <row r="749" spans="1:31" ht="12.75" customHeight="1" x14ac:dyDescent="0.3">
      <c r="A749" s="46"/>
      <c r="B749" s="46"/>
      <c r="C749" s="46"/>
      <c r="D749" s="46"/>
      <c r="E749" s="46"/>
      <c r="F749" s="46"/>
      <c r="G749" s="48"/>
      <c r="H749" s="48"/>
      <c r="I749" s="48"/>
      <c r="J749" s="48"/>
      <c r="K749" s="48"/>
      <c r="L749" s="48"/>
      <c r="M749" s="48"/>
      <c r="N749" s="48"/>
      <c r="O749" s="46"/>
      <c r="P749" s="46"/>
      <c r="Q749" s="46"/>
      <c r="R749" s="46"/>
      <c r="S749" s="46"/>
      <c r="T749" s="46"/>
      <c r="U749" s="46"/>
      <c r="V749" s="46"/>
      <c r="W749" s="46"/>
      <c r="X749" s="46"/>
      <c r="Y749" s="46"/>
      <c r="Z749" s="48"/>
      <c r="AA749" s="48"/>
      <c r="AB749" s="46"/>
      <c r="AC749" s="46"/>
      <c r="AD749" s="46"/>
      <c r="AE749" s="46"/>
    </row>
    <row r="750" spans="1:31" ht="12.75" customHeight="1" x14ac:dyDescent="0.3">
      <c r="A750" s="46"/>
      <c r="B750" s="46"/>
      <c r="C750" s="46"/>
      <c r="D750" s="46"/>
      <c r="E750" s="46"/>
      <c r="F750" s="46"/>
      <c r="G750" s="48"/>
      <c r="H750" s="48"/>
      <c r="I750" s="48"/>
      <c r="J750" s="48"/>
      <c r="K750" s="48"/>
      <c r="L750" s="48"/>
      <c r="M750" s="48"/>
      <c r="N750" s="48"/>
      <c r="O750" s="46"/>
      <c r="P750" s="46"/>
      <c r="Q750" s="46"/>
      <c r="R750" s="46"/>
      <c r="S750" s="46"/>
      <c r="T750" s="46"/>
      <c r="U750" s="46"/>
      <c r="V750" s="46"/>
      <c r="W750" s="46"/>
      <c r="X750" s="46"/>
      <c r="Y750" s="46"/>
      <c r="Z750" s="48"/>
      <c r="AA750" s="48"/>
      <c r="AB750" s="46"/>
      <c r="AC750" s="46"/>
      <c r="AD750" s="46"/>
      <c r="AE750" s="46"/>
    </row>
    <row r="751" spans="1:31" ht="12.75" customHeight="1" x14ac:dyDescent="0.3">
      <c r="A751" s="46"/>
      <c r="B751" s="46"/>
      <c r="C751" s="46"/>
      <c r="D751" s="46"/>
      <c r="E751" s="46"/>
      <c r="F751" s="46"/>
      <c r="G751" s="48"/>
      <c r="H751" s="48"/>
      <c r="I751" s="48"/>
      <c r="J751" s="48"/>
      <c r="K751" s="48"/>
      <c r="L751" s="48"/>
      <c r="M751" s="48"/>
      <c r="N751" s="48"/>
      <c r="O751" s="46"/>
      <c r="P751" s="46"/>
      <c r="Q751" s="46"/>
      <c r="R751" s="46"/>
      <c r="S751" s="46"/>
      <c r="T751" s="46"/>
      <c r="U751" s="46"/>
      <c r="V751" s="46"/>
      <c r="W751" s="46"/>
      <c r="X751" s="46"/>
      <c r="Y751" s="46"/>
      <c r="Z751" s="48"/>
      <c r="AA751" s="48"/>
      <c r="AB751" s="46"/>
      <c r="AC751" s="46"/>
      <c r="AD751" s="46"/>
      <c r="AE751" s="46"/>
    </row>
    <row r="752" spans="1:31" ht="12.75" customHeight="1" x14ac:dyDescent="0.3">
      <c r="A752" s="46"/>
      <c r="B752" s="46"/>
      <c r="C752" s="46"/>
      <c r="D752" s="46"/>
      <c r="E752" s="46"/>
      <c r="F752" s="46"/>
      <c r="G752" s="48"/>
      <c r="H752" s="48"/>
      <c r="I752" s="48"/>
      <c r="J752" s="48"/>
      <c r="K752" s="48"/>
      <c r="L752" s="48"/>
      <c r="M752" s="48"/>
      <c r="N752" s="48"/>
      <c r="O752" s="46"/>
      <c r="P752" s="46"/>
      <c r="Q752" s="46"/>
      <c r="R752" s="46"/>
      <c r="S752" s="46"/>
      <c r="T752" s="46"/>
      <c r="U752" s="46"/>
      <c r="V752" s="46"/>
      <c r="W752" s="46"/>
      <c r="X752" s="46"/>
      <c r="Y752" s="46"/>
      <c r="Z752" s="48"/>
      <c r="AA752" s="48"/>
      <c r="AB752" s="46"/>
      <c r="AC752" s="46"/>
      <c r="AD752" s="46"/>
      <c r="AE752" s="46"/>
    </row>
    <row r="753" spans="1:31" ht="12.75" customHeight="1" x14ac:dyDescent="0.3">
      <c r="A753" s="46"/>
      <c r="B753" s="46"/>
      <c r="C753" s="46"/>
      <c r="D753" s="46"/>
      <c r="E753" s="46"/>
      <c r="F753" s="46"/>
      <c r="G753" s="48"/>
      <c r="H753" s="48"/>
      <c r="I753" s="48"/>
      <c r="J753" s="48"/>
      <c r="K753" s="48"/>
      <c r="L753" s="48"/>
      <c r="M753" s="48"/>
      <c r="N753" s="48"/>
      <c r="O753" s="46"/>
      <c r="P753" s="46"/>
      <c r="Q753" s="46"/>
      <c r="R753" s="46"/>
      <c r="S753" s="46"/>
      <c r="T753" s="46"/>
      <c r="U753" s="46"/>
      <c r="V753" s="46"/>
      <c r="W753" s="46"/>
      <c r="X753" s="46"/>
      <c r="Y753" s="46"/>
      <c r="Z753" s="48"/>
      <c r="AA753" s="48"/>
      <c r="AB753" s="46"/>
      <c r="AC753" s="46"/>
      <c r="AD753" s="46"/>
      <c r="AE753" s="46"/>
    </row>
    <row r="754" spans="1:31" ht="12.75" customHeight="1" x14ac:dyDescent="0.3">
      <c r="A754" s="46"/>
      <c r="B754" s="46"/>
      <c r="C754" s="46"/>
      <c r="D754" s="46"/>
      <c r="E754" s="46"/>
      <c r="F754" s="46"/>
      <c r="G754" s="48"/>
      <c r="H754" s="48"/>
      <c r="I754" s="48"/>
      <c r="J754" s="48"/>
      <c r="K754" s="48"/>
      <c r="L754" s="48"/>
      <c r="M754" s="48"/>
      <c r="N754" s="48"/>
      <c r="O754" s="46"/>
      <c r="P754" s="46"/>
      <c r="Q754" s="46"/>
      <c r="R754" s="46"/>
      <c r="S754" s="46"/>
      <c r="T754" s="46"/>
      <c r="U754" s="46"/>
      <c r="V754" s="46"/>
      <c r="W754" s="46"/>
      <c r="X754" s="46"/>
      <c r="Y754" s="46"/>
      <c r="Z754" s="48"/>
      <c r="AA754" s="48"/>
      <c r="AB754" s="46"/>
      <c r="AC754" s="46"/>
      <c r="AD754" s="46"/>
      <c r="AE754" s="46"/>
    </row>
    <row r="755" spans="1:31" ht="12.75" customHeight="1" x14ac:dyDescent="0.3">
      <c r="A755" s="46"/>
      <c r="B755" s="46"/>
      <c r="C755" s="46"/>
      <c r="D755" s="46"/>
      <c r="E755" s="46"/>
      <c r="F755" s="46"/>
      <c r="G755" s="48"/>
      <c r="H755" s="48"/>
      <c r="I755" s="48"/>
      <c r="J755" s="48"/>
      <c r="K755" s="48"/>
      <c r="L755" s="48"/>
      <c r="M755" s="48"/>
      <c r="N755" s="48"/>
      <c r="O755" s="46"/>
      <c r="P755" s="46"/>
      <c r="Q755" s="46"/>
      <c r="R755" s="46"/>
      <c r="S755" s="46"/>
      <c r="T755" s="46"/>
      <c r="U755" s="46"/>
      <c r="V755" s="46"/>
      <c r="W755" s="46"/>
      <c r="X755" s="46"/>
      <c r="Y755" s="46"/>
      <c r="Z755" s="48"/>
      <c r="AA755" s="48"/>
      <c r="AB755" s="46"/>
      <c r="AC755" s="46"/>
      <c r="AD755" s="46"/>
      <c r="AE755" s="46"/>
    </row>
    <row r="756" spans="1:31" ht="12.75" customHeight="1" x14ac:dyDescent="0.3">
      <c r="A756" s="46"/>
      <c r="B756" s="46"/>
      <c r="C756" s="46"/>
      <c r="D756" s="46"/>
      <c r="E756" s="46"/>
      <c r="F756" s="46"/>
      <c r="G756" s="48"/>
      <c r="H756" s="48"/>
      <c r="I756" s="48"/>
      <c r="J756" s="48"/>
      <c r="K756" s="48"/>
      <c r="L756" s="48"/>
      <c r="M756" s="48"/>
      <c r="N756" s="48"/>
      <c r="O756" s="46"/>
      <c r="P756" s="46"/>
      <c r="Q756" s="46"/>
      <c r="R756" s="46"/>
      <c r="S756" s="46"/>
      <c r="T756" s="46"/>
      <c r="U756" s="46"/>
      <c r="V756" s="46"/>
      <c r="W756" s="46"/>
      <c r="X756" s="46"/>
      <c r="Y756" s="46"/>
      <c r="Z756" s="48"/>
      <c r="AA756" s="48"/>
      <c r="AB756" s="46"/>
      <c r="AC756" s="46"/>
      <c r="AD756" s="46"/>
      <c r="AE756" s="46"/>
    </row>
    <row r="757" spans="1:31" ht="12.75" customHeight="1" x14ac:dyDescent="0.3">
      <c r="A757" s="46"/>
      <c r="B757" s="46"/>
      <c r="C757" s="46"/>
      <c r="D757" s="46"/>
      <c r="E757" s="46"/>
      <c r="F757" s="46"/>
      <c r="G757" s="48"/>
      <c r="H757" s="48"/>
      <c r="I757" s="48"/>
      <c r="J757" s="48"/>
      <c r="K757" s="48"/>
      <c r="L757" s="48"/>
      <c r="M757" s="48"/>
      <c r="N757" s="48"/>
      <c r="O757" s="46"/>
      <c r="P757" s="46"/>
      <c r="Q757" s="46"/>
      <c r="R757" s="46"/>
      <c r="S757" s="46"/>
      <c r="T757" s="46"/>
      <c r="U757" s="46"/>
      <c r="V757" s="46"/>
      <c r="W757" s="46"/>
      <c r="X757" s="46"/>
      <c r="Y757" s="46"/>
      <c r="Z757" s="48"/>
      <c r="AA757" s="48"/>
      <c r="AB757" s="46"/>
      <c r="AC757" s="46"/>
      <c r="AD757" s="46"/>
      <c r="AE757" s="46"/>
    </row>
    <row r="758" spans="1:31" ht="12.75" customHeight="1" x14ac:dyDescent="0.3">
      <c r="A758" s="46"/>
      <c r="B758" s="46"/>
      <c r="C758" s="46"/>
      <c r="D758" s="46"/>
      <c r="E758" s="46"/>
      <c r="F758" s="46"/>
      <c r="G758" s="48"/>
      <c r="H758" s="48"/>
      <c r="I758" s="48"/>
      <c r="J758" s="48"/>
      <c r="K758" s="48"/>
      <c r="L758" s="48"/>
      <c r="M758" s="48"/>
      <c r="N758" s="48"/>
      <c r="O758" s="46"/>
      <c r="P758" s="46"/>
      <c r="Q758" s="46"/>
      <c r="R758" s="46"/>
      <c r="S758" s="46"/>
      <c r="T758" s="46"/>
      <c r="U758" s="46"/>
      <c r="V758" s="46"/>
      <c r="W758" s="46"/>
      <c r="X758" s="46"/>
      <c r="Y758" s="46"/>
      <c r="Z758" s="48"/>
      <c r="AA758" s="48"/>
      <c r="AB758" s="46"/>
      <c r="AC758" s="46"/>
      <c r="AD758" s="46"/>
      <c r="AE758" s="46"/>
    </row>
    <row r="759" spans="1:31" ht="12.75" customHeight="1" x14ac:dyDescent="0.3">
      <c r="A759" s="46"/>
      <c r="B759" s="46"/>
      <c r="C759" s="46"/>
      <c r="D759" s="46"/>
      <c r="E759" s="46"/>
      <c r="F759" s="46"/>
      <c r="G759" s="48"/>
      <c r="H759" s="48"/>
      <c r="I759" s="48"/>
      <c r="J759" s="48"/>
      <c r="K759" s="48"/>
      <c r="L759" s="48"/>
      <c r="M759" s="48"/>
      <c r="N759" s="48"/>
      <c r="O759" s="46"/>
      <c r="P759" s="46"/>
      <c r="Q759" s="46"/>
      <c r="R759" s="46"/>
      <c r="S759" s="46"/>
      <c r="T759" s="46"/>
      <c r="U759" s="46"/>
      <c r="V759" s="46"/>
      <c r="W759" s="46"/>
      <c r="X759" s="46"/>
      <c r="Y759" s="46"/>
      <c r="Z759" s="48"/>
      <c r="AA759" s="48"/>
      <c r="AB759" s="46"/>
      <c r="AC759" s="46"/>
      <c r="AD759" s="46"/>
      <c r="AE759" s="46"/>
    </row>
    <row r="760" spans="1:31" ht="12.75" customHeight="1" x14ac:dyDescent="0.3">
      <c r="A760" s="46"/>
      <c r="B760" s="46"/>
      <c r="C760" s="46"/>
      <c r="D760" s="46"/>
      <c r="E760" s="46"/>
      <c r="F760" s="46"/>
      <c r="G760" s="48"/>
      <c r="H760" s="48"/>
      <c r="I760" s="48"/>
      <c r="J760" s="48"/>
      <c r="K760" s="48"/>
      <c r="L760" s="48"/>
      <c r="M760" s="48"/>
      <c r="N760" s="48"/>
      <c r="O760" s="46"/>
      <c r="P760" s="46"/>
      <c r="Q760" s="46"/>
      <c r="R760" s="46"/>
      <c r="S760" s="46"/>
      <c r="T760" s="46"/>
      <c r="U760" s="46"/>
      <c r="V760" s="46"/>
      <c r="W760" s="46"/>
      <c r="X760" s="46"/>
      <c r="Y760" s="46"/>
      <c r="Z760" s="48"/>
      <c r="AA760" s="48"/>
      <c r="AB760" s="46"/>
      <c r="AC760" s="46"/>
      <c r="AD760" s="46"/>
      <c r="AE760" s="46"/>
    </row>
    <row r="761" spans="1:31" ht="12.75" customHeight="1" x14ac:dyDescent="0.3">
      <c r="A761" s="46"/>
      <c r="B761" s="46"/>
      <c r="C761" s="46"/>
      <c r="D761" s="46"/>
      <c r="E761" s="46"/>
      <c r="F761" s="46"/>
      <c r="G761" s="48"/>
      <c r="H761" s="48"/>
      <c r="I761" s="48"/>
      <c r="J761" s="48"/>
      <c r="K761" s="48"/>
      <c r="L761" s="48"/>
      <c r="M761" s="48"/>
      <c r="N761" s="48"/>
      <c r="O761" s="46"/>
      <c r="P761" s="46"/>
      <c r="Q761" s="46"/>
      <c r="R761" s="46"/>
      <c r="S761" s="46"/>
      <c r="T761" s="46"/>
      <c r="U761" s="46"/>
      <c r="V761" s="46"/>
      <c r="W761" s="46"/>
      <c r="X761" s="46"/>
      <c r="Y761" s="46"/>
      <c r="Z761" s="48"/>
      <c r="AA761" s="48"/>
      <c r="AB761" s="46"/>
      <c r="AC761" s="46"/>
      <c r="AD761" s="46"/>
      <c r="AE761" s="46"/>
    </row>
    <row r="762" spans="1:31" ht="12.75" customHeight="1" x14ac:dyDescent="0.3">
      <c r="A762" s="46"/>
      <c r="B762" s="46"/>
      <c r="C762" s="46"/>
      <c r="D762" s="46"/>
      <c r="E762" s="46"/>
      <c r="F762" s="46"/>
      <c r="G762" s="48"/>
      <c r="H762" s="48"/>
      <c r="I762" s="48"/>
      <c r="J762" s="48"/>
      <c r="K762" s="48"/>
      <c r="L762" s="48"/>
      <c r="M762" s="48"/>
      <c r="N762" s="48"/>
      <c r="O762" s="46"/>
      <c r="P762" s="46"/>
      <c r="Q762" s="46"/>
      <c r="R762" s="46"/>
      <c r="S762" s="46"/>
      <c r="T762" s="46"/>
      <c r="U762" s="46"/>
      <c r="V762" s="46"/>
      <c r="W762" s="46"/>
      <c r="X762" s="46"/>
      <c r="Y762" s="46"/>
      <c r="Z762" s="48"/>
      <c r="AA762" s="48"/>
      <c r="AB762" s="46"/>
      <c r="AC762" s="46"/>
      <c r="AD762" s="46"/>
      <c r="AE762" s="46"/>
    </row>
    <row r="763" spans="1:31" ht="12.75" customHeight="1" x14ac:dyDescent="0.3">
      <c r="A763" s="46"/>
      <c r="B763" s="46"/>
      <c r="C763" s="46"/>
      <c r="D763" s="46"/>
      <c r="E763" s="46"/>
      <c r="F763" s="46"/>
      <c r="G763" s="48"/>
      <c r="H763" s="48"/>
      <c r="I763" s="48"/>
      <c r="J763" s="48"/>
      <c r="K763" s="48"/>
      <c r="L763" s="48"/>
      <c r="M763" s="48"/>
      <c r="N763" s="48"/>
      <c r="O763" s="46"/>
      <c r="P763" s="46"/>
      <c r="Q763" s="46"/>
      <c r="R763" s="46"/>
      <c r="S763" s="46"/>
      <c r="T763" s="46"/>
      <c r="U763" s="46"/>
      <c r="V763" s="46"/>
      <c r="W763" s="46"/>
      <c r="X763" s="46"/>
      <c r="Y763" s="46"/>
      <c r="Z763" s="48"/>
      <c r="AA763" s="48"/>
      <c r="AB763" s="46"/>
      <c r="AC763" s="46"/>
      <c r="AD763" s="46"/>
      <c r="AE763" s="46"/>
    </row>
    <row r="764" spans="1:31" ht="12.75" customHeight="1" x14ac:dyDescent="0.3">
      <c r="A764" s="46"/>
      <c r="B764" s="46"/>
      <c r="C764" s="46"/>
      <c r="D764" s="46"/>
      <c r="E764" s="46"/>
      <c r="F764" s="46"/>
      <c r="G764" s="48"/>
      <c r="H764" s="48"/>
      <c r="I764" s="48"/>
      <c r="J764" s="48"/>
      <c r="K764" s="48"/>
      <c r="L764" s="48"/>
      <c r="M764" s="48"/>
      <c r="N764" s="48"/>
      <c r="O764" s="46"/>
      <c r="P764" s="46"/>
      <c r="Q764" s="46"/>
      <c r="R764" s="46"/>
      <c r="S764" s="46"/>
      <c r="T764" s="46"/>
      <c r="U764" s="46"/>
      <c r="V764" s="46"/>
      <c r="W764" s="46"/>
      <c r="X764" s="46"/>
      <c r="Y764" s="46"/>
      <c r="Z764" s="48"/>
      <c r="AA764" s="48"/>
      <c r="AB764" s="46"/>
      <c r="AC764" s="46"/>
      <c r="AD764" s="46"/>
      <c r="AE764" s="46"/>
    </row>
    <row r="765" spans="1:31" ht="12.75" customHeight="1" x14ac:dyDescent="0.3">
      <c r="A765" s="46"/>
      <c r="B765" s="46"/>
      <c r="C765" s="46"/>
      <c r="D765" s="46"/>
      <c r="E765" s="46"/>
      <c r="F765" s="46"/>
      <c r="G765" s="48"/>
      <c r="H765" s="48"/>
      <c r="I765" s="48"/>
      <c r="J765" s="48"/>
      <c r="K765" s="48"/>
      <c r="L765" s="48"/>
      <c r="M765" s="48"/>
      <c r="N765" s="48"/>
      <c r="O765" s="46"/>
      <c r="P765" s="46"/>
      <c r="Q765" s="46"/>
      <c r="R765" s="46"/>
      <c r="S765" s="46"/>
      <c r="T765" s="46"/>
      <c r="U765" s="46"/>
      <c r="V765" s="46"/>
      <c r="W765" s="46"/>
      <c r="X765" s="46"/>
      <c r="Y765" s="46"/>
      <c r="Z765" s="48"/>
      <c r="AA765" s="48"/>
      <c r="AB765" s="46"/>
      <c r="AC765" s="46"/>
      <c r="AD765" s="46"/>
      <c r="AE765" s="46"/>
    </row>
    <row r="766" spans="1:31" ht="12.75" customHeight="1" x14ac:dyDescent="0.3">
      <c r="A766" s="46"/>
      <c r="B766" s="46"/>
      <c r="C766" s="46"/>
      <c r="D766" s="46"/>
      <c r="E766" s="46"/>
      <c r="F766" s="46"/>
      <c r="G766" s="48"/>
      <c r="H766" s="48"/>
      <c r="I766" s="48"/>
      <c r="J766" s="48"/>
      <c r="K766" s="48"/>
      <c r="L766" s="48"/>
      <c r="M766" s="48"/>
      <c r="N766" s="48"/>
      <c r="O766" s="46"/>
      <c r="P766" s="46"/>
      <c r="Q766" s="46"/>
      <c r="R766" s="46"/>
      <c r="S766" s="46"/>
      <c r="T766" s="46"/>
      <c r="U766" s="46"/>
      <c r="V766" s="46"/>
      <c r="W766" s="46"/>
      <c r="X766" s="46"/>
      <c r="Y766" s="46"/>
      <c r="Z766" s="48"/>
      <c r="AA766" s="48"/>
      <c r="AB766" s="46"/>
      <c r="AC766" s="46"/>
      <c r="AD766" s="46"/>
      <c r="AE766" s="46"/>
    </row>
    <row r="767" spans="1:31" ht="12.75" customHeight="1" x14ac:dyDescent="0.3">
      <c r="A767" s="46"/>
      <c r="B767" s="46"/>
      <c r="C767" s="46"/>
      <c r="D767" s="46"/>
      <c r="E767" s="46"/>
      <c r="F767" s="46"/>
      <c r="G767" s="48"/>
      <c r="H767" s="48"/>
      <c r="I767" s="48"/>
      <c r="J767" s="48"/>
      <c r="K767" s="48"/>
      <c r="L767" s="48"/>
      <c r="M767" s="48"/>
      <c r="N767" s="48"/>
      <c r="O767" s="46"/>
      <c r="P767" s="46"/>
      <c r="Q767" s="46"/>
      <c r="R767" s="46"/>
      <c r="S767" s="46"/>
      <c r="T767" s="46"/>
      <c r="U767" s="46"/>
      <c r="V767" s="46"/>
      <c r="W767" s="46"/>
      <c r="X767" s="46"/>
      <c r="Y767" s="46"/>
      <c r="Z767" s="48"/>
      <c r="AA767" s="48"/>
      <c r="AB767" s="46"/>
      <c r="AC767" s="46"/>
      <c r="AD767" s="46"/>
      <c r="AE767" s="46"/>
    </row>
    <row r="768" spans="1:31" ht="12.75" customHeight="1" x14ac:dyDescent="0.3">
      <c r="A768" s="46"/>
      <c r="B768" s="46"/>
      <c r="C768" s="46"/>
      <c r="D768" s="46"/>
      <c r="E768" s="46"/>
      <c r="F768" s="46"/>
      <c r="G768" s="48"/>
      <c r="H768" s="48"/>
      <c r="I768" s="48"/>
      <c r="J768" s="48"/>
      <c r="K768" s="48"/>
      <c r="L768" s="48"/>
      <c r="M768" s="48"/>
      <c r="N768" s="48"/>
      <c r="O768" s="46"/>
      <c r="P768" s="46"/>
      <c r="Q768" s="46"/>
      <c r="R768" s="46"/>
      <c r="S768" s="46"/>
      <c r="T768" s="46"/>
      <c r="U768" s="46"/>
      <c r="V768" s="46"/>
      <c r="W768" s="46"/>
      <c r="X768" s="46"/>
      <c r="Y768" s="46"/>
      <c r="Z768" s="48"/>
      <c r="AA768" s="48"/>
      <c r="AB768" s="46"/>
      <c r="AC768" s="46"/>
      <c r="AD768" s="46"/>
      <c r="AE768" s="46"/>
    </row>
    <row r="769" spans="1:31" ht="12.75" customHeight="1" x14ac:dyDescent="0.3">
      <c r="A769" s="46"/>
      <c r="B769" s="46"/>
      <c r="C769" s="46"/>
      <c r="D769" s="46"/>
      <c r="E769" s="46"/>
      <c r="F769" s="46"/>
      <c r="G769" s="48"/>
      <c r="H769" s="48"/>
      <c r="I769" s="48"/>
      <c r="J769" s="48"/>
      <c r="K769" s="48"/>
      <c r="L769" s="48"/>
      <c r="M769" s="48"/>
      <c r="N769" s="48"/>
      <c r="O769" s="46"/>
      <c r="P769" s="46"/>
      <c r="Q769" s="46"/>
      <c r="R769" s="46"/>
      <c r="S769" s="46"/>
      <c r="T769" s="46"/>
      <c r="U769" s="46"/>
      <c r="V769" s="46"/>
      <c r="W769" s="46"/>
      <c r="X769" s="46"/>
      <c r="Y769" s="46"/>
      <c r="Z769" s="48"/>
      <c r="AA769" s="48"/>
      <c r="AB769" s="46"/>
      <c r="AC769" s="46"/>
      <c r="AD769" s="46"/>
      <c r="AE769" s="46"/>
    </row>
    <row r="770" spans="1:31" ht="12.75" customHeight="1" x14ac:dyDescent="0.3">
      <c r="A770" s="46"/>
      <c r="B770" s="46"/>
      <c r="C770" s="46"/>
      <c r="D770" s="46"/>
      <c r="E770" s="46"/>
      <c r="F770" s="46"/>
      <c r="G770" s="48"/>
      <c r="H770" s="48"/>
      <c r="I770" s="48"/>
      <c r="J770" s="48"/>
      <c r="K770" s="48"/>
      <c r="L770" s="48"/>
      <c r="M770" s="48"/>
      <c r="N770" s="48"/>
      <c r="O770" s="46"/>
      <c r="P770" s="46"/>
      <c r="Q770" s="46"/>
      <c r="R770" s="46"/>
      <c r="S770" s="46"/>
      <c r="T770" s="46"/>
      <c r="U770" s="46"/>
      <c r="V770" s="46"/>
      <c r="W770" s="46"/>
      <c r="X770" s="46"/>
      <c r="Y770" s="46"/>
      <c r="Z770" s="48"/>
      <c r="AA770" s="48"/>
      <c r="AB770" s="46"/>
      <c r="AC770" s="46"/>
      <c r="AD770" s="46"/>
      <c r="AE770" s="46"/>
    </row>
    <row r="771" spans="1:31" ht="12.75" customHeight="1" x14ac:dyDescent="0.3">
      <c r="A771" s="46"/>
      <c r="B771" s="46"/>
      <c r="C771" s="46"/>
      <c r="D771" s="46"/>
      <c r="E771" s="46"/>
      <c r="F771" s="46"/>
      <c r="G771" s="48"/>
      <c r="H771" s="48"/>
      <c r="I771" s="48"/>
      <c r="J771" s="48"/>
      <c r="K771" s="48"/>
      <c r="L771" s="48"/>
      <c r="M771" s="48"/>
      <c r="N771" s="48"/>
      <c r="O771" s="46"/>
      <c r="P771" s="46"/>
      <c r="Q771" s="46"/>
      <c r="R771" s="46"/>
      <c r="S771" s="46"/>
      <c r="T771" s="46"/>
      <c r="U771" s="46"/>
      <c r="V771" s="46"/>
      <c r="W771" s="46"/>
      <c r="X771" s="46"/>
      <c r="Y771" s="46"/>
      <c r="Z771" s="48"/>
      <c r="AA771" s="48"/>
      <c r="AB771" s="46"/>
      <c r="AC771" s="46"/>
      <c r="AD771" s="46"/>
      <c r="AE771" s="46"/>
    </row>
    <row r="772" spans="1:31" ht="12.75" customHeight="1" x14ac:dyDescent="0.3">
      <c r="A772" s="46"/>
      <c r="B772" s="46"/>
      <c r="C772" s="46"/>
      <c r="D772" s="46"/>
      <c r="E772" s="46"/>
      <c r="F772" s="46"/>
      <c r="G772" s="48"/>
      <c r="H772" s="48"/>
      <c r="I772" s="48"/>
      <c r="J772" s="48"/>
      <c r="K772" s="48"/>
      <c r="L772" s="48"/>
      <c r="M772" s="48"/>
      <c r="N772" s="48"/>
      <c r="O772" s="46"/>
      <c r="P772" s="46"/>
      <c r="Q772" s="46"/>
      <c r="R772" s="46"/>
      <c r="S772" s="46"/>
      <c r="T772" s="46"/>
      <c r="U772" s="46"/>
      <c r="V772" s="46"/>
      <c r="W772" s="46"/>
      <c r="X772" s="46"/>
      <c r="Y772" s="46"/>
      <c r="Z772" s="48"/>
      <c r="AA772" s="48"/>
      <c r="AB772" s="46"/>
      <c r="AC772" s="46"/>
      <c r="AD772" s="46"/>
      <c r="AE772" s="46"/>
    </row>
    <row r="773" spans="1:31" ht="12.75" customHeight="1" x14ac:dyDescent="0.3">
      <c r="A773" s="46"/>
      <c r="B773" s="46"/>
      <c r="C773" s="46"/>
      <c r="D773" s="46"/>
      <c r="E773" s="46"/>
      <c r="F773" s="46"/>
      <c r="G773" s="48"/>
      <c r="H773" s="48"/>
      <c r="I773" s="48"/>
      <c r="J773" s="48"/>
      <c r="K773" s="48"/>
      <c r="L773" s="48"/>
      <c r="M773" s="48"/>
      <c r="N773" s="48"/>
      <c r="O773" s="46"/>
      <c r="P773" s="46"/>
      <c r="Q773" s="46"/>
      <c r="R773" s="46"/>
      <c r="S773" s="46"/>
      <c r="T773" s="46"/>
      <c r="U773" s="46"/>
      <c r="V773" s="46"/>
      <c r="W773" s="46"/>
      <c r="X773" s="46"/>
      <c r="Y773" s="46"/>
      <c r="Z773" s="48"/>
      <c r="AA773" s="48"/>
      <c r="AB773" s="46"/>
      <c r="AC773" s="46"/>
      <c r="AD773" s="46"/>
      <c r="AE773" s="46"/>
    </row>
    <row r="774" spans="1:31" ht="12.75" customHeight="1" x14ac:dyDescent="0.3">
      <c r="A774" s="46"/>
      <c r="B774" s="46"/>
      <c r="C774" s="46"/>
      <c r="D774" s="46"/>
      <c r="E774" s="46"/>
      <c r="F774" s="46"/>
      <c r="G774" s="48"/>
      <c r="H774" s="48"/>
      <c r="I774" s="48"/>
      <c r="J774" s="48"/>
      <c r="K774" s="48"/>
      <c r="L774" s="48"/>
      <c r="M774" s="48"/>
      <c r="N774" s="48"/>
      <c r="O774" s="46"/>
      <c r="P774" s="46"/>
      <c r="Q774" s="46"/>
      <c r="R774" s="46"/>
      <c r="S774" s="46"/>
      <c r="T774" s="46"/>
      <c r="U774" s="46"/>
      <c r="V774" s="46"/>
      <c r="W774" s="46"/>
      <c r="X774" s="46"/>
      <c r="Y774" s="46"/>
      <c r="Z774" s="48"/>
      <c r="AA774" s="48"/>
      <c r="AB774" s="46"/>
      <c r="AC774" s="46"/>
      <c r="AD774" s="46"/>
      <c r="AE774" s="46"/>
    </row>
    <row r="775" spans="1:31" ht="12.75" customHeight="1" x14ac:dyDescent="0.3">
      <c r="A775" s="46"/>
      <c r="B775" s="46"/>
      <c r="C775" s="46"/>
      <c r="D775" s="46"/>
      <c r="E775" s="46"/>
      <c r="F775" s="46"/>
      <c r="G775" s="48"/>
      <c r="H775" s="48"/>
      <c r="I775" s="48"/>
      <c r="J775" s="48"/>
      <c r="K775" s="48"/>
      <c r="L775" s="48"/>
      <c r="M775" s="48"/>
      <c r="N775" s="48"/>
      <c r="O775" s="46"/>
      <c r="P775" s="46"/>
      <c r="Q775" s="46"/>
      <c r="R775" s="46"/>
      <c r="S775" s="46"/>
      <c r="T775" s="46"/>
      <c r="U775" s="46"/>
      <c r="V775" s="46"/>
      <c r="W775" s="46"/>
      <c r="X775" s="46"/>
      <c r="Y775" s="46"/>
      <c r="Z775" s="48"/>
      <c r="AA775" s="48"/>
      <c r="AB775" s="46"/>
      <c r="AC775" s="46"/>
      <c r="AD775" s="46"/>
      <c r="AE775" s="46"/>
    </row>
    <row r="776" spans="1:31" ht="12.75" customHeight="1" x14ac:dyDescent="0.3">
      <c r="A776" s="46"/>
      <c r="B776" s="46"/>
      <c r="C776" s="46"/>
      <c r="D776" s="46"/>
      <c r="E776" s="46"/>
      <c r="F776" s="46"/>
      <c r="G776" s="48"/>
      <c r="H776" s="48"/>
      <c r="I776" s="48"/>
      <c r="J776" s="48"/>
      <c r="K776" s="48"/>
      <c r="L776" s="48"/>
      <c r="M776" s="48"/>
      <c r="N776" s="48"/>
      <c r="O776" s="46"/>
      <c r="P776" s="46"/>
      <c r="Q776" s="46"/>
      <c r="R776" s="46"/>
      <c r="S776" s="46"/>
      <c r="T776" s="46"/>
      <c r="U776" s="46"/>
      <c r="V776" s="46"/>
      <c r="W776" s="46"/>
      <c r="X776" s="46"/>
      <c r="Y776" s="46"/>
      <c r="Z776" s="48"/>
      <c r="AA776" s="48"/>
      <c r="AB776" s="46"/>
      <c r="AC776" s="46"/>
      <c r="AD776" s="46"/>
      <c r="AE776" s="46"/>
    </row>
    <row r="777" spans="1:31" ht="12.75" customHeight="1" x14ac:dyDescent="0.3">
      <c r="A777" s="46"/>
      <c r="B777" s="46"/>
      <c r="C777" s="46"/>
      <c r="D777" s="46"/>
      <c r="E777" s="46"/>
      <c r="F777" s="46"/>
      <c r="G777" s="48"/>
      <c r="H777" s="48"/>
      <c r="I777" s="48"/>
      <c r="J777" s="48"/>
      <c r="K777" s="48"/>
      <c r="L777" s="48"/>
      <c r="M777" s="48"/>
      <c r="N777" s="48"/>
      <c r="O777" s="46"/>
      <c r="P777" s="46"/>
      <c r="Q777" s="46"/>
      <c r="R777" s="46"/>
      <c r="S777" s="46"/>
      <c r="T777" s="46"/>
      <c r="U777" s="46"/>
      <c r="V777" s="46"/>
      <c r="W777" s="46"/>
      <c r="X777" s="46"/>
      <c r="Y777" s="46"/>
      <c r="Z777" s="48"/>
      <c r="AA777" s="48"/>
      <c r="AB777" s="46"/>
      <c r="AC777" s="46"/>
      <c r="AD777" s="46"/>
      <c r="AE777" s="46"/>
    </row>
    <row r="778" spans="1:31" ht="12.75" customHeight="1" x14ac:dyDescent="0.3">
      <c r="A778" s="46"/>
      <c r="B778" s="46"/>
      <c r="C778" s="46"/>
      <c r="D778" s="46"/>
      <c r="E778" s="46"/>
      <c r="F778" s="46"/>
      <c r="G778" s="48"/>
      <c r="H778" s="48"/>
      <c r="I778" s="48"/>
      <c r="J778" s="48"/>
      <c r="K778" s="48"/>
      <c r="L778" s="48"/>
      <c r="M778" s="48"/>
      <c r="N778" s="48"/>
      <c r="O778" s="46"/>
      <c r="P778" s="46"/>
      <c r="Q778" s="46"/>
      <c r="R778" s="46"/>
      <c r="S778" s="46"/>
      <c r="T778" s="46"/>
      <c r="U778" s="46"/>
      <c r="V778" s="46"/>
      <c r="W778" s="46"/>
      <c r="X778" s="46"/>
      <c r="Y778" s="46"/>
      <c r="Z778" s="48"/>
      <c r="AA778" s="48"/>
      <c r="AB778" s="46"/>
      <c r="AC778" s="46"/>
      <c r="AD778" s="46"/>
      <c r="AE778" s="46"/>
    </row>
    <row r="779" spans="1:31" ht="12.75" customHeight="1" x14ac:dyDescent="0.3">
      <c r="A779" s="46"/>
      <c r="B779" s="46"/>
      <c r="C779" s="46"/>
      <c r="D779" s="46"/>
      <c r="E779" s="46"/>
      <c r="F779" s="46"/>
      <c r="G779" s="48"/>
      <c r="H779" s="48"/>
      <c r="I779" s="48"/>
      <c r="J779" s="48"/>
      <c r="K779" s="48"/>
      <c r="L779" s="48"/>
      <c r="M779" s="48"/>
      <c r="N779" s="48"/>
      <c r="O779" s="46"/>
      <c r="P779" s="46"/>
      <c r="Q779" s="46"/>
      <c r="R779" s="46"/>
      <c r="S779" s="46"/>
      <c r="T779" s="46"/>
      <c r="U779" s="46"/>
      <c r="V779" s="46"/>
      <c r="W779" s="46"/>
      <c r="X779" s="46"/>
      <c r="Y779" s="46"/>
      <c r="Z779" s="48"/>
      <c r="AA779" s="48"/>
      <c r="AB779" s="46"/>
      <c r="AC779" s="46"/>
      <c r="AD779" s="46"/>
      <c r="AE779" s="46"/>
    </row>
    <row r="780" spans="1:31" ht="12.75" customHeight="1" x14ac:dyDescent="0.3">
      <c r="A780" s="46"/>
      <c r="B780" s="46"/>
      <c r="C780" s="46"/>
      <c r="D780" s="46"/>
      <c r="E780" s="46"/>
      <c r="F780" s="46"/>
      <c r="G780" s="48"/>
      <c r="H780" s="48"/>
      <c r="I780" s="48"/>
      <c r="J780" s="48"/>
      <c r="K780" s="48"/>
      <c r="L780" s="48"/>
      <c r="M780" s="48"/>
      <c r="N780" s="48"/>
      <c r="O780" s="46"/>
      <c r="P780" s="46"/>
      <c r="Q780" s="46"/>
      <c r="R780" s="46"/>
      <c r="S780" s="46"/>
      <c r="T780" s="46"/>
      <c r="U780" s="46"/>
      <c r="V780" s="46"/>
      <c r="W780" s="46"/>
      <c r="X780" s="46"/>
      <c r="Y780" s="46"/>
      <c r="Z780" s="48"/>
      <c r="AA780" s="48"/>
      <c r="AB780" s="46"/>
      <c r="AC780" s="46"/>
      <c r="AD780" s="46"/>
      <c r="AE780" s="46"/>
    </row>
    <row r="781" spans="1:31" ht="12.75" customHeight="1" x14ac:dyDescent="0.3">
      <c r="A781" s="46"/>
      <c r="B781" s="46"/>
      <c r="C781" s="46"/>
      <c r="D781" s="46"/>
      <c r="E781" s="46"/>
      <c r="F781" s="46"/>
      <c r="G781" s="48"/>
      <c r="H781" s="48"/>
      <c r="I781" s="48"/>
      <c r="J781" s="48"/>
      <c r="K781" s="48"/>
      <c r="L781" s="48"/>
      <c r="M781" s="48"/>
      <c r="N781" s="48"/>
      <c r="O781" s="46"/>
      <c r="P781" s="46"/>
      <c r="Q781" s="46"/>
      <c r="R781" s="46"/>
      <c r="S781" s="46"/>
      <c r="T781" s="46"/>
      <c r="U781" s="46"/>
      <c r="V781" s="46"/>
      <c r="W781" s="46"/>
      <c r="X781" s="46"/>
      <c r="Y781" s="46"/>
      <c r="Z781" s="48"/>
      <c r="AA781" s="48"/>
      <c r="AB781" s="46"/>
      <c r="AC781" s="46"/>
      <c r="AD781" s="46"/>
      <c r="AE781" s="46"/>
    </row>
    <row r="782" spans="1:31" ht="12.75" customHeight="1" x14ac:dyDescent="0.3">
      <c r="A782" s="46"/>
      <c r="B782" s="46"/>
      <c r="C782" s="46"/>
      <c r="D782" s="46"/>
      <c r="E782" s="46"/>
      <c r="F782" s="46"/>
      <c r="G782" s="48"/>
      <c r="H782" s="48"/>
      <c r="I782" s="48"/>
      <c r="J782" s="48"/>
      <c r="K782" s="48"/>
      <c r="L782" s="48"/>
      <c r="M782" s="48"/>
      <c r="N782" s="48"/>
      <c r="O782" s="46"/>
      <c r="P782" s="46"/>
      <c r="Q782" s="46"/>
      <c r="R782" s="46"/>
      <c r="S782" s="46"/>
      <c r="T782" s="46"/>
      <c r="U782" s="46"/>
      <c r="V782" s="46"/>
      <c r="W782" s="46"/>
      <c r="X782" s="46"/>
      <c r="Y782" s="46"/>
      <c r="Z782" s="48"/>
      <c r="AA782" s="48"/>
      <c r="AB782" s="46"/>
      <c r="AC782" s="46"/>
      <c r="AD782" s="46"/>
      <c r="AE782" s="46"/>
    </row>
    <row r="783" spans="1:31" ht="12.75" customHeight="1" x14ac:dyDescent="0.3">
      <c r="A783" s="46"/>
      <c r="B783" s="46"/>
      <c r="C783" s="46"/>
      <c r="D783" s="46"/>
      <c r="E783" s="46"/>
      <c r="F783" s="46"/>
      <c r="G783" s="48"/>
      <c r="H783" s="48"/>
      <c r="I783" s="48"/>
      <c r="J783" s="48"/>
      <c r="K783" s="48"/>
      <c r="L783" s="48"/>
      <c r="M783" s="48"/>
      <c r="N783" s="48"/>
      <c r="O783" s="46"/>
      <c r="P783" s="46"/>
      <c r="Q783" s="46"/>
      <c r="R783" s="46"/>
      <c r="S783" s="46"/>
      <c r="T783" s="46"/>
      <c r="U783" s="46"/>
      <c r="V783" s="46"/>
      <c r="W783" s="46"/>
      <c r="X783" s="46"/>
      <c r="Y783" s="46"/>
      <c r="Z783" s="48"/>
      <c r="AA783" s="48"/>
      <c r="AB783" s="46"/>
      <c r="AC783" s="46"/>
      <c r="AD783" s="46"/>
      <c r="AE783" s="46"/>
    </row>
    <row r="784" spans="1:31" ht="12.75" customHeight="1" x14ac:dyDescent="0.3">
      <c r="A784" s="46"/>
      <c r="B784" s="46"/>
      <c r="C784" s="46"/>
      <c r="D784" s="46"/>
      <c r="E784" s="46"/>
      <c r="F784" s="46"/>
      <c r="G784" s="48"/>
      <c r="H784" s="48"/>
      <c r="I784" s="48"/>
      <c r="J784" s="48"/>
      <c r="K784" s="48"/>
      <c r="L784" s="48"/>
      <c r="M784" s="48"/>
      <c r="N784" s="48"/>
      <c r="O784" s="46"/>
      <c r="P784" s="46"/>
      <c r="Q784" s="46"/>
      <c r="R784" s="46"/>
      <c r="S784" s="46"/>
      <c r="T784" s="46"/>
      <c r="U784" s="46"/>
      <c r="V784" s="46"/>
      <c r="W784" s="46"/>
      <c r="X784" s="46"/>
      <c r="Y784" s="46"/>
      <c r="Z784" s="48"/>
      <c r="AA784" s="48"/>
      <c r="AB784" s="46"/>
      <c r="AC784" s="46"/>
      <c r="AD784" s="46"/>
      <c r="AE784" s="46"/>
    </row>
    <row r="785" spans="1:31" ht="12.75" customHeight="1" x14ac:dyDescent="0.3">
      <c r="A785" s="46"/>
      <c r="B785" s="46"/>
      <c r="C785" s="46"/>
      <c r="D785" s="46"/>
      <c r="E785" s="46"/>
      <c r="F785" s="46"/>
      <c r="G785" s="48"/>
      <c r="H785" s="48"/>
      <c r="I785" s="48"/>
      <c r="J785" s="48"/>
      <c r="K785" s="48"/>
      <c r="L785" s="48"/>
      <c r="M785" s="48"/>
      <c r="N785" s="48"/>
      <c r="O785" s="46"/>
      <c r="P785" s="46"/>
      <c r="Q785" s="46"/>
      <c r="R785" s="46"/>
      <c r="S785" s="46"/>
      <c r="T785" s="46"/>
      <c r="U785" s="46"/>
      <c r="V785" s="46"/>
      <c r="W785" s="46"/>
      <c r="X785" s="46"/>
      <c r="Y785" s="46"/>
      <c r="Z785" s="48"/>
      <c r="AA785" s="48"/>
      <c r="AB785" s="46"/>
      <c r="AC785" s="46"/>
      <c r="AD785" s="46"/>
      <c r="AE785" s="46"/>
    </row>
    <row r="786" spans="1:31" ht="12.75" customHeight="1" x14ac:dyDescent="0.3">
      <c r="A786" s="46"/>
      <c r="B786" s="46"/>
      <c r="C786" s="46"/>
      <c r="D786" s="46"/>
      <c r="E786" s="46"/>
      <c r="F786" s="46"/>
      <c r="G786" s="48"/>
      <c r="H786" s="48"/>
      <c r="I786" s="48"/>
      <c r="J786" s="48"/>
      <c r="K786" s="48"/>
      <c r="L786" s="48"/>
      <c r="M786" s="48"/>
      <c r="N786" s="48"/>
      <c r="O786" s="46"/>
      <c r="P786" s="46"/>
      <c r="Q786" s="46"/>
      <c r="R786" s="46"/>
      <c r="S786" s="46"/>
      <c r="T786" s="46"/>
      <c r="U786" s="46"/>
      <c r="V786" s="46"/>
      <c r="W786" s="46"/>
      <c r="X786" s="46"/>
      <c r="Y786" s="46"/>
      <c r="Z786" s="48"/>
      <c r="AA786" s="48"/>
      <c r="AB786" s="46"/>
      <c r="AC786" s="46"/>
      <c r="AD786" s="46"/>
      <c r="AE786" s="46"/>
    </row>
    <row r="787" spans="1:31" ht="12.75" customHeight="1" x14ac:dyDescent="0.3">
      <c r="A787" s="46"/>
      <c r="B787" s="46"/>
      <c r="C787" s="46"/>
      <c r="D787" s="46"/>
      <c r="E787" s="46"/>
      <c r="F787" s="46"/>
      <c r="G787" s="48"/>
      <c r="H787" s="48"/>
      <c r="I787" s="48"/>
      <c r="J787" s="48"/>
      <c r="K787" s="48"/>
      <c r="L787" s="48"/>
      <c r="M787" s="48"/>
      <c r="N787" s="48"/>
      <c r="O787" s="46"/>
      <c r="P787" s="46"/>
      <c r="Q787" s="46"/>
      <c r="R787" s="46"/>
      <c r="S787" s="46"/>
      <c r="T787" s="46"/>
      <c r="U787" s="46"/>
      <c r="V787" s="46"/>
      <c r="W787" s="46"/>
      <c r="X787" s="46"/>
      <c r="Y787" s="46"/>
      <c r="Z787" s="48"/>
      <c r="AA787" s="48"/>
      <c r="AB787" s="46"/>
      <c r="AC787" s="46"/>
      <c r="AD787" s="46"/>
      <c r="AE787" s="46"/>
    </row>
    <row r="788" spans="1:31" ht="12.75" customHeight="1" x14ac:dyDescent="0.3">
      <c r="A788" s="46"/>
      <c r="B788" s="46"/>
      <c r="C788" s="46"/>
      <c r="D788" s="46"/>
      <c r="E788" s="46"/>
      <c r="F788" s="46"/>
      <c r="G788" s="48"/>
      <c r="H788" s="48"/>
      <c r="I788" s="48"/>
      <c r="J788" s="48"/>
      <c r="K788" s="48"/>
      <c r="L788" s="48"/>
      <c r="M788" s="48"/>
      <c r="N788" s="48"/>
      <c r="O788" s="46"/>
      <c r="P788" s="46"/>
      <c r="Q788" s="46"/>
      <c r="R788" s="46"/>
      <c r="S788" s="46"/>
      <c r="T788" s="46"/>
      <c r="U788" s="46"/>
      <c r="V788" s="46"/>
      <c r="W788" s="46"/>
      <c r="X788" s="46"/>
      <c r="Y788" s="46"/>
      <c r="Z788" s="48"/>
      <c r="AA788" s="48"/>
      <c r="AB788" s="46"/>
      <c r="AC788" s="46"/>
      <c r="AD788" s="46"/>
      <c r="AE788" s="46"/>
    </row>
    <row r="789" spans="1:31" ht="12.75" customHeight="1" x14ac:dyDescent="0.3">
      <c r="A789" s="46"/>
      <c r="B789" s="46"/>
      <c r="C789" s="46"/>
      <c r="D789" s="46"/>
      <c r="E789" s="46"/>
      <c r="F789" s="46"/>
      <c r="G789" s="48"/>
      <c r="H789" s="48"/>
      <c r="I789" s="48"/>
      <c r="J789" s="48"/>
      <c r="K789" s="48"/>
      <c r="L789" s="48"/>
      <c r="M789" s="48"/>
      <c r="N789" s="48"/>
      <c r="O789" s="46"/>
      <c r="P789" s="46"/>
      <c r="Q789" s="46"/>
      <c r="R789" s="46"/>
      <c r="S789" s="46"/>
      <c r="T789" s="46"/>
      <c r="U789" s="46"/>
      <c r="V789" s="46"/>
      <c r="W789" s="46"/>
      <c r="X789" s="46"/>
      <c r="Y789" s="46"/>
      <c r="Z789" s="48"/>
      <c r="AA789" s="48"/>
      <c r="AB789" s="46"/>
      <c r="AC789" s="46"/>
      <c r="AD789" s="46"/>
      <c r="AE789" s="46"/>
    </row>
    <row r="790" spans="1:31" ht="12.75" customHeight="1" x14ac:dyDescent="0.3">
      <c r="A790" s="46"/>
      <c r="B790" s="46"/>
      <c r="C790" s="46"/>
      <c r="D790" s="46"/>
      <c r="E790" s="46"/>
      <c r="F790" s="46"/>
      <c r="G790" s="48"/>
      <c r="H790" s="48"/>
      <c r="I790" s="48"/>
      <c r="J790" s="48"/>
      <c r="K790" s="48"/>
      <c r="L790" s="48"/>
      <c r="M790" s="48"/>
      <c r="N790" s="48"/>
      <c r="O790" s="46"/>
      <c r="P790" s="46"/>
      <c r="Q790" s="46"/>
      <c r="R790" s="46"/>
      <c r="S790" s="46"/>
      <c r="T790" s="46"/>
      <c r="U790" s="46"/>
      <c r="V790" s="46"/>
      <c r="W790" s="46"/>
      <c r="X790" s="46"/>
      <c r="Y790" s="46"/>
      <c r="Z790" s="48"/>
      <c r="AA790" s="48"/>
      <c r="AB790" s="46"/>
      <c r="AC790" s="46"/>
      <c r="AD790" s="46"/>
      <c r="AE790" s="46"/>
    </row>
    <row r="791" spans="1:31" ht="12.75" customHeight="1" x14ac:dyDescent="0.3">
      <c r="A791" s="46"/>
      <c r="B791" s="46"/>
      <c r="C791" s="46"/>
      <c r="D791" s="46"/>
      <c r="E791" s="46"/>
      <c r="F791" s="46"/>
      <c r="G791" s="48"/>
      <c r="H791" s="48"/>
      <c r="I791" s="48"/>
      <c r="J791" s="48"/>
      <c r="K791" s="48"/>
      <c r="L791" s="48"/>
      <c r="M791" s="48"/>
      <c r="N791" s="48"/>
      <c r="O791" s="46"/>
      <c r="P791" s="46"/>
      <c r="Q791" s="46"/>
      <c r="R791" s="46"/>
      <c r="S791" s="46"/>
      <c r="T791" s="46"/>
      <c r="U791" s="46"/>
      <c r="V791" s="46"/>
      <c r="W791" s="46"/>
      <c r="X791" s="46"/>
      <c r="Y791" s="46"/>
      <c r="Z791" s="48"/>
      <c r="AA791" s="48"/>
      <c r="AB791" s="46"/>
      <c r="AC791" s="46"/>
      <c r="AD791" s="46"/>
      <c r="AE791" s="46"/>
    </row>
    <row r="792" spans="1:31" ht="12.75" customHeight="1" x14ac:dyDescent="0.3">
      <c r="A792" s="46"/>
      <c r="B792" s="46"/>
      <c r="C792" s="46"/>
      <c r="D792" s="46"/>
      <c r="E792" s="46"/>
      <c r="F792" s="46"/>
      <c r="G792" s="48"/>
      <c r="H792" s="48"/>
      <c r="I792" s="48"/>
      <c r="J792" s="48"/>
      <c r="K792" s="48"/>
      <c r="L792" s="48"/>
      <c r="M792" s="48"/>
      <c r="N792" s="48"/>
      <c r="O792" s="46"/>
      <c r="P792" s="46"/>
      <c r="Q792" s="46"/>
      <c r="R792" s="46"/>
      <c r="S792" s="46"/>
      <c r="T792" s="46"/>
      <c r="U792" s="46"/>
      <c r="V792" s="46"/>
      <c r="W792" s="46"/>
      <c r="X792" s="46"/>
      <c r="Y792" s="46"/>
      <c r="Z792" s="48"/>
      <c r="AA792" s="48"/>
      <c r="AB792" s="46"/>
      <c r="AC792" s="46"/>
      <c r="AD792" s="46"/>
      <c r="AE792" s="46"/>
    </row>
    <row r="793" spans="1:31" ht="12.75" customHeight="1" x14ac:dyDescent="0.3">
      <c r="A793" s="46"/>
      <c r="B793" s="46"/>
      <c r="C793" s="46"/>
      <c r="D793" s="46"/>
      <c r="E793" s="46"/>
      <c r="F793" s="46"/>
      <c r="G793" s="48"/>
      <c r="H793" s="48"/>
      <c r="I793" s="48"/>
      <c r="J793" s="48"/>
      <c r="K793" s="48"/>
      <c r="L793" s="48"/>
      <c r="M793" s="48"/>
      <c r="N793" s="48"/>
      <c r="O793" s="46"/>
      <c r="P793" s="46"/>
      <c r="Q793" s="46"/>
      <c r="R793" s="46"/>
      <c r="S793" s="46"/>
      <c r="T793" s="46"/>
      <c r="U793" s="46"/>
      <c r="V793" s="46"/>
      <c r="W793" s="46"/>
      <c r="X793" s="46"/>
      <c r="Y793" s="46"/>
      <c r="Z793" s="48"/>
      <c r="AA793" s="48"/>
      <c r="AB793" s="46"/>
      <c r="AC793" s="46"/>
      <c r="AD793" s="46"/>
      <c r="AE793" s="46"/>
    </row>
    <row r="794" spans="1:31" ht="12.75" customHeight="1" x14ac:dyDescent="0.3">
      <c r="A794" s="46"/>
      <c r="B794" s="46"/>
      <c r="C794" s="46"/>
      <c r="D794" s="46"/>
      <c r="E794" s="46"/>
      <c r="F794" s="46"/>
      <c r="G794" s="48"/>
      <c r="H794" s="48"/>
      <c r="I794" s="48"/>
      <c r="J794" s="48"/>
      <c r="K794" s="48"/>
      <c r="L794" s="48"/>
      <c r="M794" s="48"/>
      <c r="N794" s="48"/>
      <c r="O794" s="46"/>
      <c r="P794" s="46"/>
      <c r="Q794" s="46"/>
      <c r="R794" s="46"/>
      <c r="S794" s="46"/>
      <c r="T794" s="46"/>
      <c r="U794" s="46"/>
      <c r="V794" s="46"/>
      <c r="W794" s="46"/>
      <c r="X794" s="46"/>
      <c r="Y794" s="46"/>
      <c r="Z794" s="48"/>
      <c r="AA794" s="48"/>
      <c r="AB794" s="46"/>
      <c r="AC794" s="46"/>
      <c r="AD794" s="46"/>
      <c r="AE794" s="46"/>
    </row>
    <row r="795" spans="1:31" ht="12.75" customHeight="1" x14ac:dyDescent="0.3">
      <c r="A795" s="46"/>
      <c r="B795" s="46"/>
      <c r="C795" s="46"/>
      <c r="D795" s="46"/>
      <c r="E795" s="46"/>
      <c r="F795" s="46"/>
      <c r="G795" s="48"/>
      <c r="H795" s="48"/>
      <c r="I795" s="48"/>
      <c r="J795" s="48"/>
      <c r="K795" s="48"/>
      <c r="L795" s="48"/>
      <c r="M795" s="48"/>
      <c r="N795" s="48"/>
      <c r="O795" s="46"/>
      <c r="P795" s="46"/>
      <c r="Q795" s="46"/>
      <c r="R795" s="46"/>
      <c r="S795" s="46"/>
      <c r="T795" s="46"/>
      <c r="U795" s="46"/>
      <c r="V795" s="46"/>
      <c r="W795" s="46"/>
      <c r="X795" s="46"/>
      <c r="Y795" s="46"/>
      <c r="Z795" s="48"/>
      <c r="AA795" s="48"/>
      <c r="AB795" s="46"/>
      <c r="AC795" s="46"/>
      <c r="AD795" s="46"/>
      <c r="AE795" s="46"/>
    </row>
    <row r="796" spans="1:31" ht="12.75" customHeight="1" x14ac:dyDescent="0.3">
      <c r="A796" s="46"/>
      <c r="B796" s="46"/>
      <c r="C796" s="46"/>
      <c r="D796" s="46"/>
      <c r="E796" s="46"/>
      <c r="F796" s="46"/>
      <c r="G796" s="48"/>
      <c r="H796" s="48"/>
      <c r="I796" s="48"/>
      <c r="J796" s="48"/>
      <c r="K796" s="48"/>
      <c r="L796" s="48"/>
      <c r="M796" s="48"/>
      <c r="N796" s="48"/>
      <c r="O796" s="46"/>
      <c r="P796" s="46"/>
      <c r="Q796" s="46"/>
      <c r="R796" s="46"/>
      <c r="S796" s="46"/>
      <c r="T796" s="46"/>
      <c r="U796" s="46"/>
      <c r="V796" s="46"/>
      <c r="W796" s="46"/>
      <c r="X796" s="46"/>
      <c r="Y796" s="46"/>
      <c r="Z796" s="48"/>
      <c r="AA796" s="48"/>
      <c r="AB796" s="46"/>
      <c r="AC796" s="46"/>
      <c r="AD796" s="46"/>
      <c r="AE796" s="46"/>
    </row>
    <row r="797" spans="1:31" ht="12.75" customHeight="1" x14ac:dyDescent="0.3">
      <c r="A797" s="46"/>
      <c r="B797" s="46"/>
      <c r="C797" s="46"/>
      <c r="D797" s="46"/>
      <c r="E797" s="46"/>
      <c r="F797" s="46"/>
      <c r="G797" s="48"/>
      <c r="H797" s="48"/>
      <c r="I797" s="48"/>
      <c r="J797" s="48"/>
      <c r="K797" s="48"/>
      <c r="L797" s="48"/>
      <c r="M797" s="48"/>
      <c r="N797" s="48"/>
      <c r="O797" s="46"/>
      <c r="P797" s="46"/>
      <c r="Q797" s="46"/>
      <c r="R797" s="46"/>
      <c r="S797" s="46"/>
      <c r="T797" s="46"/>
      <c r="U797" s="46"/>
      <c r="V797" s="46"/>
      <c r="W797" s="46"/>
      <c r="X797" s="46"/>
      <c r="Y797" s="46"/>
      <c r="Z797" s="48"/>
      <c r="AA797" s="48"/>
      <c r="AB797" s="46"/>
      <c r="AC797" s="46"/>
      <c r="AD797" s="46"/>
      <c r="AE797" s="46"/>
    </row>
    <row r="798" spans="1:31" ht="12.75" customHeight="1" x14ac:dyDescent="0.3">
      <c r="A798" s="46"/>
      <c r="B798" s="46"/>
      <c r="C798" s="46"/>
      <c r="D798" s="46"/>
      <c r="E798" s="46"/>
      <c r="F798" s="46"/>
      <c r="G798" s="48"/>
      <c r="H798" s="48"/>
      <c r="I798" s="48"/>
      <c r="J798" s="48"/>
      <c r="K798" s="48"/>
      <c r="L798" s="48"/>
      <c r="M798" s="48"/>
      <c r="N798" s="48"/>
      <c r="O798" s="46"/>
      <c r="P798" s="46"/>
      <c r="Q798" s="46"/>
      <c r="R798" s="46"/>
      <c r="S798" s="46"/>
      <c r="T798" s="46"/>
      <c r="U798" s="46"/>
      <c r="V798" s="46"/>
      <c r="W798" s="46"/>
      <c r="X798" s="46"/>
      <c r="Y798" s="46"/>
      <c r="Z798" s="48"/>
      <c r="AA798" s="48"/>
      <c r="AB798" s="46"/>
      <c r="AC798" s="46"/>
      <c r="AD798" s="46"/>
      <c r="AE798" s="46"/>
    </row>
    <row r="799" spans="1:31" ht="12.75" customHeight="1" x14ac:dyDescent="0.3">
      <c r="A799" s="46"/>
      <c r="B799" s="46"/>
      <c r="C799" s="46"/>
      <c r="D799" s="46"/>
      <c r="E799" s="46"/>
      <c r="F799" s="46"/>
      <c r="G799" s="48"/>
      <c r="H799" s="48"/>
      <c r="I799" s="48"/>
      <c r="J799" s="48"/>
      <c r="K799" s="48"/>
      <c r="L799" s="48"/>
      <c r="M799" s="48"/>
      <c r="N799" s="48"/>
      <c r="O799" s="46"/>
      <c r="P799" s="46"/>
      <c r="Q799" s="46"/>
      <c r="R799" s="46"/>
      <c r="S799" s="46"/>
      <c r="T799" s="46"/>
      <c r="U799" s="46"/>
      <c r="V799" s="46"/>
      <c r="W799" s="46"/>
      <c r="X799" s="46"/>
      <c r="Y799" s="46"/>
      <c r="Z799" s="48"/>
      <c r="AA799" s="48"/>
      <c r="AB799" s="46"/>
      <c r="AC799" s="46"/>
      <c r="AD799" s="46"/>
      <c r="AE799" s="46"/>
    </row>
    <row r="800" spans="1:31" ht="12.75" customHeight="1" x14ac:dyDescent="0.3">
      <c r="A800" s="46"/>
      <c r="B800" s="46"/>
      <c r="C800" s="46"/>
      <c r="D800" s="46"/>
      <c r="E800" s="46"/>
      <c r="F800" s="46"/>
      <c r="G800" s="48"/>
      <c r="H800" s="48"/>
      <c r="I800" s="48"/>
      <c r="J800" s="48"/>
      <c r="K800" s="48"/>
      <c r="L800" s="48"/>
      <c r="M800" s="48"/>
      <c r="N800" s="48"/>
      <c r="O800" s="46"/>
      <c r="P800" s="46"/>
      <c r="Q800" s="46"/>
      <c r="R800" s="46"/>
      <c r="S800" s="46"/>
      <c r="T800" s="46"/>
      <c r="U800" s="46"/>
      <c r="V800" s="46"/>
      <c r="W800" s="46"/>
      <c r="X800" s="46"/>
      <c r="Y800" s="46"/>
      <c r="Z800" s="48"/>
      <c r="AA800" s="48"/>
      <c r="AB800" s="46"/>
      <c r="AC800" s="46"/>
      <c r="AD800" s="46"/>
      <c r="AE800" s="46"/>
    </row>
    <row r="801" spans="1:31" ht="12.75" customHeight="1" x14ac:dyDescent="0.3">
      <c r="A801" s="46"/>
      <c r="B801" s="46"/>
      <c r="C801" s="46"/>
      <c r="D801" s="46"/>
      <c r="E801" s="46"/>
      <c r="F801" s="46"/>
      <c r="G801" s="48"/>
      <c r="H801" s="48"/>
      <c r="I801" s="48"/>
      <c r="J801" s="48"/>
      <c r="K801" s="48"/>
      <c r="L801" s="48"/>
      <c r="M801" s="48"/>
      <c r="N801" s="48"/>
      <c r="O801" s="46"/>
      <c r="P801" s="46"/>
      <c r="Q801" s="46"/>
      <c r="R801" s="46"/>
      <c r="S801" s="46"/>
      <c r="T801" s="46"/>
      <c r="U801" s="46"/>
      <c r="V801" s="46"/>
      <c r="W801" s="46"/>
      <c r="X801" s="46"/>
      <c r="Y801" s="46"/>
      <c r="Z801" s="48"/>
      <c r="AA801" s="48"/>
      <c r="AB801" s="46"/>
      <c r="AC801" s="46"/>
      <c r="AD801" s="46"/>
      <c r="AE801" s="46"/>
    </row>
    <row r="802" spans="1:31" ht="12.75" customHeight="1" x14ac:dyDescent="0.3">
      <c r="A802" s="46"/>
      <c r="B802" s="46"/>
      <c r="C802" s="46"/>
      <c r="D802" s="46"/>
      <c r="E802" s="46"/>
      <c r="F802" s="46"/>
      <c r="G802" s="48"/>
      <c r="H802" s="48"/>
      <c r="I802" s="48"/>
      <c r="J802" s="48"/>
      <c r="K802" s="48"/>
      <c r="L802" s="48"/>
      <c r="M802" s="48"/>
      <c r="N802" s="48"/>
      <c r="O802" s="46"/>
      <c r="P802" s="46"/>
      <c r="Q802" s="46"/>
      <c r="R802" s="46"/>
      <c r="S802" s="46"/>
      <c r="T802" s="46"/>
      <c r="U802" s="46"/>
      <c r="V802" s="46"/>
      <c r="W802" s="46"/>
      <c r="X802" s="46"/>
      <c r="Y802" s="46"/>
      <c r="Z802" s="48"/>
      <c r="AA802" s="48"/>
      <c r="AB802" s="46"/>
      <c r="AC802" s="46"/>
      <c r="AD802" s="46"/>
      <c r="AE802" s="46"/>
    </row>
    <row r="803" spans="1:31" ht="12.75" customHeight="1" x14ac:dyDescent="0.3">
      <c r="A803" s="46"/>
      <c r="B803" s="46"/>
      <c r="C803" s="46"/>
      <c r="D803" s="46"/>
      <c r="E803" s="46"/>
      <c r="F803" s="46"/>
      <c r="G803" s="48"/>
      <c r="H803" s="48"/>
      <c r="I803" s="48"/>
      <c r="J803" s="48"/>
      <c r="K803" s="48"/>
      <c r="L803" s="48"/>
      <c r="M803" s="48"/>
      <c r="N803" s="48"/>
      <c r="O803" s="46"/>
      <c r="P803" s="46"/>
      <c r="Q803" s="46"/>
      <c r="R803" s="46"/>
      <c r="S803" s="46"/>
      <c r="T803" s="46"/>
      <c r="U803" s="46"/>
      <c r="V803" s="46"/>
      <c r="W803" s="46"/>
      <c r="X803" s="46"/>
      <c r="Y803" s="46"/>
      <c r="Z803" s="48"/>
      <c r="AA803" s="48"/>
      <c r="AB803" s="46"/>
      <c r="AC803" s="46"/>
      <c r="AD803" s="46"/>
      <c r="AE803" s="46"/>
    </row>
    <row r="804" spans="1:31" ht="12.75" customHeight="1" x14ac:dyDescent="0.3">
      <c r="A804" s="46"/>
      <c r="B804" s="46"/>
      <c r="C804" s="46"/>
      <c r="D804" s="46"/>
      <c r="E804" s="46"/>
      <c r="F804" s="46"/>
      <c r="G804" s="48"/>
      <c r="H804" s="48"/>
      <c r="I804" s="48"/>
      <c r="J804" s="48"/>
      <c r="K804" s="48"/>
      <c r="L804" s="48"/>
      <c r="M804" s="48"/>
      <c r="N804" s="48"/>
      <c r="O804" s="46"/>
      <c r="P804" s="46"/>
      <c r="Q804" s="46"/>
      <c r="R804" s="46"/>
      <c r="S804" s="46"/>
      <c r="T804" s="46"/>
      <c r="U804" s="46"/>
      <c r="V804" s="46"/>
      <c r="W804" s="46"/>
      <c r="X804" s="46"/>
      <c r="Y804" s="46"/>
      <c r="Z804" s="48"/>
      <c r="AA804" s="48"/>
      <c r="AB804" s="46"/>
      <c r="AC804" s="46"/>
      <c r="AD804" s="46"/>
      <c r="AE804" s="46"/>
    </row>
    <row r="805" spans="1:31" ht="12.75" customHeight="1" x14ac:dyDescent="0.3">
      <c r="A805" s="46"/>
      <c r="B805" s="46"/>
      <c r="C805" s="46"/>
      <c r="D805" s="46"/>
      <c r="E805" s="46"/>
      <c r="F805" s="46"/>
      <c r="G805" s="48"/>
      <c r="H805" s="48"/>
      <c r="I805" s="48"/>
      <c r="J805" s="48"/>
      <c r="K805" s="48"/>
      <c r="L805" s="48"/>
      <c r="M805" s="48"/>
      <c r="N805" s="48"/>
      <c r="O805" s="46"/>
      <c r="P805" s="46"/>
      <c r="Q805" s="46"/>
      <c r="R805" s="46"/>
      <c r="S805" s="46"/>
      <c r="T805" s="46"/>
      <c r="U805" s="46"/>
      <c r="V805" s="46"/>
      <c r="W805" s="46"/>
      <c r="X805" s="46"/>
      <c r="Y805" s="46"/>
      <c r="Z805" s="48"/>
      <c r="AA805" s="48"/>
      <c r="AB805" s="46"/>
      <c r="AC805" s="46"/>
      <c r="AD805" s="46"/>
      <c r="AE805" s="46"/>
    </row>
    <row r="806" spans="1:31" ht="12.75" customHeight="1" x14ac:dyDescent="0.3">
      <c r="A806" s="46"/>
      <c r="B806" s="46"/>
      <c r="C806" s="46"/>
      <c r="D806" s="46"/>
      <c r="E806" s="46"/>
      <c r="F806" s="46"/>
      <c r="G806" s="48"/>
      <c r="H806" s="48"/>
      <c r="I806" s="48"/>
      <c r="J806" s="48"/>
      <c r="K806" s="48"/>
      <c r="L806" s="48"/>
      <c r="M806" s="48"/>
      <c r="N806" s="48"/>
      <c r="O806" s="46"/>
      <c r="P806" s="46"/>
      <c r="Q806" s="46"/>
      <c r="R806" s="46"/>
      <c r="S806" s="46"/>
      <c r="T806" s="46"/>
      <c r="U806" s="46"/>
      <c r="V806" s="46"/>
      <c r="W806" s="46"/>
      <c r="X806" s="46"/>
      <c r="Y806" s="46"/>
      <c r="Z806" s="48"/>
      <c r="AA806" s="48"/>
      <c r="AB806" s="46"/>
      <c r="AC806" s="46"/>
      <c r="AD806" s="46"/>
      <c r="AE806" s="46"/>
    </row>
    <row r="807" spans="1:31" ht="12.75" customHeight="1" x14ac:dyDescent="0.3">
      <c r="A807" s="46"/>
      <c r="B807" s="46"/>
      <c r="C807" s="46"/>
      <c r="D807" s="46"/>
      <c r="E807" s="46"/>
      <c r="F807" s="46"/>
      <c r="G807" s="48"/>
      <c r="H807" s="48"/>
      <c r="I807" s="48"/>
      <c r="J807" s="48"/>
      <c r="K807" s="48"/>
      <c r="L807" s="48"/>
      <c r="M807" s="48"/>
      <c r="N807" s="48"/>
      <c r="O807" s="46"/>
      <c r="P807" s="46"/>
      <c r="Q807" s="46"/>
      <c r="R807" s="46"/>
      <c r="S807" s="46"/>
      <c r="T807" s="46"/>
      <c r="U807" s="46"/>
      <c r="V807" s="46"/>
      <c r="W807" s="46"/>
      <c r="X807" s="46"/>
      <c r="Y807" s="46"/>
      <c r="Z807" s="48"/>
      <c r="AA807" s="48"/>
      <c r="AB807" s="46"/>
      <c r="AC807" s="46"/>
      <c r="AD807" s="46"/>
      <c r="AE807" s="46"/>
    </row>
    <row r="808" spans="1:31" ht="12.75" customHeight="1" x14ac:dyDescent="0.3">
      <c r="A808" s="46"/>
      <c r="B808" s="46"/>
      <c r="C808" s="46"/>
      <c r="D808" s="46"/>
      <c r="E808" s="46"/>
      <c r="F808" s="46"/>
      <c r="G808" s="48"/>
      <c r="H808" s="48"/>
      <c r="I808" s="48"/>
      <c r="J808" s="48"/>
      <c r="K808" s="48"/>
      <c r="L808" s="48"/>
      <c r="M808" s="48"/>
      <c r="N808" s="48"/>
      <c r="O808" s="46"/>
      <c r="P808" s="46"/>
      <c r="Q808" s="46"/>
      <c r="R808" s="46"/>
      <c r="S808" s="46"/>
      <c r="T808" s="46"/>
      <c r="U808" s="46"/>
      <c r="V808" s="46"/>
      <c r="W808" s="46"/>
      <c r="X808" s="46"/>
      <c r="Y808" s="46"/>
      <c r="Z808" s="48"/>
      <c r="AA808" s="48"/>
      <c r="AB808" s="46"/>
      <c r="AC808" s="46"/>
      <c r="AD808" s="46"/>
      <c r="AE808" s="46"/>
    </row>
    <row r="809" spans="1:31" ht="12.75" customHeight="1" x14ac:dyDescent="0.3">
      <c r="A809" s="46"/>
      <c r="B809" s="46"/>
      <c r="C809" s="46"/>
      <c r="D809" s="46"/>
      <c r="E809" s="46"/>
      <c r="F809" s="46"/>
      <c r="G809" s="48"/>
      <c r="H809" s="48"/>
      <c r="I809" s="48"/>
      <c r="J809" s="48"/>
      <c r="K809" s="48"/>
      <c r="L809" s="48"/>
      <c r="M809" s="48"/>
      <c r="N809" s="48"/>
      <c r="O809" s="46"/>
      <c r="P809" s="46"/>
      <c r="Q809" s="46"/>
      <c r="R809" s="46"/>
      <c r="S809" s="46"/>
      <c r="T809" s="46"/>
      <c r="U809" s="46"/>
      <c r="V809" s="46"/>
      <c r="W809" s="46"/>
      <c r="X809" s="46"/>
      <c r="Y809" s="46"/>
      <c r="Z809" s="48"/>
      <c r="AA809" s="48"/>
      <c r="AB809" s="46"/>
      <c r="AC809" s="46"/>
      <c r="AD809" s="46"/>
      <c r="AE809" s="46"/>
    </row>
    <row r="810" spans="1:31" ht="12.75" customHeight="1" x14ac:dyDescent="0.3">
      <c r="A810" s="46"/>
      <c r="B810" s="46"/>
      <c r="C810" s="46"/>
      <c r="D810" s="46"/>
      <c r="E810" s="46"/>
      <c r="F810" s="46"/>
      <c r="G810" s="48"/>
      <c r="H810" s="48"/>
      <c r="I810" s="48"/>
      <c r="J810" s="48"/>
      <c r="K810" s="48"/>
      <c r="L810" s="48"/>
      <c r="M810" s="48"/>
      <c r="N810" s="48"/>
      <c r="O810" s="46"/>
      <c r="P810" s="46"/>
      <c r="Q810" s="46"/>
      <c r="R810" s="46"/>
      <c r="S810" s="46"/>
      <c r="T810" s="46"/>
      <c r="U810" s="46"/>
      <c r="V810" s="46"/>
      <c r="W810" s="46"/>
      <c r="X810" s="46"/>
      <c r="Y810" s="46"/>
      <c r="Z810" s="48"/>
      <c r="AA810" s="48"/>
      <c r="AB810" s="46"/>
      <c r="AC810" s="46"/>
      <c r="AD810" s="46"/>
      <c r="AE810" s="46"/>
    </row>
    <row r="811" spans="1:31" ht="12.75" customHeight="1" x14ac:dyDescent="0.3">
      <c r="A811" s="46"/>
      <c r="B811" s="46"/>
      <c r="C811" s="46"/>
      <c r="D811" s="46"/>
      <c r="E811" s="46"/>
      <c r="F811" s="46"/>
      <c r="G811" s="48"/>
      <c r="H811" s="48"/>
      <c r="I811" s="48"/>
      <c r="J811" s="48"/>
      <c r="K811" s="48"/>
      <c r="L811" s="48"/>
      <c r="M811" s="48"/>
      <c r="N811" s="48"/>
      <c r="O811" s="46"/>
      <c r="P811" s="46"/>
      <c r="Q811" s="46"/>
      <c r="R811" s="46"/>
      <c r="S811" s="46"/>
      <c r="T811" s="46"/>
      <c r="U811" s="46"/>
      <c r="V811" s="46"/>
      <c r="W811" s="46"/>
      <c r="X811" s="46"/>
      <c r="Y811" s="46"/>
      <c r="Z811" s="48"/>
      <c r="AA811" s="48"/>
      <c r="AB811" s="46"/>
      <c r="AC811" s="46"/>
      <c r="AD811" s="46"/>
      <c r="AE811" s="46"/>
    </row>
    <row r="812" spans="1:31" ht="12.75" customHeight="1" x14ac:dyDescent="0.3">
      <c r="A812" s="46"/>
      <c r="B812" s="46"/>
      <c r="C812" s="46"/>
      <c r="D812" s="46"/>
      <c r="E812" s="46"/>
      <c r="F812" s="46"/>
      <c r="G812" s="48"/>
      <c r="H812" s="48"/>
      <c r="I812" s="48"/>
      <c r="J812" s="48"/>
      <c r="K812" s="48"/>
      <c r="L812" s="48"/>
      <c r="M812" s="48"/>
      <c r="N812" s="48"/>
      <c r="O812" s="46"/>
      <c r="P812" s="46"/>
      <c r="Q812" s="46"/>
      <c r="R812" s="46"/>
      <c r="S812" s="46"/>
      <c r="T812" s="46"/>
      <c r="U812" s="46"/>
      <c r="V812" s="46"/>
      <c r="W812" s="46"/>
      <c r="X812" s="46"/>
      <c r="Y812" s="46"/>
      <c r="Z812" s="48"/>
      <c r="AA812" s="48"/>
      <c r="AB812" s="46"/>
      <c r="AC812" s="46"/>
      <c r="AD812" s="46"/>
      <c r="AE812" s="46"/>
    </row>
    <row r="813" spans="1:31" ht="12.75" customHeight="1" x14ac:dyDescent="0.3">
      <c r="A813" s="46"/>
      <c r="B813" s="46"/>
      <c r="C813" s="46"/>
      <c r="D813" s="46"/>
      <c r="E813" s="46"/>
      <c r="F813" s="46"/>
      <c r="G813" s="48"/>
      <c r="H813" s="48"/>
      <c r="I813" s="48"/>
      <c r="J813" s="48"/>
      <c r="K813" s="48"/>
      <c r="L813" s="48"/>
      <c r="M813" s="48"/>
      <c r="N813" s="48"/>
      <c r="O813" s="46"/>
      <c r="P813" s="46"/>
      <c r="Q813" s="46"/>
      <c r="R813" s="46"/>
      <c r="S813" s="46"/>
      <c r="T813" s="46"/>
      <c r="U813" s="46"/>
      <c r="V813" s="46"/>
      <c r="W813" s="46"/>
      <c r="X813" s="46"/>
      <c r="Y813" s="46"/>
      <c r="Z813" s="48"/>
      <c r="AA813" s="48"/>
      <c r="AB813" s="46"/>
      <c r="AC813" s="46"/>
      <c r="AD813" s="46"/>
      <c r="AE813" s="46"/>
    </row>
    <row r="814" spans="1:31" ht="12.75" customHeight="1" x14ac:dyDescent="0.3">
      <c r="A814" s="46"/>
      <c r="B814" s="46"/>
      <c r="C814" s="46"/>
      <c r="D814" s="46"/>
      <c r="E814" s="46"/>
      <c r="F814" s="46"/>
      <c r="G814" s="48"/>
      <c r="H814" s="48"/>
      <c r="I814" s="48"/>
      <c r="J814" s="48"/>
      <c r="K814" s="48"/>
      <c r="L814" s="48"/>
      <c r="M814" s="48"/>
      <c r="N814" s="48"/>
      <c r="O814" s="46"/>
      <c r="P814" s="46"/>
      <c r="Q814" s="46"/>
      <c r="R814" s="46"/>
      <c r="S814" s="46"/>
      <c r="T814" s="46"/>
      <c r="U814" s="46"/>
      <c r="V814" s="46"/>
      <c r="W814" s="46"/>
      <c r="X814" s="46"/>
      <c r="Y814" s="46"/>
      <c r="Z814" s="48"/>
      <c r="AA814" s="48"/>
      <c r="AB814" s="46"/>
      <c r="AC814" s="46"/>
      <c r="AD814" s="46"/>
      <c r="AE814" s="46"/>
    </row>
    <row r="815" spans="1:31" ht="12.75" customHeight="1" x14ac:dyDescent="0.3">
      <c r="A815" s="46"/>
      <c r="B815" s="46"/>
      <c r="C815" s="46"/>
      <c r="D815" s="46"/>
      <c r="E815" s="46"/>
      <c r="F815" s="46"/>
      <c r="G815" s="48"/>
      <c r="H815" s="48"/>
      <c r="I815" s="48"/>
      <c r="J815" s="48"/>
      <c r="K815" s="48"/>
      <c r="L815" s="48"/>
      <c r="M815" s="48"/>
      <c r="N815" s="48"/>
      <c r="O815" s="46"/>
      <c r="P815" s="46"/>
      <c r="Q815" s="46"/>
      <c r="R815" s="46"/>
      <c r="S815" s="46"/>
      <c r="T815" s="46"/>
      <c r="U815" s="46"/>
      <c r="V815" s="46"/>
      <c r="W815" s="46"/>
      <c r="X815" s="46"/>
      <c r="Y815" s="46"/>
      <c r="Z815" s="48"/>
      <c r="AA815" s="48"/>
      <c r="AB815" s="46"/>
      <c r="AC815" s="46"/>
      <c r="AD815" s="46"/>
      <c r="AE815" s="46"/>
    </row>
    <row r="816" spans="1:31" ht="12.75" customHeight="1" x14ac:dyDescent="0.3">
      <c r="A816" s="46"/>
      <c r="B816" s="46"/>
      <c r="C816" s="46"/>
      <c r="D816" s="46"/>
      <c r="E816" s="46"/>
      <c r="F816" s="46"/>
      <c r="G816" s="48"/>
      <c r="H816" s="48"/>
      <c r="I816" s="48"/>
      <c r="J816" s="48"/>
      <c r="K816" s="48"/>
      <c r="L816" s="48"/>
      <c r="M816" s="48"/>
      <c r="N816" s="48"/>
      <c r="O816" s="46"/>
      <c r="P816" s="46"/>
      <c r="Q816" s="46"/>
      <c r="R816" s="46"/>
      <c r="S816" s="46"/>
      <c r="T816" s="46"/>
      <c r="U816" s="46"/>
      <c r="V816" s="46"/>
      <c r="W816" s="46"/>
      <c r="X816" s="46"/>
      <c r="Y816" s="46"/>
      <c r="Z816" s="48"/>
      <c r="AA816" s="48"/>
      <c r="AB816" s="46"/>
      <c r="AC816" s="46"/>
      <c r="AD816" s="46"/>
      <c r="AE816" s="46"/>
    </row>
    <row r="817" spans="1:31" ht="12.75" customHeight="1" x14ac:dyDescent="0.3">
      <c r="A817" s="46"/>
      <c r="B817" s="46"/>
      <c r="C817" s="46"/>
      <c r="D817" s="46"/>
      <c r="E817" s="46"/>
      <c r="F817" s="46"/>
      <c r="G817" s="48"/>
      <c r="H817" s="48"/>
      <c r="I817" s="48"/>
      <c r="J817" s="48"/>
      <c r="K817" s="48"/>
      <c r="L817" s="48"/>
      <c r="M817" s="48"/>
      <c r="N817" s="48"/>
      <c r="O817" s="46"/>
      <c r="P817" s="46"/>
      <c r="Q817" s="46"/>
      <c r="R817" s="46"/>
      <c r="S817" s="46"/>
      <c r="T817" s="46"/>
      <c r="U817" s="46"/>
      <c r="V817" s="46"/>
      <c r="W817" s="46"/>
      <c r="X817" s="46"/>
      <c r="Y817" s="46"/>
      <c r="Z817" s="48"/>
      <c r="AA817" s="48"/>
      <c r="AB817" s="46"/>
      <c r="AC817" s="46"/>
      <c r="AD817" s="46"/>
      <c r="AE817" s="46"/>
    </row>
    <row r="818" spans="1:31" ht="12.75" customHeight="1" x14ac:dyDescent="0.3">
      <c r="A818" s="46"/>
      <c r="B818" s="46"/>
      <c r="C818" s="46"/>
      <c r="D818" s="46"/>
      <c r="E818" s="46"/>
      <c r="F818" s="46"/>
      <c r="G818" s="48"/>
      <c r="H818" s="48"/>
      <c r="I818" s="48"/>
      <c r="J818" s="48"/>
      <c r="K818" s="48"/>
      <c r="L818" s="48"/>
      <c r="M818" s="48"/>
      <c r="N818" s="48"/>
      <c r="O818" s="46"/>
      <c r="P818" s="46"/>
      <c r="Q818" s="46"/>
      <c r="R818" s="46"/>
      <c r="S818" s="46"/>
      <c r="T818" s="46"/>
      <c r="U818" s="46"/>
      <c r="V818" s="46"/>
      <c r="W818" s="46"/>
      <c r="X818" s="46"/>
      <c r="Y818" s="46"/>
      <c r="Z818" s="48"/>
      <c r="AA818" s="48"/>
      <c r="AB818" s="46"/>
      <c r="AC818" s="46"/>
      <c r="AD818" s="46"/>
      <c r="AE818" s="46"/>
    </row>
    <row r="819" spans="1:31" ht="12.75" customHeight="1" x14ac:dyDescent="0.3">
      <c r="A819" s="46"/>
      <c r="B819" s="46"/>
      <c r="C819" s="46"/>
      <c r="D819" s="46"/>
      <c r="E819" s="46"/>
      <c r="F819" s="46"/>
      <c r="G819" s="48"/>
      <c r="H819" s="48"/>
      <c r="I819" s="48"/>
      <c r="J819" s="48"/>
      <c r="K819" s="48"/>
      <c r="L819" s="48"/>
      <c r="M819" s="48"/>
      <c r="N819" s="48"/>
      <c r="O819" s="46"/>
      <c r="P819" s="46"/>
      <c r="Q819" s="46"/>
      <c r="R819" s="46"/>
      <c r="S819" s="46"/>
      <c r="T819" s="46"/>
      <c r="U819" s="46"/>
      <c r="V819" s="46"/>
      <c r="W819" s="46"/>
      <c r="X819" s="46"/>
      <c r="Y819" s="46"/>
      <c r="Z819" s="48"/>
      <c r="AA819" s="48"/>
      <c r="AB819" s="46"/>
      <c r="AC819" s="46"/>
      <c r="AD819" s="46"/>
      <c r="AE819" s="46"/>
    </row>
    <row r="820" spans="1:31" ht="12.75" customHeight="1" x14ac:dyDescent="0.3">
      <c r="A820" s="46"/>
      <c r="B820" s="46"/>
      <c r="C820" s="46"/>
      <c r="D820" s="46"/>
      <c r="E820" s="46"/>
      <c r="F820" s="46"/>
      <c r="G820" s="48"/>
      <c r="H820" s="48"/>
      <c r="I820" s="48"/>
      <c r="J820" s="48"/>
      <c r="K820" s="48"/>
      <c r="L820" s="48"/>
      <c r="M820" s="48"/>
      <c r="N820" s="48"/>
      <c r="O820" s="46"/>
      <c r="P820" s="46"/>
      <c r="Q820" s="46"/>
      <c r="R820" s="46"/>
      <c r="S820" s="46"/>
      <c r="T820" s="46"/>
      <c r="U820" s="46"/>
      <c r="V820" s="46"/>
      <c r="W820" s="46"/>
      <c r="X820" s="46"/>
      <c r="Y820" s="46"/>
      <c r="Z820" s="48"/>
      <c r="AA820" s="48"/>
      <c r="AB820" s="46"/>
      <c r="AC820" s="46"/>
      <c r="AD820" s="46"/>
      <c r="AE820" s="46"/>
    </row>
    <row r="821" spans="1:31" ht="12.75" customHeight="1" x14ac:dyDescent="0.3">
      <c r="A821" s="46"/>
      <c r="B821" s="46"/>
      <c r="C821" s="46"/>
      <c r="D821" s="46"/>
      <c r="E821" s="46"/>
      <c r="F821" s="46"/>
      <c r="G821" s="48"/>
      <c r="H821" s="48"/>
      <c r="I821" s="48"/>
      <c r="J821" s="48"/>
      <c r="K821" s="48"/>
      <c r="L821" s="48"/>
      <c r="M821" s="48"/>
      <c r="N821" s="48"/>
      <c r="O821" s="46"/>
      <c r="P821" s="46"/>
      <c r="Q821" s="46"/>
      <c r="R821" s="46"/>
      <c r="S821" s="46"/>
      <c r="T821" s="46"/>
      <c r="U821" s="46"/>
      <c r="V821" s="46"/>
      <c r="W821" s="46"/>
      <c r="X821" s="46"/>
      <c r="Y821" s="46"/>
      <c r="Z821" s="48"/>
      <c r="AA821" s="48"/>
      <c r="AB821" s="46"/>
      <c r="AC821" s="46"/>
      <c r="AD821" s="46"/>
      <c r="AE821" s="46"/>
    </row>
    <row r="822" spans="1:31" ht="12.75" customHeight="1" x14ac:dyDescent="0.3">
      <c r="A822" s="46"/>
      <c r="B822" s="46"/>
      <c r="C822" s="46"/>
      <c r="D822" s="46"/>
      <c r="E822" s="46"/>
      <c r="F822" s="46"/>
      <c r="G822" s="48"/>
      <c r="H822" s="48"/>
      <c r="I822" s="48"/>
      <c r="J822" s="48"/>
      <c r="K822" s="48"/>
      <c r="L822" s="48"/>
      <c r="M822" s="48"/>
      <c r="N822" s="48"/>
      <c r="O822" s="46"/>
      <c r="P822" s="46"/>
      <c r="Q822" s="46"/>
      <c r="R822" s="46"/>
      <c r="S822" s="46"/>
      <c r="T822" s="46"/>
      <c r="U822" s="46"/>
      <c r="V822" s="46"/>
      <c r="W822" s="46"/>
      <c r="X822" s="46"/>
      <c r="Y822" s="46"/>
      <c r="Z822" s="48"/>
      <c r="AA822" s="48"/>
      <c r="AB822" s="46"/>
      <c r="AC822" s="46"/>
      <c r="AD822" s="46"/>
      <c r="AE822" s="46"/>
    </row>
    <row r="823" spans="1:31" ht="12.75" customHeight="1" x14ac:dyDescent="0.3">
      <c r="A823" s="46"/>
      <c r="B823" s="46"/>
      <c r="C823" s="46"/>
      <c r="D823" s="46"/>
      <c r="E823" s="46"/>
      <c r="F823" s="46"/>
      <c r="G823" s="48"/>
      <c r="H823" s="48"/>
      <c r="I823" s="48"/>
      <c r="J823" s="48"/>
      <c r="K823" s="48"/>
      <c r="L823" s="48"/>
      <c r="M823" s="48"/>
      <c r="N823" s="48"/>
      <c r="O823" s="46"/>
      <c r="P823" s="46"/>
      <c r="Q823" s="46"/>
      <c r="R823" s="46"/>
      <c r="S823" s="46"/>
      <c r="T823" s="46"/>
      <c r="U823" s="46"/>
      <c r="V823" s="46"/>
      <c r="W823" s="46"/>
      <c r="X823" s="46"/>
      <c r="Y823" s="46"/>
      <c r="Z823" s="48"/>
      <c r="AA823" s="48"/>
      <c r="AB823" s="46"/>
      <c r="AC823" s="46"/>
      <c r="AD823" s="46"/>
      <c r="AE823" s="46"/>
    </row>
    <row r="824" spans="1:31" ht="12.75" customHeight="1" x14ac:dyDescent="0.3">
      <c r="A824" s="46"/>
      <c r="B824" s="46"/>
      <c r="C824" s="46"/>
      <c r="D824" s="46"/>
      <c r="E824" s="46"/>
      <c r="F824" s="46"/>
      <c r="G824" s="48"/>
      <c r="H824" s="48"/>
      <c r="I824" s="48"/>
      <c r="J824" s="48"/>
      <c r="K824" s="48"/>
      <c r="L824" s="48"/>
      <c r="M824" s="48"/>
      <c r="N824" s="48"/>
      <c r="O824" s="46"/>
      <c r="P824" s="46"/>
      <c r="Q824" s="46"/>
      <c r="R824" s="46"/>
      <c r="S824" s="46"/>
      <c r="T824" s="46"/>
      <c r="U824" s="46"/>
      <c r="V824" s="46"/>
      <c r="W824" s="46"/>
      <c r="X824" s="46"/>
      <c r="Y824" s="46"/>
      <c r="Z824" s="48"/>
      <c r="AA824" s="48"/>
      <c r="AB824" s="46"/>
      <c r="AC824" s="46"/>
      <c r="AD824" s="46"/>
      <c r="AE824" s="46"/>
    </row>
    <row r="825" spans="1:31" ht="12.75" customHeight="1" x14ac:dyDescent="0.3">
      <c r="A825" s="46"/>
      <c r="B825" s="46"/>
      <c r="C825" s="46"/>
      <c r="D825" s="46"/>
      <c r="E825" s="46"/>
      <c r="F825" s="46"/>
      <c r="G825" s="48"/>
      <c r="H825" s="48"/>
      <c r="I825" s="48"/>
      <c r="J825" s="48"/>
      <c r="K825" s="48"/>
      <c r="L825" s="48"/>
      <c r="M825" s="48"/>
      <c r="N825" s="48"/>
      <c r="O825" s="46"/>
      <c r="P825" s="46"/>
      <c r="Q825" s="46"/>
      <c r="R825" s="46"/>
      <c r="S825" s="46"/>
      <c r="T825" s="46"/>
      <c r="U825" s="46"/>
      <c r="V825" s="46"/>
      <c r="W825" s="46"/>
      <c r="X825" s="46"/>
      <c r="Y825" s="46"/>
      <c r="Z825" s="48"/>
      <c r="AA825" s="48"/>
      <c r="AB825" s="46"/>
      <c r="AC825" s="46"/>
      <c r="AD825" s="46"/>
      <c r="AE825" s="46"/>
    </row>
    <row r="826" spans="1:31" ht="12.75" customHeight="1" x14ac:dyDescent="0.3">
      <c r="A826" s="46"/>
      <c r="B826" s="46"/>
      <c r="C826" s="46"/>
      <c r="D826" s="46"/>
      <c r="E826" s="46"/>
      <c r="F826" s="46"/>
      <c r="G826" s="48"/>
      <c r="H826" s="48"/>
      <c r="I826" s="48"/>
      <c r="J826" s="48"/>
      <c r="K826" s="48"/>
      <c r="L826" s="48"/>
      <c r="M826" s="48"/>
      <c r="N826" s="48"/>
      <c r="O826" s="46"/>
      <c r="P826" s="46"/>
      <c r="Q826" s="46"/>
      <c r="R826" s="46"/>
      <c r="S826" s="46"/>
      <c r="T826" s="46"/>
      <c r="U826" s="46"/>
      <c r="V826" s="46"/>
      <c r="W826" s="46"/>
      <c r="X826" s="46"/>
      <c r="Y826" s="46"/>
      <c r="Z826" s="48"/>
      <c r="AA826" s="48"/>
      <c r="AB826" s="46"/>
      <c r="AC826" s="46"/>
      <c r="AD826" s="46"/>
      <c r="AE826" s="46"/>
    </row>
    <row r="827" spans="1:31" ht="12.75" customHeight="1" x14ac:dyDescent="0.3">
      <c r="A827" s="46"/>
      <c r="B827" s="46"/>
      <c r="C827" s="46"/>
      <c r="D827" s="46"/>
      <c r="E827" s="46"/>
      <c r="F827" s="46"/>
      <c r="G827" s="48"/>
      <c r="H827" s="48"/>
      <c r="I827" s="48"/>
      <c r="J827" s="48"/>
      <c r="K827" s="48"/>
      <c r="L827" s="48"/>
      <c r="M827" s="48"/>
      <c r="N827" s="48"/>
      <c r="O827" s="46"/>
      <c r="P827" s="46"/>
      <c r="Q827" s="46"/>
      <c r="R827" s="46"/>
      <c r="S827" s="46"/>
      <c r="T827" s="46"/>
      <c r="U827" s="46"/>
      <c r="V827" s="46"/>
      <c r="W827" s="46"/>
      <c r="X827" s="46"/>
      <c r="Y827" s="46"/>
      <c r="Z827" s="48"/>
      <c r="AA827" s="48"/>
      <c r="AB827" s="46"/>
      <c r="AC827" s="46"/>
      <c r="AD827" s="46"/>
      <c r="AE827" s="46"/>
    </row>
    <row r="828" spans="1:31" ht="12.75" customHeight="1" x14ac:dyDescent="0.3">
      <c r="A828" s="46"/>
      <c r="B828" s="46"/>
      <c r="C828" s="46"/>
      <c r="D828" s="46"/>
      <c r="E828" s="46"/>
      <c r="F828" s="46"/>
      <c r="G828" s="48"/>
      <c r="H828" s="48"/>
      <c r="I828" s="48"/>
      <c r="J828" s="48"/>
      <c r="K828" s="48"/>
      <c r="L828" s="48"/>
      <c r="M828" s="48"/>
      <c r="N828" s="48"/>
      <c r="O828" s="46"/>
      <c r="P828" s="46"/>
      <c r="Q828" s="46"/>
      <c r="R828" s="46"/>
      <c r="S828" s="46"/>
      <c r="T828" s="46"/>
      <c r="U828" s="46"/>
      <c r="V828" s="46"/>
      <c r="W828" s="46"/>
      <c r="X828" s="46"/>
      <c r="Y828" s="46"/>
      <c r="Z828" s="48"/>
      <c r="AA828" s="48"/>
      <c r="AB828" s="46"/>
      <c r="AC828" s="46"/>
      <c r="AD828" s="46"/>
      <c r="AE828" s="46"/>
    </row>
    <row r="829" spans="1:31" ht="12.75" customHeight="1" x14ac:dyDescent="0.3">
      <c r="A829" s="46"/>
      <c r="B829" s="46"/>
      <c r="C829" s="46"/>
      <c r="D829" s="46"/>
      <c r="E829" s="46"/>
      <c r="F829" s="46"/>
      <c r="G829" s="48"/>
      <c r="H829" s="48"/>
      <c r="I829" s="48"/>
      <c r="J829" s="48"/>
      <c r="K829" s="48"/>
      <c r="L829" s="48"/>
      <c r="M829" s="48"/>
      <c r="N829" s="48"/>
      <c r="O829" s="46"/>
      <c r="P829" s="46"/>
      <c r="Q829" s="46"/>
      <c r="R829" s="46"/>
      <c r="S829" s="46"/>
      <c r="T829" s="46"/>
      <c r="U829" s="46"/>
      <c r="V829" s="46"/>
      <c r="W829" s="46"/>
      <c r="X829" s="46"/>
      <c r="Y829" s="46"/>
      <c r="Z829" s="48"/>
      <c r="AA829" s="48"/>
      <c r="AB829" s="46"/>
      <c r="AC829" s="46"/>
      <c r="AD829" s="46"/>
      <c r="AE829" s="46"/>
    </row>
    <row r="830" spans="1:31" ht="12.75" customHeight="1" x14ac:dyDescent="0.3">
      <c r="A830" s="46"/>
      <c r="B830" s="46"/>
      <c r="C830" s="46"/>
      <c r="D830" s="46"/>
      <c r="E830" s="46"/>
      <c r="F830" s="46"/>
      <c r="G830" s="48"/>
      <c r="H830" s="48"/>
      <c r="I830" s="48"/>
      <c r="J830" s="48"/>
      <c r="K830" s="48"/>
      <c r="L830" s="48"/>
      <c r="M830" s="48"/>
      <c r="N830" s="48"/>
      <c r="O830" s="46"/>
      <c r="P830" s="46"/>
      <c r="Q830" s="46"/>
      <c r="R830" s="46"/>
      <c r="S830" s="46"/>
      <c r="T830" s="46"/>
      <c r="U830" s="46"/>
      <c r="V830" s="46"/>
      <c r="W830" s="46"/>
      <c r="X830" s="46"/>
      <c r="Y830" s="46"/>
      <c r="Z830" s="48"/>
      <c r="AA830" s="48"/>
      <c r="AB830" s="46"/>
      <c r="AC830" s="46"/>
      <c r="AD830" s="46"/>
      <c r="AE830" s="46"/>
    </row>
    <row r="831" spans="1:31" ht="12.75" customHeight="1" x14ac:dyDescent="0.3">
      <c r="A831" s="46"/>
      <c r="B831" s="46"/>
      <c r="C831" s="46"/>
      <c r="D831" s="46"/>
      <c r="E831" s="46"/>
      <c r="F831" s="46"/>
      <c r="G831" s="48"/>
      <c r="H831" s="48"/>
      <c r="I831" s="48"/>
      <c r="J831" s="48"/>
      <c r="K831" s="48"/>
      <c r="L831" s="48"/>
      <c r="M831" s="48"/>
      <c r="N831" s="48"/>
      <c r="O831" s="46"/>
      <c r="P831" s="46"/>
      <c r="Q831" s="46"/>
      <c r="R831" s="46"/>
      <c r="S831" s="46"/>
      <c r="T831" s="46"/>
      <c r="U831" s="46"/>
      <c r="V831" s="46"/>
      <c r="W831" s="46"/>
      <c r="X831" s="46"/>
      <c r="Y831" s="46"/>
      <c r="Z831" s="48"/>
      <c r="AA831" s="48"/>
      <c r="AB831" s="46"/>
      <c r="AC831" s="46"/>
      <c r="AD831" s="46"/>
      <c r="AE831" s="46"/>
    </row>
    <row r="832" spans="1:31" ht="12.75" customHeight="1" x14ac:dyDescent="0.3">
      <c r="A832" s="46"/>
      <c r="B832" s="46"/>
      <c r="C832" s="46"/>
      <c r="D832" s="46"/>
      <c r="E832" s="46"/>
      <c r="F832" s="46"/>
      <c r="G832" s="48"/>
      <c r="H832" s="48"/>
      <c r="I832" s="48"/>
      <c r="J832" s="48"/>
      <c r="K832" s="48"/>
      <c r="L832" s="48"/>
      <c r="M832" s="48"/>
      <c r="N832" s="48"/>
      <c r="O832" s="46"/>
      <c r="P832" s="46"/>
      <c r="Q832" s="46"/>
      <c r="R832" s="46"/>
      <c r="S832" s="46"/>
      <c r="T832" s="46"/>
      <c r="U832" s="46"/>
      <c r="V832" s="46"/>
      <c r="W832" s="46"/>
      <c r="X832" s="46"/>
      <c r="Y832" s="46"/>
      <c r="Z832" s="48"/>
      <c r="AA832" s="48"/>
      <c r="AB832" s="46"/>
      <c r="AC832" s="46"/>
      <c r="AD832" s="46"/>
      <c r="AE832" s="46"/>
    </row>
    <row r="833" spans="1:31" ht="12.75" customHeight="1" x14ac:dyDescent="0.3">
      <c r="A833" s="46"/>
      <c r="B833" s="46"/>
      <c r="C833" s="46"/>
      <c r="D833" s="46"/>
      <c r="E833" s="46"/>
      <c r="F833" s="46"/>
      <c r="G833" s="48"/>
      <c r="H833" s="48"/>
      <c r="I833" s="48"/>
      <c r="J833" s="48"/>
      <c r="K833" s="48"/>
      <c r="L833" s="48"/>
      <c r="M833" s="48"/>
      <c r="N833" s="48"/>
      <c r="O833" s="46"/>
      <c r="P833" s="46"/>
      <c r="Q833" s="46"/>
      <c r="R833" s="46"/>
      <c r="S833" s="46"/>
      <c r="T833" s="46"/>
      <c r="U833" s="46"/>
      <c r="V833" s="46"/>
      <c r="W833" s="46"/>
      <c r="X833" s="46"/>
      <c r="Y833" s="46"/>
      <c r="Z833" s="48"/>
      <c r="AA833" s="48"/>
      <c r="AB833" s="46"/>
      <c r="AC833" s="46"/>
      <c r="AD833" s="46"/>
      <c r="AE833" s="46"/>
    </row>
    <row r="834" spans="1:31" ht="12.75" customHeight="1" x14ac:dyDescent="0.3">
      <c r="A834" s="46"/>
      <c r="B834" s="46"/>
      <c r="C834" s="46"/>
      <c r="D834" s="46"/>
      <c r="E834" s="46"/>
      <c r="F834" s="46"/>
      <c r="G834" s="48"/>
      <c r="H834" s="48"/>
      <c r="I834" s="48"/>
      <c r="J834" s="48"/>
      <c r="K834" s="48"/>
      <c r="L834" s="48"/>
      <c r="M834" s="48"/>
      <c r="N834" s="48"/>
      <c r="O834" s="46"/>
      <c r="P834" s="46"/>
      <c r="Q834" s="46"/>
      <c r="R834" s="46"/>
      <c r="S834" s="46"/>
      <c r="T834" s="46"/>
      <c r="U834" s="46"/>
      <c r="V834" s="46"/>
      <c r="W834" s="46"/>
      <c r="X834" s="46"/>
      <c r="Y834" s="46"/>
      <c r="Z834" s="48"/>
      <c r="AA834" s="48"/>
      <c r="AB834" s="46"/>
      <c r="AC834" s="46"/>
      <c r="AD834" s="46"/>
      <c r="AE834" s="46"/>
    </row>
    <row r="835" spans="1:31" ht="12.75" customHeight="1" x14ac:dyDescent="0.3">
      <c r="A835" s="46"/>
      <c r="B835" s="46"/>
      <c r="C835" s="46"/>
      <c r="D835" s="46"/>
      <c r="E835" s="46"/>
      <c r="F835" s="46"/>
      <c r="G835" s="48"/>
      <c r="H835" s="48"/>
      <c r="I835" s="48"/>
      <c r="J835" s="48"/>
      <c r="K835" s="48"/>
      <c r="L835" s="48"/>
      <c r="M835" s="48"/>
      <c r="N835" s="48"/>
      <c r="O835" s="46"/>
      <c r="P835" s="46"/>
      <c r="Q835" s="46"/>
      <c r="R835" s="46"/>
      <c r="S835" s="46"/>
      <c r="T835" s="46"/>
      <c r="U835" s="46"/>
      <c r="V835" s="46"/>
      <c r="W835" s="46"/>
      <c r="X835" s="46"/>
      <c r="Y835" s="46"/>
      <c r="Z835" s="48"/>
      <c r="AA835" s="48"/>
      <c r="AB835" s="46"/>
      <c r="AC835" s="46"/>
      <c r="AD835" s="46"/>
      <c r="AE835" s="46"/>
    </row>
    <row r="836" spans="1:31" ht="12.75" customHeight="1" x14ac:dyDescent="0.3">
      <c r="A836" s="46"/>
      <c r="B836" s="46"/>
      <c r="C836" s="46"/>
      <c r="D836" s="46"/>
      <c r="E836" s="46"/>
      <c r="F836" s="46"/>
      <c r="G836" s="48"/>
      <c r="H836" s="48"/>
      <c r="I836" s="48"/>
      <c r="J836" s="48"/>
      <c r="K836" s="48"/>
      <c r="L836" s="48"/>
      <c r="M836" s="48"/>
      <c r="N836" s="48"/>
      <c r="O836" s="46"/>
      <c r="P836" s="46"/>
      <c r="Q836" s="46"/>
      <c r="R836" s="46"/>
      <c r="S836" s="46"/>
      <c r="T836" s="46"/>
      <c r="U836" s="46"/>
      <c r="V836" s="46"/>
      <c r="W836" s="46"/>
      <c r="X836" s="46"/>
      <c r="Y836" s="46"/>
      <c r="Z836" s="48"/>
      <c r="AA836" s="48"/>
      <c r="AB836" s="46"/>
      <c r="AC836" s="46"/>
      <c r="AD836" s="46"/>
      <c r="AE836" s="46"/>
    </row>
    <row r="837" spans="1:31" ht="12.75" customHeight="1" x14ac:dyDescent="0.3">
      <c r="A837" s="46"/>
      <c r="B837" s="46"/>
      <c r="C837" s="46"/>
      <c r="D837" s="46"/>
      <c r="E837" s="46"/>
      <c r="F837" s="46"/>
      <c r="G837" s="48"/>
      <c r="H837" s="48"/>
      <c r="I837" s="48"/>
      <c r="J837" s="48"/>
      <c r="K837" s="48"/>
      <c r="L837" s="48"/>
      <c r="M837" s="48"/>
      <c r="N837" s="48"/>
      <c r="O837" s="46"/>
      <c r="P837" s="46"/>
      <c r="Q837" s="46"/>
      <c r="R837" s="46"/>
      <c r="S837" s="46"/>
      <c r="T837" s="46"/>
      <c r="U837" s="46"/>
      <c r="V837" s="46"/>
      <c r="W837" s="46"/>
      <c r="X837" s="46"/>
      <c r="Y837" s="46"/>
      <c r="Z837" s="48"/>
      <c r="AA837" s="48"/>
      <c r="AB837" s="46"/>
      <c r="AC837" s="46"/>
      <c r="AD837" s="46"/>
      <c r="AE837" s="46"/>
    </row>
    <row r="838" spans="1:31" ht="12.75" customHeight="1" x14ac:dyDescent="0.3">
      <c r="A838" s="46"/>
      <c r="B838" s="46"/>
      <c r="C838" s="46"/>
      <c r="D838" s="46"/>
      <c r="E838" s="46"/>
      <c r="F838" s="46"/>
      <c r="G838" s="48"/>
      <c r="H838" s="48"/>
      <c r="I838" s="48"/>
      <c r="J838" s="48"/>
      <c r="K838" s="48"/>
      <c r="L838" s="48"/>
      <c r="M838" s="48"/>
      <c r="N838" s="48"/>
      <c r="O838" s="46"/>
      <c r="P838" s="46"/>
      <c r="Q838" s="46"/>
      <c r="R838" s="46"/>
      <c r="S838" s="46"/>
      <c r="T838" s="46"/>
      <c r="U838" s="46"/>
      <c r="V838" s="46"/>
      <c r="W838" s="46"/>
      <c r="X838" s="46"/>
      <c r="Y838" s="46"/>
      <c r="Z838" s="48"/>
      <c r="AA838" s="48"/>
      <c r="AB838" s="46"/>
      <c r="AC838" s="46"/>
      <c r="AD838" s="46"/>
      <c r="AE838" s="46"/>
    </row>
    <row r="839" spans="1:31" ht="12.75" customHeight="1" x14ac:dyDescent="0.3">
      <c r="A839" s="46"/>
      <c r="B839" s="46"/>
      <c r="C839" s="46"/>
      <c r="D839" s="46"/>
      <c r="E839" s="46"/>
      <c r="F839" s="46"/>
      <c r="G839" s="48"/>
      <c r="H839" s="48"/>
      <c r="I839" s="48"/>
      <c r="J839" s="48"/>
      <c r="K839" s="48"/>
      <c r="L839" s="48"/>
      <c r="M839" s="48"/>
      <c r="N839" s="48"/>
      <c r="O839" s="46"/>
      <c r="P839" s="46"/>
      <c r="Q839" s="46"/>
      <c r="R839" s="46"/>
      <c r="S839" s="46"/>
      <c r="T839" s="46"/>
      <c r="U839" s="46"/>
      <c r="V839" s="46"/>
      <c r="W839" s="46"/>
      <c r="X839" s="46"/>
      <c r="Y839" s="46"/>
      <c r="Z839" s="48"/>
      <c r="AA839" s="48"/>
      <c r="AB839" s="46"/>
      <c r="AC839" s="46"/>
      <c r="AD839" s="46"/>
      <c r="AE839" s="46"/>
    </row>
    <row r="840" spans="1:31" ht="12.75" customHeight="1" x14ac:dyDescent="0.3">
      <c r="A840" s="46"/>
      <c r="B840" s="46"/>
      <c r="C840" s="46"/>
      <c r="D840" s="46"/>
      <c r="E840" s="46"/>
      <c r="F840" s="46"/>
      <c r="G840" s="48"/>
      <c r="H840" s="48"/>
      <c r="I840" s="48"/>
      <c r="J840" s="48"/>
      <c r="K840" s="48"/>
      <c r="L840" s="48"/>
      <c r="M840" s="48"/>
      <c r="N840" s="48"/>
      <c r="O840" s="46"/>
      <c r="P840" s="46"/>
      <c r="Q840" s="46"/>
      <c r="R840" s="46"/>
      <c r="S840" s="46"/>
      <c r="T840" s="46"/>
      <c r="U840" s="46"/>
      <c r="V840" s="46"/>
      <c r="W840" s="46"/>
      <c r="X840" s="46"/>
      <c r="Y840" s="46"/>
      <c r="Z840" s="48"/>
      <c r="AA840" s="48"/>
      <c r="AB840" s="46"/>
      <c r="AC840" s="46"/>
      <c r="AD840" s="46"/>
      <c r="AE840" s="46"/>
    </row>
    <row r="841" spans="1:31" ht="12.75" customHeight="1" x14ac:dyDescent="0.3">
      <c r="A841" s="46"/>
      <c r="B841" s="46"/>
      <c r="C841" s="46"/>
      <c r="D841" s="46"/>
      <c r="E841" s="46"/>
      <c r="F841" s="46"/>
      <c r="G841" s="48"/>
      <c r="H841" s="48"/>
      <c r="I841" s="48"/>
      <c r="J841" s="48"/>
      <c r="K841" s="48"/>
      <c r="L841" s="48"/>
      <c r="M841" s="48"/>
      <c r="N841" s="48"/>
      <c r="O841" s="46"/>
      <c r="P841" s="46"/>
      <c r="Q841" s="46"/>
      <c r="R841" s="46"/>
      <c r="S841" s="46"/>
      <c r="T841" s="46"/>
      <c r="U841" s="46"/>
      <c r="V841" s="46"/>
      <c r="W841" s="46"/>
      <c r="X841" s="46"/>
      <c r="Y841" s="46"/>
      <c r="Z841" s="48"/>
      <c r="AA841" s="48"/>
      <c r="AB841" s="46"/>
      <c r="AC841" s="46"/>
      <c r="AD841" s="46"/>
      <c r="AE841" s="46"/>
    </row>
    <row r="842" spans="1:31" ht="12.75" customHeight="1" x14ac:dyDescent="0.3">
      <c r="A842" s="46"/>
      <c r="B842" s="46"/>
      <c r="C842" s="46"/>
      <c r="D842" s="46"/>
      <c r="E842" s="46"/>
      <c r="F842" s="46"/>
      <c r="G842" s="48"/>
      <c r="H842" s="48"/>
      <c r="I842" s="48"/>
      <c r="J842" s="48"/>
      <c r="K842" s="48"/>
      <c r="L842" s="48"/>
      <c r="M842" s="48"/>
      <c r="N842" s="48"/>
      <c r="O842" s="46"/>
      <c r="P842" s="46"/>
      <c r="Q842" s="46"/>
      <c r="R842" s="46"/>
      <c r="S842" s="46"/>
      <c r="T842" s="46"/>
      <c r="U842" s="46"/>
      <c r="V842" s="46"/>
      <c r="W842" s="46"/>
      <c r="X842" s="46"/>
      <c r="Y842" s="46"/>
      <c r="Z842" s="48"/>
      <c r="AA842" s="48"/>
      <c r="AB842" s="46"/>
      <c r="AC842" s="46"/>
      <c r="AD842" s="46"/>
      <c r="AE842" s="46"/>
    </row>
    <row r="843" spans="1:31" ht="12.75" customHeight="1" x14ac:dyDescent="0.3">
      <c r="A843" s="46"/>
      <c r="B843" s="46"/>
      <c r="C843" s="46"/>
      <c r="D843" s="46"/>
      <c r="E843" s="46"/>
      <c r="F843" s="46"/>
      <c r="G843" s="48"/>
      <c r="H843" s="48"/>
      <c r="I843" s="48"/>
      <c r="J843" s="48"/>
      <c r="K843" s="48"/>
      <c r="L843" s="48"/>
      <c r="M843" s="48"/>
      <c r="N843" s="48"/>
      <c r="O843" s="46"/>
      <c r="P843" s="46"/>
      <c r="Q843" s="46"/>
      <c r="R843" s="46"/>
      <c r="S843" s="46"/>
      <c r="T843" s="46"/>
      <c r="U843" s="46"/>
      <c r="V843" s="46"/>
      <c r="W843" s="46"/>
      <c r="X843" s="46"/>
      <c r="Y843" s="46"/>
      <c r="Z843" s="48"/>
      <c r="AA843" s="48"/>
      <c r="AB843" s="46"/>
      <c r="AC843" s="46"/>
      <c r="AD843" s="46"/>
      <c r="AE843" s="46"/>
    </row>
    <row r="844" spans="1:31" ht="12.75" customHeight="1" x14ac:dyDescent="0.3">
      <c r="A844" s="46"/>
      <c r="B844" s="46"/>
      <c r="C844" s="46"/>
      <c r="D844" s="46"/>
      <c r="E844" s="46"/>
      <c r="F844" s="46"/>
      <c r="G844" s="48"/>
      <c r="H844" s="48"/>
      <c r="I844" s="48"/>
      <c r="J844" s="48"/>
      <c r="K844" s="48"/>
      <c r="L844" s="48"/>
      <c r="M844" s="48"/>
      <c r="N844" s="48"/>
      <c r="O844" s="46"/>
      <c r="P844" s="46"/>
      <c r="Q844" s="46"/>
      <c r="R844" s="46"/>
      <c r="S844" s="46"/>
      <c r="T844" s="46"/>
      <c r="U844" s="46"/>
      <c r="V844" s="46"/>
      <c r="W844" s="46"/>
      <c r="X844" s="46"/>
      <c r="Y844" s="46"/>
      <c r="Z844" s="48"/>
      <c r="AA844" s="48"/>
      <c r="AB844" s="46"/>
      <c r="AC844" s="46"/>
      <c r="AD844" s="46"/>
      <c r="AE844" s="46"/>
    </row>
    <row r="845" spans="1:31" ht="12.75" customHeight="1" x14ac:dyDescent="0.3">
      <c r="A845" s="46"/>
      <c r="B845" s="46"/>
      <c r="C845" s="46"/>
      <c r="D845" s="46"/>
      <c r="E845" s="46"/>
      <c r="F845" s="46"/>
      <c r="G845" s="48"/>
      <c r="H845" s="48"/>
      <c r="I845" s="48"/>
      <c r="J845" s="48"/>
      <c r="K845" s="48"/>
      <c r="L845" s="48"/>
      <c r="M845" s="48"/>
      <c r="N845" s="48"/>
      <c r="O845" s="46"/>
      <c r="P845" s="46"/>
      <c r="Q845" s="46"/>
      <c r="R845" s="46"/>
      <c r="S845" s="46"/>
      <c r="T845" s="46"/>
      <c r="U845" s="46"/>
      <c r="V845" s="46"/>
      <c r="W845" s="46"/>
      <c r="X845" s="46"/>
      <c r="Y845" s="46"/>
      <c r="Z845" s="48"/>
      <c r="AA845" s="48"/>
      <c r="AB845" s="46"/>
      <c r="AC845" s="46"/>
      <c r="AD845" s="46"/>
      <c r="AE845" s="46"/>
    </row>
    <row r="846" spans="1:31" ht="12.75" customHeight="1" x14ac:dyDescent="0.3">
      <c r="A846" s="46"/>
      <c r="B846" s="46"/>
      <c r="C846" s="46"/>
      <c r="D846" s="46"/>
      <c r="E846" s="46"/>
      <c r="F846" s="46"/>
      <c r="G846" s="48"/>
      <c r="H846" s="48"/>
      <c r="I846" s="48"/>
      <c r="J846" s="48"/>
      <c r="K846" s="48"/>
      <c r="L846" s="48"/>
      <c r="M846" s="48"/>
      <c r="N846" s="48"/>
      <c r="O846" s="46"/>
      <c r="P846" s="46"/>
      <c r="Q846" s="46"/>
      <c r="R846" s="46"/>
      <c r="S846" s="46"/>
      <c r="T846" s="46"/>
      <c r="U846" s="46"/>
      <c r="V846" s="46"/>
      <c r="W846" s="46"/>
      <c r="X846" s="46"/>
      <c r="Y846" s="46"/>
      <c r="Z846" s="48"/>
      <c r="AA846" s="48"/>
      <c r="AB846" s="46"/>
      <c r="AC846" s="46"/>
      <c r="AD846" s="46"/>
      <c r="AE846" s="46"/>
    </row>
    <row r="847" spans="1:31" ht="12.75" customHeight="1" x14ac:dyDescent="0.3">
      <c r="A847" s="46"/>
      <c r="B847" s="46"/>
      <c r="C847" s="46"/>
      <c r="D847" s="46"/>
      <c r="E847" s="46"/>
      <c r="F847" s="46"/>
      <c r="G847" s="48"/>
      <c r="H847" s="48"/>
      <c r="I847" s="48"/>
      <c r="J847" s="48"/>
      <c r="K847" s="48"/>
      <c r="L847" s="48"/>
      <c r="M847" s="48"/>
      <c r="N847" s="48"/>
      <c r="O847" s="46"/>
      <c r="P847" s="46"/>
      <c r="Q847" s="46"/>
      <c r="R847" s="46"/>
      <c r="S847" s="46"/>
      <c r="T847" s="46"/>
      <c r="U847" s="46"/>
      <c r="V847" s="46"/>
      <c r="W847" s="46"/>
      <c r="X847" s="46"/>
      <c r="Y847" s="46"/>
      <c r="Z847" s="48"/>
      <c r="AA847" s="48"/>
      <c r="AB847" s="46"/>
      <c r="AC847" s="46"/>
      <c r="AD847" s="46"/>
      <c r="AE847" s="46"/>
    </row>
    <row r="848" spans="1:31" ht="12.75" customHeight="1" x14ac:dyDescent="0.3">
      <c r="A848" s="46"/>
      <c r="B848" s="46"/>
      <c r="C848" s="46"/>
      <c r="D848" s="46"/>
      <c r="E848" s="46"/>
      <c r="F848" s="46"/>
      <c r="G848" s="48"/>
      <c r="H848" s="48"/>
      <c r="I848" s="48"/>
      <c r="J848" s="48"/>
      <c r="K848" s="48"/>
      <c r="L848" s="48"/>
      <c r="M848" s="48"/>
      <c r="N848" s="48"/>
      <c r="O848" s="46"/>
      <c r="P848" s="46"/>
      <c r="Q848" s="46"/>
      <c r="R848" s="46"/>
      <c r="S848" s="46"/>
      <c r="T848" s="46"/>
      <c r="U848" s="46"/>
      <c r="V848" s="46"/>
      <c r="W848" s="46"/>
      <c r="X848" s="46"/>
      <c r="Y848" s="46"/>
      <c r="Z848" s="48"/>
      <c r="AA848" s="48"/>
      <c r="AB848" s="46"/>
      <c r="AC848" s="46"/>
      <c r="AD848" s="46"/>
      <c r="AE848" s="46"/>
    </row>
    <row r="849" spans="1:31" ht="12.75" customHeight="1" x14ac:dyDescent="0.3">
      <c r="A849" s="46"/>
      <c r="B849" s="46"/>
      <c r="C849" s="46"/>
      <c r="D849" s="46"/>
      <c r="E849" s="46"/>
      <c r="F849" s="46"/>
      <c r="G849" s="48"/>
      <c r="H849" s="48"/>
      <c r="I849" s="48"/>
      <c r="J849" s="48"/>
      <c r="K849" s="48"/>
      <c r="L849" s="48"/>
      <c r="M849" s="48"/>
      <c r="N849" s="48"/>
      <c r="O849" s="46"/>
      <c r="P849" s="46"/>
      <c r="Q849" s="46"/>
      <c r="R849" s="46"/>
      <c r="S849" s="46"/>
      <c r="T849" s="46"/>
      <c r="U849" s="46"/>
      <c r="V849" s="46"/>
      <c r="W849" s="46"/>
      <c r="X849" s="46"/>
      <c r="Y849" s="46"/>
      <c r="Z849" s="48"/>
      <c r="AA849" s="48"/>
      <c r="AB849" s="46"/>
      <c r="AC849" s="46"/>
      <c r="AD849" s="46"/>
      <c r="AE849" s="46"/>
    </row>
    <row r="850" spans="1:31" ht="12.75" customHeight="1" x14ac:dyDescent="0.3">
      <c r="A850" s="46"/>
      <c r="B850" s="46"/>
      <c r="C850" s="46"/>
      <c r="D850" s="46"/>
      <c r="E850" s="46"/>
      <c r="F850" s="46"/>
      <c r="G850" s="48"/>
      <c r="H850" s="48"/>
      <c r="I850" s="48"/>
      <c r="J850" s="48"/>
      <c r="K850" s="48"/>
      <c r="L850" s="48"/>
      <c r="M850" s="48"/>
      <c r="N850" s="48"/>
      <c r="O850" s="46"/>
      <c r="P850" s="46"/>
      <c r="Q850" s="46"/>
      <c r="R850" s="46"/>
      <c r="S850" s="46"/>
      <c r="T850" s="46"/>
      <c r="U850" s="46"/>
      <c r="V850" s="46"/>
      <c r="W850" s="46"/>
      <c r="X850" s="46"/>
      <c r="Y850" s="46"/>
      <c r="Z850" s="48"/>
      <c r="AA850" s="48"/>
      <c r="AB850" s="46"/>
      <c r="AC850" s="46"/>
      <c r="AD850" s="46"/>
      <c r="AE850" s="46"/>
    </row>
    <row r="851" spans="1:31" ht="12.75" customHeight="1" x14ac:dyDescent="0.3">
      <c r="A851" s="46"/>
      <c r="B851" s="46"/>
      <c r="C851" s="46"/>
      <c r="D851" s="46"/>
      <c r="E851" s="46"/>
      <c r="F851" s="46"/>
      <c r="G851" s="48"/>
      <c r="H851" s="48"/>
      <c r="I851" s="48"/>
      <c r="J851" s="48"/>
      <c r="K851" s="48"/>
      <c r="L851" s="48"/>
      <c r="M851" s="48"/>
      <c r="N851" s="48"/>
      <c r="O851" s="46"/>
      <c r="P851" s="46"/>
      <c r="Q851" s="46"/>
      <c r="R851" s="46"/>
      <c r="S851" s="46"/>
      <c r="T851" s="46"/>
      <c r="U851" s="46"/>
      <c r="V851" s="46"/>
      <c r="W851" s="46"/>
      <c r="X851" s="46"/>
      <c r="Y851" s="46"/>
      <c r="Z851" s="48"/>
      <c r="AA851" s="48"/>
      <c r="AB851" s="46"/>
      <c r="AC851" s="46"/>
      <c r="AD851" s="46"/>
      <c r="AE851" s="46"/>
    </row>
    <row r="852" spans="1:31" ht="12.75" customHeight="1" x14ac:dyDescent="0.3">
      <c r="A852" s="46"/>
      <c r="B852" s="46"/>
      <c r="C852" s="46"/>
      <c r="D852" s="46"/>
      <c r="E852" s="46"/>
      <c r="F852" s="46"/>
      <c r="G852" s="48"/>
      <c r="H852" s="48"/>
      <c r="I852" s="48"/>
      <c r="J852" s="48"/>
      <c r="K852" s="48"/>
      <c r="L852" s="48"/>
      <c r="M852" s="48"/>
      <c r="N852" s="48"/>
      <c r="O852" s="46"/>
      <c r="P852" s="46"/>
      <c r="Q852" s="46"/>
      <c r="R852" s="46"/>
      <c r="S852" s="46"/>
      <c r="T852" s="46"/>
      <c r="U852" s="46"/>
      <c r="V852" s="46"/>
      <c r="W852" s="46"/>
      <c r="X852" s="46"/>
      <c r="Y852" s="46"/>
      <c r="Z852" s="48"/>
      <c r="AA852" s="48"/>
      <c r="AB852" s="46"/>
      <c r="AC852" s="46"/>
      <c r="AD852" s="46"/>
      <c r="AE852" s="46"/>
    </row>
    <row r="853" spans="1:31" ht="12.75" customHeight="1" x14ac:dyDescent="0.3">
      <c r="A853" s="46"/>
      <c r="B853" s="46"/>
      <c r="C853" s="46"/>
      <c r="D853" s="46"/>
      <c r="E853" s="46"/>
      <c r="F853" s="46"/>
      <c r="G853" s="48"/>
      <c r="H853" s="48"/>
      <c r="I853" s="48"/>
      <c r="J853" s="48"/>
      <c r="K853" s="48"/>
      <c r="L853" s="48"/>
      <c r="M853" s="48"/>
      <c r="N853" s="48"/>
      <c r="O853" s="46"/>
      <c r="P853" s="46"/>
      <c r="Q853" s="46"/>
      <c r="R853" s="46"/>
      <c r="S853" s="46"/>
      <c r="T853" s="46"/>
      <c r="U853" s="46"/>
      <c r="V853" s="46"/>
      <c r="W853" s="46"/>
      <c r="X853" s="46"/>
      <c r="Y853" s="46"/>
      <c r="Z853" s="48"/>
      <c r="AA853" s="48"/>
      <c r="AB853" s="46"/>
      <c r="AC853" s="46"/>
      <c r="AD853" s="46"/>
      <c r="AE853" s="46"/>
    </row>
    <row r="854" spans="1:31" ht="12.75" customHeight="1" x14ac:dyDescent="0.3">
      <c r="A854" s="46"/>
      <c r="B854" s="46"/>
      <c r="C854" s="46"/>
      <c r="D854" s="46"/>
      <c r="E854" s="46"/>
      <c r="F854" s="46"/>
      <c r="G854" s="48"/>
      <c r="H854" s="48"/>
      <c r="I854" s="48"/>
      <c r="J854" s="48"/>
      <c r="K854" s="48"/>
      <c r="L854" s="48"/>
      <c r="M854" s="48"/>
      <c r="N854" s="48"/>
      <c r="O854" s="46"/>
      <c r="P854" s="46"/>
      <c r="Q854" s="46"/>
      <c r="R854" s="46"/>
      <c r="S854" s="46"/>
      <c r="T854" s="46"/>
      <c r="U854" s="46"/>
      <c r="V854" s="46"/>
      <c r="W854" s="46"/>
      <c r="X854" s="46"/>
      <c r="Y854" s="46"/>
      <c r="Z854" s="48"/>
      <c r="AA854" s="48"/>
      <c r="AB854" s="46"/>
      <c r="AC854" s="46"/>
      <c r="AD854" s="46"/>
      <c r="AE854" s="46"/>
    </row>
    <row r="855" spans="1:31" ht="12.75" customHeight="1" x14ac:dyDescent="0.3">
      <c r="A855" s="46"/>
      <c r="B855" s="46"/>
      <c r="C855" s="46"/>
      <c r="D855" s="46"/>
      <c r="E855" s="46"/>
      <c r="F855" s="46"/>
      <c r="G855" s="48"/>
      <c r="H855" s="48"/>
      <c r="I855" s="48"/>
      <c r="J855" s="48"/>
      <c r="K855" s="48"/>
      <c r="L855" s="48"/>
      <c r="M855" s="48"/>
      <c r="N855" s="48"/>
      <c r="O855" s="46"/>
      <c r="P855" s="46"/>
      <c r="Q855" s="46"/>
      <c r="R855" s="46"/>
      <c r="S855" s="46"/>
      <c r="T855" s="46"/>
      <c r="U855" s="46"/>
      <c r="V855" s="46"/>
      <c r="W855" s="46"/>
      <c r="X855" s="46"/>
      <c r="Y855" s="46"/>
      <c r="Z855" s="48"/>
      <c r="AA855" s="48"/>
      <c r="AB855" s="46"/>
      <c r="AC855" s="46"/>
      <c r="AD855" s="46"/>
      <c r="AE855" s="46"/>
    </row>
    <row r="856" spans="1:31" ht="12.75" customHeight="1" x14ac:dyDescent="0.3">
      <c r="A856" s="46"/>
      <c r="B856" s="46"/>
      <c r="C856" s="46"/>
      <c r="D856" s="46"/>
      <c r="E856" s="46"/>
      <c r="F856" s="46"/>
      <c r="G856" s="48"/>
      <c r="H856" s="48"/>
      <c r="I856" s="48"/>
      <c r="J856" s="48"/>
      <c r="K856" s="48"/>
      <c r="L856" s="48"/>
      <c r="M856" s="48"/>
      <c r="N856" s="48"/>
      <c r="O856" s="46"/>
      <c r="P856" s="46"/>
      <c r="Q856" s="46"/>
      <c r="R856" s="46"/>
      <c r="S856" s="46"/>
      <c r="T856" s="46"/>
      <c r="U856" s="46"/>
      <c r="V856" s="46"/>
      <c r="W856" s="46"/>
      <c r="X856" s="46"/>
      <c r="Y856" s="46"/>
      <c r="Z856" s="48"/>
      <c r="AA856" s="48"/>
      <c r="AB856" s="46"/>
      <c r="AC856" s="46"/>
      <c r="AD856" s="46"/>
      <c r="AE856" s="46"/>
    </row>
    <row r="857" spans="1:31" ht="12.75" customHeight="1" x14ac:dyDescent="0.3">
      <c r="A857" s="46"/>
      <c r="B857" s="46"/>
      <c r="C857" s="46"/>
      <c r="D857" s="46"/>
      <c r="E857" s="46"/>
      <c r="F857" s="46"/>
      <c r="G857" s="48"/>
      <c r="H857" s="48"/>
      <c r="I857" s="48"/>
      <c r="J857" s="48"/>
      <c r="K857" s="48"/>
      <c r="L857" s="48"/>
      <c r="M857" s="48"/>
      <c r="N857" s="48"/>
      <c r="O857" s="46"/>
      <c r="P857" s="46"/>
      <c r="Q857" s="46"/>
      <c r="R857" s="46"/>
      <c r="S857" s="46"/>
      <c r="T857" s="46"/>
      <c r="U857" s="46"/>
      <c r="V857" s="46"/>
      <c r="W857" s="46"/>
      <c r="X857" s="46"/>
      <c r="Y857" s="46"/>
      <c r="Z857" s="48"/>
      <c r="AA857" s="48"/>
      <c r="AB857" s="46"/>
      <c r="AC857" s="46"/>
      <c r="AD857" s="46"/>
      <c r="AE857" s="46"/>
    </row>
    <row r="858" spans="1:31" ht="12.75" customHeight="1" x14ac:dyDescent="0.3">
      <c r="A858" s="46"/>
      <c r="B858" s="46"/>
      <c r="C858" s="46"/>
      <c r="D858" s="46"/>
      <c r="E858" s="46"/>
      <c r="F858" s="46"/>
      <c r="G858" s="48"/>
      <c r="H858" s="48"/>
      <c r="I858" s="48"/>
      <c r="J858" s="48"/>
      <c r="K858" s="48"/>
      <c r="L858" s="48"/>
      <c r="M858" s="48"/>
      <c r="N858" s="48"/>
      <c r="O858" s="46"/>
      <c r="P858" s="46"/>
      <c r="Q858" s="46"/>
      <c r="R858" s="46"/>
      <c r="S858" s="46"/>
      <c r="T858" s="46"/>
      <c r="U858" s="46"/>
      <c r="V858" s="46"/>
      <c r="W858" s="46"/>
      <c r="X858" s="46"/>
      <c r="Y858" s="46"/>
      <c r="Z858" s="48"/>
      <c r="AA858" s="48"/>
      <c r="AB858" s="46"/>
      <c r="AC858" s="46"/>
      <c r="AD858" s="46"/>
      <c r="AE858" s="46"/>
    </row>
    <row r="859" spans="1:31" ht="12.75" customHeight="1" x14ac:dyDescent="0.3">
      <c r="A859" s="46"/>
      <c r="B859" s="46"/>
      <c r="C859" s="46"/>
      <c r="D859" s="46"/>
      <c r="E859" s="46"/>
      <c r="F859" s="46"/>
      <c r="G859" s="48"/>
      <c r="H859" s="48"/>
      <c r="I859" s="48"/>
      <c r="J859" s="48"/>
      <c r="K859" s="48"/>
      <c r="L859" s="48"/>
      <c r="M859" s="48"/>
      <c r="N859" s="48"/>
      <c r="O859" s="46"/>
      <c r="P859" s="46"/>
      <c r="Q859" s="46"/>
      <c r="R859" s="46"/>
      <c r="S859" s="46"/>
      <c r="T859" s="46"/>
      <c r="U859" s="46"/>
      <c r="V859" s="46"/>
      <c r="W859" s="46"/>
      <c r="X859" s="46"/>
      <c r="Y859" s="46"/>
      <c r="Z859" s="48"/>
      <c r="AA859" s="48"/>
      <c r="AB859" s="46"/>
      <c r="AC859" s="46"/>
      <c r="AD859" s="46"/>
      <c r="AE859" s="46"/>
    </row>
    <row r="860" spans="1:31" ht="12.75" customHeight="1" x14ac:dyDescent="0.3">
      <c r="A860" s="46"/>
      <c r="B860" s="46"/>
      <c r="C860" s="46"/>
      <c r="D860" s="46"/>
      <c r="E860" s="46"/>
      <c r="F860" s="46"/>
      <c r="G860" s="48"/>
      <c r="H860" s="48"/>
      <c r="I860" s="48"/>
      <c r="J860" s="48"/>
      <c r="K860" s="48"/>
      <c r="L860" s="48"/>
      <c r="M860" s="48"/>
      <c r="N860" s="48"/>
      <c r="O860" s="46"/>
      <c r="P860" s="46"/>
      <c r="Q860" s="46"/>
      <c r="R860" s="46"/>
      <c r="S860" s="46"/>
      <c r="T860" s="46"/>
      <c r="U860" s="46"/>
      <c r="V860" s="46"/>
      <c r="W860" s="46"/>
      <c r="X860" s="46"/>
      <c r="Y860" s="46"/>
      <c r="Z860" s="48"/>
      <c r="AA860" s="48"/>
      <c r="AB860" s="46"/>
      <c r="AC860" s="46"/>
      <c r="AD860" s="46"/>
      <c r="AE860" s="46"/>
    </row>
    <row r="861" spans="1:31" ht="12.75" customHeight="1" x14ac:dyDescent="0.3">
      <c r="A861" s="46"/>
      <c r="B861" s="46"/>
      <c r="C861" s="46"/>
      <c r="D861" s="46"/>
      <c r="E861" s="46"/>
      <c r="F861" s="46"/>
      <c r="G861" s="48"/>
      <c r="H861" s="48"/>
      <c r="I861" s="48"/>
      <c r="J861" s="48"/>
      <c r="K861" s="48"/>
      <c r="L861" s="48"/>
      <c r="M861" s="48"/>
      <c r="N861" s="48"/>
      <c r="O861" s="46"/>
      <c r="P861" s="46"/>
      <c r="Q861" s="46"/>
      <c r="R861" s="46"/>
      <c r="S861" s="46"/>
      <c r="T861" s="46"/>
      <c r="U861" s="46"/>
      <c r="V861" s="46"/>
      <c r="W861" s="46"/>
      <c r="X861" s="46"/>
      <c r="Y861" s="46"/>
      <c r="Z861" s="48"/>
      <c r="AA861" s="48"/>
      <c r="AB861" s="46"/>
      <c r="AC861" s="46"/>
      <c r="AD861" s="46"/>
      <c r="AE861" s="46"/>
    </row>
    <row r="862" spans="1:31" ht="12.75" customHeight="1" x14ac:dyDescent="0.3">
      <c r="A862" s="46"/>
      <c r="B862" s="46"/>
      <c r="C862" s="46"/>
      <c r="D862" s="46"/>
      <c r="E862" s="46"/>
      <c r="F862" s="46"/>
      <c r="G862" s="48"/>
      <c r="H862" s="48"/>
      <c r="I862" s="48"/>
      <c r="J862" s="48"/>
      <c r="K862" s="48"/>
      <c r="L862" s="48"/>
      <c r="M862" s="48"/>
      <c r="N862" s="48"/>
      <c r="O862" s="46"/>
      <c r="P862" s="46"/>
      <c r="Q862" s="46"/>
      <c r="R862" s="46"/>
      <c r="S862" s="46"/>
      <c r="T862" s="46"/>
      <c r="U862" s="46"/>
      <c r="V862" s="46"/>
      <c r="W862" s="46"/>
      <c r="X862" s="46"/>
      <c r="Y862" s="46"/>
      <c r="Z862" s="48"/>
      <c r="AA862" s="48"/>
      <c r="AB862" s="46"/>
      <c r="AC862" s="46"/>
      <c r="AD862" s="46"/>
      <c r="AE862" s="46"/>
    </row>
    <row r="863" spans="1:31" ht="12.75" customHeight="1" x14ac:dyDescent="0.3">
      <c r="A863" s="46"/>
      <c r="B863" s="46"/>
      <c r="C863" s="46"/>
      <c r="D863" s="46"/>
      <c r="E863" s="46"/>
      <c r="F863" s="46"/>
      <c r="G863" s="48"/>
      <c r="H863" s="48"/>
      <c r="I863" s="48"/>
      <c r="J863" s="48"/>
      <c r="K863" s="48"/>
      <c r="L863" s="48"/>
      <c r="M863" s="48"/>
      <c r="N863" s="48"/>
      <c r="O863" s="46"/>
      <c r="P863" s="46"/>
      <c r="Q863" s="46"/>
      <c r="R863" s="46"/>
      <c r="S863" s="46"/>
      <c r="T863" s="46"/>
      <c r="U863" s="46"/>
      <c r="V863" s="46"/>
      <c r="W863" s="46"/>
      <c r="X863" s="46"/>
      <c r="Y863" s="46"/>
      <c r="Z863" s="48"/>
      <c r="AA863" s="48"/>
      <c r="AB863" s="46"/>
      <c r="AC863" s="46"/>
      <c r="AD863" s="46"/>
      <c r="AE863" s="46"/>
    </row>
    <row r="864" spans="1:31" ht="12.75" customHeight="1" x14ac:dyDescent="0.3">
      <c r="A864" s="46"/>
      <c r="B864" s="46"/>
      <c r="C864" s="46"/>
      <c r="D864" s="46"/>
      <c r="E864" s="46"/>
      <c r="F864" s="46"/>
      <c r="G864" s="48"/>
      <c r="H864" s="48"/>
      <c r="I864" s="48"/>
      <c r="J864" s="48"/>
      <c r="K864" s="48"/>
      <c r="L864" s="48"/>
      <c r="M864" s="48"/>
      <c r="N864" s="48"/>
      <c r="O864" s="46"/>
      <c r="P864" s="46"/>
      <c r="Q864" s="46"/>
      <c r="R864" s="46"/>
      <c r="S864" s="46"/>
      <c r="T864" s="46"/>
      <c r="U864" s="46"/>
      <c r="V864" s="46"/>
      <c r="W864" s="46"/>
      <c r="X864" s="46"/>
      <c r="Y864" s="46"/>
      <c r="Z864" s="48"/>
      <c r="AA864" s="48"/>
      <c r="AB864" s="46"/>
      <c r="AC864" s="46"/>
      <c r="AD864" s="46"/>
      <c r="AE864" s="46"/>
    </row>
    <row r="865" spans="1:31" ht="12.75" customHeight="1" x14ac:dyDescent="0.3">
      <c r="A865" s="46"/>
      <c r="B865" s="46"/>
      <c r="C865" s="46"/>
      <c r="D865" s="46"/>
      <c r="E865" s="46"/>
      <c r="F865" s="46"/>
      <c r="G865" s="48"/>
      <c r="H865" s="48"/>
      <c r="I865" s="48"/>
      <c r="J865" s="48"/>
      <c r="K865" s="48"/>
      <c r="L865" s="48"/>
      <c r="M865" s="48"/>
      <c r="N865" s="48"/>
      <c r="O865" s="46"/>
      <c r="P865" s="46"/>
      <c r="Q865" s="46"/>
      <c r="R865" s="46"/>
      <c r="S865" s="46"/>
      <c r="T865" s="46"/>
      <c r="U865" s="46"/>
      <c r="V865" s="46"/>
      <c r="W865" s="46"/>
      <c r="X865" s="46"/>
      <c r="Y865" s="46"/>
      <c r="Z865" s="48"/>
      <c r="AA865" s="48"/>
      <c r="AB865" s="46"/>
      <c r="AC865" s="46"/>
      <c r="AD865" s="46"/>
      <c r="AE865" s="46"/>
    </row>
    <row r="866" spans="1:31" ht="12.75" customHeight="1" x14ac:dyDescent="0.3">
      <c r="A866" s="46"/>
      <c r="B866" s="46"/>
      <c r="C866" s="46"/>
      <c r="D866" s="46"/>
      <c r="E866" s="46"/>
      <c r="F866" s="46"/>
      <c r="G866" s="48"/>
      <c r="H866" s="48"/>
      <c r="I866" s="48"/>
      <c r="J866" s="48"/>
      <c r="K866" s="48"/>
      <c r="L866" s="48"/>
      <c r="M866" s="48"/>
      <c r="N866" s="48"/>
      <c r="O866" s="46"/>
      <c r="P866" s="46"/>
      <c r="Q866" s="46"/>
      <c r="R866" s="46"/>
      <c r="S866" s="46"/>
      <c r="T866" s="46"/>
      <c r="U866" s="46"/>
      <c r="V866" s="46"/>
      <c r="W866" s="46"/>
      <c r="X866" s="46"/>
      <c r="Y866" s="46"/>
      <c r="Z866" s="48"/>
      <c r="AA866" s="48"/>
      <c r="AB866" s="46"/>
      <c r="AC866" s="46"/>
      <c r="AD866" s="46"/>
      <c r="AE866" s="46"/>
    </row>
    <row r="867" spans="1:31" ht="12.75" customHeight="1" x14ac:dyDescent="0.3">
      <c r="A867" s="46"/>
      <c r="B867" s="46"/>
      <c r="C867" s="46"/>
      <c r="D867" s="46"/>
      <c r="E867" s="46"/>
      <c r="F867" s="46"/>
      <c r="G867" s="48"/>
      <c r="H867" s="48"/>
      <c r="I867" s="48"/>
      <c r="J867" s="48"/>
      <c r="K867" s="48"/>
      <c r="L867" s="48"/>
      <c r="M867" s="48"/>
      <c r="N867" s="48"/>
      <c r="O867" s="46"/>
      <c r="P867" s="46"/>
      <c r="Q867" s="46"/>
      <c r="R867" s="46"/>
      <c r="S867" s="46"/>
      <c r="T867" s="46"/>
      <c r="U867" s="46"/>
      <c r="V867" s="46"/>
      <c r="W867" s="46"/>
      <c r="X867" s="46"/>
      <c r="Y867" s="46"/>
      <c r="Z867" s="48"/>
      <c r="AA867" s="48"/>
      <c r="AB867" s="46"/>
      <c r="AC867" s="46"/>
      <c r="AD867" s="46"/>
      <c r="AE867" s="46"/>
    </row>
    <row r="868" spans="1:31" ht="12.75" customHeight="1" x14ac:dyDescent="0.3">
      <c r="A868" s="46"/>
      <c r="B868" s="46"/>
      <c r="C868" s="46"/>
      <c r="D868" s="46"/>
      <c r="E868" s="46"/>
      <c r="F868" s="46"/>
      <c r="G868" s="48"/>
      <c r="H868" s="48"/>
      <c r="I868" s="48"/>
      <c r="J868" s="48"/>
      <c r="K868" s="48"/>
      <c r="L868" s="48"/>
      <c r="M868" s="48"/>
      <c r="N868" s="48"/>
      <c r="O868" s="46"/>
      <c r="P868" s="46"/>
      <c r="Q868" s="46"/>
      <c r="R868" s="46"/>
      <c r="S868" s="46"/>
      <c r="T868" s="46"/>
      <c r="U868" s="46"/>
      <c r="V868" s="46"/>
      <c r="W868" s="46"/>
      <c r="X868" s="46"/>
      <c r="Y868" s="46"/>
      <c r="Z868" s="48"/>
      <c r="AA868" s="48"/>
      <c r="AB868" s="46"/>
      <c r="AC868" s="46"/>
      <c r="AD868" s="46"/>
      <c r="AE868" s="46"/>
    </row>
    <row r="869" spans="1:31" ht="12.75" customHeight="1" x14ac:dyDescent="0.3">
      <c r="A869" s="46"/>
      <c r="B869" s="46"/>
      <c r="C869" s="46"/>
      <c r="D869" s="46"/>
      <c r="E869" s="46"/>
      <c r="F869" s="46"/>
      <c r="G869" s="48"/>
      <c r="H869" s="48"/>
      <c r="I869" s="48"/>
      <c r="J869" s="48"/>
      <c r="K869" s="48"/>
      <c r="L869" s="48"/>
      <c r="M869" s="48"/>
      <c r="N869" s="48"/>
      <c r="O869" s="46"/>
      <c r="P869" s="46"/>
      <c r="Q869" s="46"/>
      <c r="R869" s="46"/>
      <c r="S869" s="46"/>
      <c r="T869" s="46"/>
      <c r="U869" s="46"/>
      <c r="V869" s="46"/>
      <c r="W869" s="46"/>
      <c r="X869" s="46"/>
      <c r="Y869" s="46"/>
      <c r="Z869" s="48"/>
      <c r="AA869" s="48"/>
      <c r="AB869" s="46"/>
      <c r="AC869" s="46"/>
      <c r="AD869" s="46"/>
      <c r="AE869" s="46"/>
    </row>
    <row r="870" spans="1:31" ht="12.75" customHeight="1" x14ac:dyDescent="0.3">
      <c r="A870" s="46"/>
      <c r="B870" s="46"/>
      <c r="C870" s="46"/>
      <c r="D870" s="46"/>
      <c r="E870" s="46"/>
      <c r="F870" s="46"/>
      <c r="G870" s="48"/>
      <c r="H870" s="48"/>
      <c r="I870" s="48"/>
      <c r="J870" s="48"/>
      <c r="K870" s="48"/>
      <c r="L870" s="48"/>
      <c r="M870" s="48"/>
      <c r="N870" s="48"/>
      <c r="O870" s="46"/>
      <c r="P870" s="46"/>
      <c r="Q870" s="46"/>
      <c r="R870" s="46"/>
      <c r="S870" s="46"/>
      <c r="T870" s="46"/>
      <c r="U870" s="46"/>
      <c r="V870" s="46"/>
      <c r="W870" s="46"/>
      <c r="X870" s="46"/>
      <c r="Y870" s="46"/>
      <c r="Z870" s="48"/>
      <c r="AA870" s="48"/>
      <c r="AB870" s="46"/>
      <c r="AC870" s="46"/>
      <c r="AD870" s="46"/>
      <c r="AE870" s="46"/>
    </row>
    <row r="871" spans="1:31" ht="12.75" customHeight="1" x14ac:dyDescent="0.3">
      <c r="A871" s="46"/>
      <c r="B871" s="46"/>
      <c r="C871" s="46"/>
      <c r="D871" s="46"/>
      <c r="E871" s="46"/>
      <c r="F871" s="46"/>
      <c r="G871" s="48"/>
      <c r="H871" s="48"/>
      <c r="I871" s="48"/>
      <c r="J871" s="48"/>
      <c r="K871" s="48"/>
      <c r="L871" s="48"/>
      <c r="M871" s="48"/>
      <c r="N871" s="48"/>
      <c r="O871" s="46"/>
      <c r="P871" s="46"/>
      <c r="Q871" s="46"/>
      <c r="R871" s="46"/>
      <c r="S871" s="46"/>
      <c r="T871" s="46"/>
      <c r="U871" s="46"/>
      <c r="V871" s="46"/>
      <c r="W871" s="46"/>
      <c r="X871" s="46"/>
      <c r="Y871" s="46"/>
      <c r="Z871" s="48"/>
      <c r="AA871" s="48"/>
      <c r="AB871" s="46"/>
      <c r="AC871" s="46"/>
      <c r="AD871" s="46"/>
      <c r="AE871" s="46"/>
    </row>
    <row r="872" spans="1:31" ht="12.75" customHeight="1" x14ac:dyDescent="0.3">
      <c r="A872" s="46"/>
      <c r="B872" s="46"/>
      <c r="C872" s="46"/>
      <c r="D872" s="46"/>
      <c r="E872" s="46"/>
      <c r="F872" s="46"/>
      <c r="G872" s="48"/>
      <c r="H872" s="48"/>
      <c r="I872" s="48"/>
      <c r="J872" s="48"/>
      <c r="K872" s="48"/>
      <c r="L872" s="48"/>
      <c r="M872" s="48"/>
      <c r="N872" s="48"/>
      <c r="O872" s="46"/>
      <c r="P872" s="46"/>
      <c r="Q872" s="46"/>
      <c r="R872" s="46"/>
      <c r="S872" s="46"/>
      <c r="T872" s="46"/>
      <c r="U872" s="46"/>
      <c r="V872" s="46"/>
      <c r="W872" s="46"/>
      <c r="X872" s="46"/>
      <c r="Y872" s="46"/>
      <c r="Z872" s="48"/>
      <c r="AA872" s="48"/>
      <c r="AB872" s="46"/>
      <c r="AC872" s="46"/>
      <c r="AD872" s="46"/>
      <c r="AE872" s="46"/>
    </row>
    <row r="873" spans="1:31" ht="12.75" customHeight="1" x14ac:dyDescent="0.3">
      <c r="A873" s="46"/>
      <c r="B873" s="46"/>
      <c r="C873" s="46"/>
      <c r="D873" s="46"/>
      <c r="E873" s="46"/>
      <c r="F873" s="46"/>
      <c r="G873" s="48"/>
      <c r="H873" s="48"/>
      <c r="I873" s="48"/>
      <c r="J873" s="48"/>
      <c r="K873" s="48"/>
      <c r="L873" s="48"/>
      <c r="M873" s="48"/>
      <c r="N873" s="48"/>
      <c r="O873" s="46"/>
      <c r="P873" s="46"/>
      <c r="Q873" s="46"/>
      <c r="R873" s="46"/>
      <c r="S873" s="46"/>
      <c r="T873" s="46"/>
      <c r="U873" s="46"/>
      <c r="V873" s="46"/>
      <c r="W873" s="46"/>
      <c r="X873" s="46"/>
      <c r="Y873" s="46"/>
      <c r="Z873" s="48"/>
      <c r="AA873" s="48"/>
      <c r="AB873" s="46"/>
      <c r="AC873" s="46"/>
      <c r="AD873" s="46"/>
      <c r="AE873" s="46"/>
    </row>
    <row r="874" spans="1:31" ht="12.75" customHeight="1" x14ac:dyDescent="0.3">
      <c r="A874" s="46"/>
      <c r="B874" s="46"/>
      <c r="C874" s="46"/>
      <c r="D874" s="46"/>
      <c r="E874" s="46"/>
      <c r="F874" s="46"/>
      <c r="G874" s="48"/>
      <c r="H874" s="48"/>
      <c r="I874" s="48"/>
      <c r="J874" s="48"/>
      <c r="K874" s="48"/>
      <c r="L874" s="48"/>
      <c r="M874" s="48"/>
      <c r="N874" s="48"/>
      <c r="O874" s="46"/>
      <c r="P874" s="46"/>
      <c r="Q874" s="46"/>
      <c r="R874" s="46"/>
      <c r="S874" s="46"/>
      <c r="T874" s="46"/>
      <c r="U874" s="46"/>
      <c r="V874" s="46"/>
      <c r="W874" s="46"/>
      <c r="X874" s="46"/>
      <c r="Y874" s="46"/>
      <c r="Z874" s="48"/>
      <c r="AA874" s="48"/>
      <c r="AB874" s="46"/>
      <c r="AC874" s="46"/>
      <c r="AD874" s="46"/>
      <c r="AE874" s="46"/>
    </row>
    <row r="875" spans="1:31" ht="12.75" customHeight="1" x14ac:dyDescent="0.3">
      <c r="A875" s="46"/>
      <c r="B875" s="46"/>
      <c r="C875" s="46"/>
      <c r="D875" s="46"/>
      <c r="E875" s="46"/>
      <c r="F875" s="46"/>
      <c r="G875" s="48"/>
      <c r="H875" s="48"/>
      <c r="I875" s="48"/>
      <c r="J875" s="48"/>
      <c r="K875" s="48"/>
      <c r="L875" s="48"/>
      <c r="M875" s="48"/>
      <c r="N875" s="48"/>
      <c r="O875" s="46"/>
      <c r="P875" s="46"/>
      <c r="Q875" s="46"/>
      <c r="R875" s="46"/>
      <c r="S875" s="46"/>
      <c r="T875" s="46"/>
      <c r="U875" s="46"/>
      <c r="V875" s="46"/>
      <c r="W875" s="46"/>
      <c r="X875" s="46"/>
      <c r="Y875" s="46"/>
      <c r="Z875" s="48"/>
      <c r="AA875" s="48"/>
      <c r="AB875" s="46"/>
      <c r="AC875" s="46"/>
      <c r="AD875" s="46"/>
      <c r="AE875" s="46"/>
    </row>
    <row r="876" spans="1:31" ht="12.75" customHeight="1" x14ac:dyDescent="0.3">
      <c r="A876" s="46"/>
      <c r="B876" s="46"/>
      <c r="C876" s="46"/>
      <c r="D876" s="46"/>
      <c r="E876" s="46"/>
      <c r="F876" s="46"/>
      <c r="G876" s="48"/>
      <c r="H876" s="48"/>
      <c r="I876" s="48"/>
      <c r="J876" s="48"/>
      <c r="K876" s="48"/>
      <c r="L876" s="48"/>
      <c r="M876" s="48"/>
      <c r="N876" s="48"/>
      <c r="O876" s="46"/>
      <c r="P876" s="46"/>
      <c r="Q876" s="46"/>
      <c r="R876" s="46"/>
      <c r="S876" s="46"/>
      <c r="T876" s="46"/>
      <c r="U876" s="46"/>
      <c r="V876" s="46"/>
      <c r="W876" s="46"/>
      <c r="X876" s="46"/>
      <c r="Y876" s="46"/>
      <c r="Z876" s="48"/>
      <c r="AA876" s="48"/>
      <c r="AB876" s="46"/>
      <c r="AC876" s="46"/>
      <c r="AD876" s="46"/>
      <c r="AE876" s="46"/>
    </row>
    <row r="877" spans="1:31" ht="12.75" customHeight="1" x14ac:dyDescent="0.3">
      <c r="A877" s="46"/>
      <c r="B877" s="46"/>
      <c r="C877" s="46"/>
      <c r="D877" s="46"/>
      <c r="E877" s="46"/>
      <c r="F877" s="46"/>
      <c r="G877" s="48"/>
      <c r="H877" s="48"/>
      <c r="I877" s="48"/>
      <c r="J877" s="48"/>
      <c r="K877" s="48"/>
      <c r="L877" s="48"/>
      <c r="M877" s="48"/>
      <c r="N877" s="48"/>
      <c r="O877" s="46"/>
      <c r="P877" s="46"/>
      <c r="Q877" s="46"/>
      <c r="R877" s="46"/>
      <c r="S877" s="46"/>
      <c r="T877" s="46"/>
      <c r="U877" s="46"/>
      <c r="V877" s="46"/>
      <c r="W877" s="46"/>
      <c r="X877" s="46"/>
      <c r="Y877" s="46"/>
      <c r="Z877" s="48"/>
      <c r="AA877" s="48"/>
      <c r="AB877" s="46"/>
      <c r="AC877" s="46"/>
      <c r="AD877" s="46"/>
      <c r="AE877" s="46"/>
    </row>
    <row r="878" spans="1:31" ht="12.75" customHeight="1" x14ac:dyDescent="0.3">
      <c r="A878" s="46"/>
      <c r="B878" s="46"/>
      <c r="C878" s="46"/>
      <c r="D878" s="46"/>
      <c r="E878" s="46"/>
      <c r="F878" s="46"/>
      <c r="G878" s="48"/>
      <c r="H878" s="48"/>
      <c r="I878" s="48"/>
      <c r="J878" s="48"/>
      <c r="K878" s="48"/>
      <c r="L878" s="48"/>
      <c r="M878" s="48"/>
      <c r="N878" s="48"/>
      <c r="O878" s="46"/>
      <c r="P878" s="46"/>
      <c r="Q878" s="46"/>
      <c r="R878" s="46"/>
      <c r="S878" s="46"/>
      <c r="T878" s="46"/>
      <c r="U878" s="46"/>
      <c r="V878" s="46"/>
      <c r="W878" s="46"/>
      <c r="X878" s="46"/>
      <c r="Y878" s="46"/>
      <c r="Z878" s="48"/>
      <c r="AA878" s="48"/>
      <c r="AB878" s="46"/>
      <c r="AC878" s="46"/>
      <c r="AD878" s="46"/>
      <c r="AE878" s="46"/>
    </row>
    <row r="879" spans="1:31" ht="12.75" customHeight="1" x14ac:dyDescent="0.3">
      <c r="A879" s="46"/>
      <c r="B879" s="46"/>
      <c r="C879" s="46"/>
      <c r="D879" s="46"/>
      <c r="E879" s="46"/>
      <c r="F879" s="46"/>
      <c r="G879" s="48"/>
      <c r="H879" s="48"/>
      <c r="I879" s="48"/>
      <c r="J879" s="48"/>
      <c r="K879" s="48"/>
      <c r="L879" s="48"/>
      <c r="M879" s="48"/>
      <c r="N879" s="48"/>
      <c r="O879" s="46"/>
      <c r="P879" s="46"/>
      <c r="Q879" s="46"/>
      <c r="R879" s="46"/>
      <c r="S879" s="46"/>
      <c r="T879" s="46"/>
      <c r="U879" s="46"/>
      <c r="V879" s="46"/>
      <c r="W879" s="46"/>
      <c r="X879" s="46"/>
      <c r="Y879" s="46"/>
      <c r="Z879" s="48"/>
      <c r="AA879" s="48"/>
      <c r="AB879" s="46"/>
      <c r="AC879" s="46"/>
      <c r="AD879" s="46"/>
      <c r="AE879" s="46"/>
    </row>
    <row r="880" spans="1:31" ht="12.75" customHeight="1" x14ac:dyDescent="0.3">
      <c r="A880" s="46"/>
      <c r="B880" s="46"/>
      <c r="C880" s="46"/>
      <c r="D880" s="46"/>
      <c r="E880" s="46"/>
      <c r="F880" s="46"/>
      <c r="G880" s="48"/>
      <c r="H880" s="48"/>
      <c r="I880" s="48"/>
      <c r="J880" s="48"/>
      <c r="K880" s="48"/>
      <c r="L880" s="48"/>
      <c r="M880" s="48"/>
      <c r="N880" s="48"/>
      <c r="O880" s="46"/>
      <c r="P880" s="46"/>
      <c r="Q880" s="46"/>
      <c r="R880" s="46"/>
      <c r="S880" s="46"/>
      <c r="T880" s="46"/>
      <c r="U880" s="46"/>
      <c r="V880" s="46"/>
      <c r="W880" s="46"/>
      <c r="X880" s="46"/>
      <c r="Y880" s="46"/>
      <c r="Z880" s="48"/>
      <c r="AA880" s="48"/>
      <c r="AB880" s="46"/>
      <c r="AC880" s="46"/>
      <c r="AD880" s="46"/>
      <c r="AE880" s="46"/>
    </row>
    <row r="881" spans="1:31" ht="12.75" customHeight="1" x14ac:dyDescent="0.3">
      <c r="A881" s="46"/>
      <c r="B881" s="46"/>
      <c r="C881" s="46"/>
      <c r="D881" s="46"/>
      <c r="E881" s="46"/>
      <c r="F881" s="46"/>
      <c r="G881" s="48"/>
      <c r="H881" s="48"/>
      <c r="I881" s="48"/>
      <c r="J881" s="48"/>
      <c r="K881" s="48"/>
      <c r="L881" s="48"/>
      <c r="M881" s="48"/>
      <c r="N881" s="48"/>
      <c r="O881" s="46"/>
      <c r="P881" s="46"/>
      <c r="Q881" s="46"/>
      <c r="R881" s="46"/>
      <c r="S881" s="46"/>
      <c r="T881" s="46"/>
      <c r="U881" s="46"/>
      <c r="V881" s="46"/>
      <c r="W881" s="46"/>
      <c r="X881" s="46"/>
      <c r="Y881" s="46"/>
      <c r="Z881" s="48"/>
      <c r="AA881" s="48"/>
      <c r="AB881" s="46"/>
      <c r="AC881" s="46"/>
      <c r="AD881" s="46"/>
      <c r="AE881" s="46"/>
    </row>
    <row r="882" spans="1:31" ht="12.75" customHeight="1" x14ac:dyDescent="0.3">
      <c r="A882" s="46"/>
      <c r="B882" s="46"/>
      <c r="C882" s="46"/>
      <c r="D882" s="46"/>
      <c r="E882" s="46"/>
      <c r="F882" s="46"/>
      <c r="G882" s="48"/>
      <c r="H882" s="48"/>
      <c r="I882" s="48"/>
      <c r="J882" s="48"/>
      <c r="K882" s="48"/>
      <c r="L882" s="48"/>
      <c r="M882" s="48"/>
      <c r="N882" s="48"/>
      <c r="O882" s="46"/>
      <c r="P882" s="46"/>
      <c r="Q882" s="46"/>
      <c r="R882" s="46"/>
      <c r="S882" s="46"/>
      <c r="T882" s="46"/>
      <c r="U882" s="46"/>
      <c r="V882" s="46"/>
      <c r="W882" s="46"/>
      <c r="X882" s="46"/>
      <c r="Y882" s="46"/>
      <c r="Z882" s="48"/>
      <c r="AA882" s="48"/>
      <c r="AB882" s="46"/>
      <c r="AC882" s="46"/>
      <c r="AD882" s="46"/>
      <c r="AE882" s="46"/>
    </row>
    <row r="883" spans="1:31" ht="12.75" customHeight="1" x14ac:dyDescent="0.3">
      <c r="A883" s="46"/>
      <c r="B883" s="46"/>
      <c r="C883" s="46"/>
      <c r="D883" s="46"/>
      <c r="E883" s="46"/>
      <c r="F883" s="46"/>
      <c r="G883" s="48"/>
      <c r="H883" s="48"/>
      <c r="I883" s="48"/>
      <c r="J883" s="48"/>
      <c r="K883" s="48"/>
      <c r="L883" s="48"/>
      <c r="M883" s="48"/>
      <c r="N883" s="48"/>
      <c r="O883" s="46"/>
      <c r="P883" s="46"/>
      <c r="Q883" s="46"/>
      <c r="R883" s="46"/>
      <c r="S883" s="46"/>
      <c r="T883" s="46"/>
      <c r="U883" s="46"/>
      <c r="V883" s="46"/>
      <c r="W883" s="46"/>
      <c r="X883" s="46"/>
      <c r="Y883" s="46"/>
      <c r="Z883" s="48"/>
      <c r="AA883" s="48"/>
      <c r="AB883" s="46"/>
      <c r="AC883" s="46"/>
      <c r="AD883" s="46"/>
      <c r="AE883" s="46"/>
    </row>
    <row r="884" spans="1:31" ht="12.75" customHeight="1" x14ac:dyDescent="0.3">
      <c r="A884" s="46"/>
      <c r="B884" s="46"/>
      <c r="C884" s="46"/>
      <c r="D884" s="46"/>
      <c r="E884" s="46"/>
      <c r="F884" s="46"/>
      <c r="G884" s="48"/>
      <c r="H884" s="48"/>
      <c r="I884" s="48"/>
      <c r="J884" s="48"/>
      <c r="K884" s="48"/>
      <c r="L884" s="48"/>
      <c r="M884" s="48"/>
      <c r="N884" s="48"/>
      <c r="O884" s="46"/>
      <c r="P884" s="46"/>
      <c r="Q884" s="46"/>
      <c r="R884" s="46"/>
      <c r="S884" s="46"/>
      <c r="T884" s="46"/>
      <c r="U884" s="46"/>
      <c r="V884" s="46"/>
      <c r="W884" s="46"/>
      <c r="X884" s="46"/>
      <c r="Y884" s="46"/>
      <c r="Z884" s="48"/>
      <c r="AA884" s="48"/>
      <c r="AB884" s="46"/>
      <c r="AC884" s="46"/>
      <c r="AD884" s="46"/>
      <c r="AE884" s="46"/>
    </row>
    <row r="885" spans="1:31" ht="12.75" customHeight="1" x14ac:dyDescent="0.3">
      <c r="A885" s="46"/>
      <c r="B885" s="46"/>
      <c r="C885" s="46"/>
      <c r="D885" s="46"/>
      <c r="E885" s="46"/>
      <c r="F885" s="46"/>
      <c r="G885" s="48"/>
      <c r="H885" s="48"/>
      <c r="I885" s="48"/>
      <c r="J885" s="48"/>
      <c r="K885" s="48"/>
      <c r="L885" s="48"/>
      <c r="M885" s="48"/>
      <c r="N885" s="48"/>
      <c r="O885" s="46"/>
      <c r="P885" s="46"/>
      <c r="Q885" s="46"/>
      <c r="R885" s="46"/>
      <c r="S885" s="46"/>
      <c r="T885" s="46"/>
      <c r="U885" s="46"/>
      <c r="V885" s="46"/>
      <c r="W885" s="46"/>
      <c r="X885" s="46"/>
      <c r="Y885" s="46"/>
      <c r="Z885" s="48"/>
      <c r="AA885" s="48"/>
      <c r="AB885" s="46"/>
      <c r="AC885" s="46"/>
      <c r="AD885" s="46"/>
      <c r="AE885" s="46"/>
    </row>
    <row r="886" spans="1:31" ht="12.75" customHeight="1" x14ac:dyDescent="0.3">
      <c r="A886" s="46"/>
      <c r="B886" s="46"/>
      <c r="C886" s="46"/>
      <c r="D886" s="46"/>
      <c r="E886" s="46"/>
      <c r="F886" s="46"/>
      <c r="G886" s="48"/>
      <c r="H886" s="48"/>
      <c r="I886" s="48"/>
      <c r="J886" s="48"/>
      <c r="K886" s="48"/>
      <c r="L886" s="48"/>
      <c r="M886" s="48"/>
      <c r="N886" s="48"/>
      <c r="O886" s="46"/>
      <c r="P886" s="46"/>
      <c r="Q886" s="46"/>
      <c r="R886" s="46"/>
      <c r="S886" s="46"/>
      <c r="T886" s="46"/>
      <c r="U886" s="46"/>
      <c r="V886" s="46"/>
      <c r="W886" s="46"/>
      <c r="X886" s="46"/>
      <c r="Y886" s="46"/>
      <c r="Z886" s="48"/>
      <c r="AA886" s="48"/>
      <c r="AB886" s="46"/>
      <c r="AC886" s="46"/>
      <c r="AD886" s="46"/>
      <c r="AE886" s="46"/>
    </row>
    <row r="887" spans="1:31" ht="12.75" customHeight="1" x14ac:dyDescent="0.3">
      <c r="A887" s="46"/>
      <c r="B887" s="46"/>
      <c r="C887" s="46"/>
      <c r="D887" s="46"/>
      <c r="E887" s="46"/>
      <c r="F887" s="46"/>
      <c r="G887" s="48"/>
      <c r="H887" s="48"/>
      <c r="I887" s="48"/>
      <c r="J887" s="48"/>
      <c r="K887" s="48"/>
      <c r="L887" s="48"/>
      <c r="M887" s="48"/>
      <c r="N887" s="48"/>
      <c r="O887" s="46"/>
      <c r="P887" s="46"/>
      <c r="Q887" s="46"/>
      <c r="R887" s="46"/>
      <c r="S887" s="46"/>
      <c r="T887" s="46"/>
      <c r="U887" s="46"/>
      <c r="V887" s="46"/>
      <c r="W887" s="46"/>
      <c r="X887" s="46"/>
      <c r="Y887" s="46"/>
      <c r="Z887" s="48"/>
      <c r="AA887" s="48"/>
      <c r="AB887" s="46"/>
      <c r="AC887" s="46"/>
      <c r="AD887" s="46"/>
      <c r="AE887" s="46"/>
    </row>
    <row r="888" spans="1:31" ht="12.75" customHeight="1" x14ac:dyDescent="0.3">
      <c r="A888" s="46"/>
      <c r="B888" s="46"/>
      <c r="C888" s="46"/>
      <c r="D888" s="46"/>
      <c r="E888" s="46"/>
      <c r="F888" s="46"/>
      <c r="G888" s="48"/>
      <c r="H888" s="48"/>
      <c r="I888" s="48"/>
      <c r="J888" s="48"/>
      <c r="K888" s="48"/>
      <c r="L888" s="48"/>
      <c r="M888" s="48"/>
      <c r="N888" s="48"/>
      <c r="O888" s="46"/>
      <c r="P888" s="46"/>
      <c r="Q888" s="46"/>
      <c r="R888" s="46"/>
      <c r="S888" s="46"/>
      <c r="T888" s="46"/>
      <c r="U888" s="46"/>
      <c r="V888" s="46"/>
      <c r="W888" s="46"/>
      <c r="X888" s="46"/>
      <c r="Y888" s="46"/>
      <c r="Z888" s="48"/>
      <c r="AA888" s="48"/>
      <c r="AB888" s="46"/>
      <c r="AC888" s="46"/>
      <c r="AD888" s="46"/>
      <c r="AE888" s="46"/>
    </row>
    <row r="889" spans="1:31" ht="12.75" customHeight="1" x14ac:dyDescent="0.3">
      <c r="A889" s="46"/>
      <c r="B889" s="46"/>
      <c r="C889" s="46"/>
      <c r="D889" s="46"/>
      <c r="E889" s="46"/>
      <c r="F889" s="46"/>
      <c r="G889" s="48"/>
      <c r="H889" s="48"/>
      <c r="I889" s="48"/>
      <c r="J889" s="48"/>
      <c r="K889" s="48"/>
      <c r="L889" s="48"/>
      <c r="M889" s="48"/>
      <c r="N889" s="48"/>
      <c r="O889" s="46"/>
      <c r="P889" s="46"/>
      <c r="Q889" s="46"/>
      <c r="R889" s="46"/>
      <c r="S889" s="46"/>
      <c r="T889" s="46"/>
      <c r="U889" s="46"/>
      <c r="V889" s="46"/>
      <c r="W889" s="46"/>
      <c r="X889" s="46"/>
      <c r="Y889" s="46"/>
      <c r="Z889" s="48"/>
      <c r="AA889" s="48"/>
      <c r="AB889" s="46"/>
      <c r="AC889" s="46"/>
      <c r="AD889" s="46"/>
      <c r="AE889" s="46"/>
    </row>
    <row r="890" spans="1:31" ht="12.75" customHeight="1" x14ac:dyDescent="0.3">
      <c r="A890" s="46"/>
      <c r="B890" s="46"/>
      <c r="C890" s="46"/>
      <c r="D890" s="46"/>
      <c r="E890" s="46"/>
      <c r="F890" s="46"/>
      <c r="G890" s="48"/>
      <c r="H890" s="48"/>
      <c r="I890" s="48"/>
      <c r="J890" s="48"/>
      <c r="K890" s="48"/>
      <c r="L890" s="48"/>
      <c r="M890" s="48"/>
      <c r="N890" s="48"/>
      <c r="O890" s="46"/>
      <c r="P890" s="46"/>
      <c r="Q890" s="46"/>
      <c r="R890" s="46"/>
      <c r="S890" s="46"/>
      <c r="T890" s="46"/>
      <c r="U890" s="46"/>
      <c r="V890" s="46"/>
      <c r="W890" s="46"/>
      <c r="X890" s="46"/>
      <c r="Y890" s="46"/>
      <c r="Z890" s="48"/>
      <c r="AA890" s="48"/>
      <c r="AB890" s="46"/>
      <c r="AC890" s="46"/>
      <c r="AD890" s="46"/>
      <c r="AE890" s="46"/>
    </row>
    <row r="891" spans="1:31" ht="12.75" customHeight="1" x14ac:dyDescent="0.3">
      <c r="A891" s="46"/>
      <c r="B891" s="46"/>
      <c r="C891" s="46"/>
      <c r="D891" s="46"/>
      <c r="E891" s="46"/>
      <c r="F891" s="46"/>
      <c r="G891" s="48"/>
      <c r="H891" s="48"/>
      <c r="I891" s="48"/>
      <c r="J891" s="48"/>
      <c r="K891" s="48"/>
      <c r="L891" s="48"/>
      <c r="M891" s="48"/>
      <c r="N891" s="48"/>
      <c r="O891" s="46"/>
      <c r="P891" s="46"/>
      <c r="Q891" s="46"/>
      <c r="R891" s="46"/>
      <c r="S891" s="46"/>
      <c r="T891" s="46"/>
      <c r="U891" s="46"/>
      <c r="V891" s="46"/>
      <c r="W891" s="46"/>
      <c r="X891" s="46"/>
      <c r="Y891" s="46"/>
      <c r="Z891" s="48"/>
      <c r="AA891" s="48"/>
      <c r="AB891" s="46"/>
      <c r="AC891" s="46"/>
      <c r="AD891" s="46"/>
      <c r="AE891" s="46"/>
    </row>
    <row r="892" spans="1:31" ht="12.75" customHeight="1" x14ac:dyDescent="0.3">
      <c r="A892" s="46"/>
      <c r="B892" s="46"/>
      <c r="C892" s="46"/>
      <c r="D892" s="46"/>
      <c r="E892" s="46"/>
      <c r="F892" s="46"/>
      <c r="G892" s="48"/>
      <c r="H892" s="48"/>
      <c r="I892" s="48"/>
      <c r="J892" s="48"/>
      <c r="K892" s="48"/>
      <c r="L892" s="48"/>
      <c r="M892" s="48"/>
      <c r="N892" s="48"/>
      <c r="O892" s="46"/>
      <c r="P892" s="46"/>
      <c r="Q892" s="46"/>
      <c r="R892" s="46"/>
      <c r="S892" s="46"/>
      <c r="T892" s="46"/>
      <c r="U892" s="46"/>
      <c r="V892" s="46"/>
      <c r="W892" s="46"/>
      <c r="X892" s="46"/>
      <c r="Y892" s="46"/>
      <c r="Z892" s="48"/>
      <c r="AA892" s="48"/>
      <c r="AB892" s="46"/>
      <c r="AC892" s="46"/>
      <c r="AD892" s="46"/>
      <c r="AE892" s="46"/>
    </row>
    <row r="893" spans="1:31" ht="12.75" customHeight="1" x14ac:dyDescent="0.3">
      <c r="A893" s="46"/>
      <c r="B893" s="46"/>
      <c r="C893" s="46"/>
      <c r="D893" s="46"/>
      <c r="E893" s="46"/>
      <c r="F893" s="46"/>
      <c r="G893" s="48"/>
      <c r="H893" s="48"/>
      <c r="I893" s="48"/>
      <c r="J893" s="48"/>
      <c r="K893" s="48"/>
      <c r="L893" s="48"/>
      <c r="M893" s="48"/>
      <c r="N893" s="48"/>
      <c r="O893" s="46"/>
      <c r="P893" s="46"/>
      <c r="Q893" s="46"/>
      <c r="R893" s="46"/>
      <c r="S893" s="46"/>
      <c r="T893" s="46"/>
      <c r="U893" s="46"/>
      <c r="V893" s="46"/>
      <c r="W893" s="46"/>
      <c r="X893" s="46"/>
      <c r="Y893" s="46"/>
      <c r="Z893" s="48"/>
      <c r="AA893" s="48"/>
      <c r="AB893" s="46"/>
      <c r="AC893" s="46"/>
      <c r="AD893" s="46"/>
      <c r="AE893" s="46"/>
    </row>
    <row r="894" spans="1:31" ht="12.75" customHeight="1" x14ac:dyDescent="0.3">
      <c r="A894" s="46"/>
      <c r="B894" s="46"/>
      <c r="C894" s="46"/>
      <c r="D894" s="46"/>
      <c r="E894" s="46"/>
      <c r="F894" s="46"/>
      <c r="G894" s="48"/>
      <c r="H894" s="48"/>
      <c r="I894" s="48"/>
      <c r="J894" s="48"/>
      <c r="K894" s="48"/>
      <c r="L894" s="48"/>
      <c r="M894" s="48"/>
      <c r="N894" s="48"/>
      <c r="O894" s="46"/>
      <c r="P894" s="46"/>
      <c r="Q894" s="46"/>
      <c r="R894" s="46"/>
      <c r="S894" s="46"/>
      <c r="T894" s="46"/>
      <c r="U894" s="46"/>
      <c r="V894" s="46"/>
      <c r="W894" s="46"/>
      <c r="X894" s="46"/>
      <c r="Y894" s="46"/>
      <c r="Z894" s="48"/>
      <c r="AA894" s="48"/>
      <c r="AB894" s="46"/>
      <c r="AC894" s="46"/>
      <c r="AD894" s="46"/>
      <c r="AE894" s="46"/>
    </row>
    <row r="895" spans="1:31" ht="12.75" customHeight="1" x14ac:dyDescent="0.3">
      <c r="A895" s="46"/>
      <c r="B895" s="46"/>
      <c r="C895" s="46"/>
      <c r="D895" s="46"/>
      <c r="E895" s="46"/>
      <c r="F895" s="46"/>
      <c r="G895" s="48"/>
      <c r="H895" s="48"/>
      <c r="I895" s="48"/>
      <c r="J895" s="48"/>
      <c r="K895" s="48"/>
      <c r="L895" s="48"/>
      <c r="M895" s="48"/>
      <c r="N895" s="48"/>
      <c r="O895" s="46"/>
      <c r="P895" s="46"/>
      <c r="Q895" s="46"/>
      <c r="R895" s="46"/>
      <c r="S895" s="46"/>
      <c r="T895" s="46"/>
      <c r="U895" s="46"/>
      <c r="V895" s="46"/>
      <c r="W895" s="46"/>
      <c r="X895" s="46"/>
      <c r="Y895" s="46"/>
      <c r="Z895" s="48"/>
      <c r="AA895" s="48"/>
      <c r="AB895" s="46"/>
      <c r="AC895" s="46"/>
      <c r="AD895" s="46"/>
      <c r="AE895" s="46"/>
    </row>
    <row r="896" spans="1:31" ht="12.75" customHeight="1" x14ac:dyDescent="0.3">
      <c r="A896" s="46"/>
      <c r="B896" s="46"/>
      <c r="C896" s="46"/>
      <c r="D896" s="46"/>
      <c r="E896" s="46"/>
      <c r="F896" s="46"/>
      <c r="G896" s="48"/>
      <c r="H896" s="48"/>
      <c r="I896" s="48"/>
      <c r="J896" s="48"/>
      <c r="K896" s="48"/>
      <c r="L896" s="48"/>
      <c r="M896" s="48"/>
      <c r="N896" s="48"/>
      <c r="O896" s="46"/>
      <c r="P896" s="46"/>
      <c r="Q896" s="46"/>
      <c r="R896" s="46"/>
      <c r="S896" s="46"/>
      <c r="T896" s="46"/>
      <c r="U896" s="46"/>
      <c r="V896" s="46"/>
      <c r="W896" s="46"/>
      <c r="X896" s="46"/>
      <c r="Y896" s="46"/>
      <c r="Z896" s="48"/>
      <c r="AA896" s="48"/>
      <c r="AB896" s="46"/>
      <c r="AC896" s="46"/>
      <c r="AD896" s="46"/>
      <c r="AE896" s="46"/>
    </row>
    <row r="897" spans="1:31" ht="12.75" customHeight="1" x14ac:dyDescent="0.3">
      <c r="A897" s="46"/>
      <c r="B897" s="46"/>
      <c r="C897" s="46"/>
      <c r="D897" s="46"/>
      <c r="E897" s="46"/>
      <c r="F897" s="46"/>
      <c r="G897" s="48"/>
      <c r="H897" s="48"/>
      <c r="I897" s="48"/>
      <c r="J897" s="48"/>
      <c r="K897" s="48"/>
      <c r="L897" s="48"/>
      <c r="M897" s="48"/>
      <c r="N897" s="48"/>
      <c r="O897" s="46"/>
      <c r="P897" s="46"/>
      <c r="Q897" s="46"/>
      <c r="R897" s="46"/>
      <c r="S897" s="46"/>
      <c r="T897" s="46"/>
      <c r="U897" s="46"/>
      <c r="V897" s="46"/>
      <c r="W897" s="46"/>
      <c r="X897" s="46"/>
      <c r="Y897" s="46"/>
      <c r="Z897" s="48"/>
      <c r="AA897" s="48"/>
      <c r="AB897" s="46"/>
      <c r="AC897" s="46"/>
      <c r="AD897" s="46"/>
      <c r="AE897" s="46"/>
    </row>
    <row r="898" spans="1:31" ht="12.75" customHeight="1" x14ac:dyDescent="0.3">
      <c r="A898" s="46"/>
      <c r="B898" s="46"/>
      <c r="C898" s="46"/>
      <c r="D898" s="46"/>
      <c r="E898" s="46"/>
      <c r="F898" s="46"/>
      <c r="G898" s="48"/>
      <c r="H898" s="48"/>
      <c r="I898" s="48"/>
      <c r="J898" s="48"/>
      <c r="K898" s="48"/>
      <c r="L898" s="48"/>
      <c r="M898" s="48"/>
      <c r="N898" s="48"/>
      <c r="O898" s="46"/>
      <c r="P898" s="46"/>
      <c r="Q898" s="46"/>
      <c r="R898" s="46"/>
      <c r="S898" s="46"/>
      <c r="T898" s="46"/>
      <c r="U898" s="46"/>
      <c r="V898" s="46"/>
      <c r="W898" s="46"/>
      <c r="X898" s="46"/>
      <c r="Y898" s="46"/>
      <c r="Z898" s="48"/>
      <c r="AA898" s="48"/>
      <c r="AB898" s="46"/>
      <c r="AC898" s="46"/>
      <c r="AD898" s="46"/>
      <c r="AE898" s="46"/>
    </row>
    <row r="899" spans="1:31" ht="12.75" customHeight="1" x14ac:dyDescent="0.3">
      <c r="A899" s="46"/>
      <c r="B899" s="46"/>
      <c r="C899" s="46"/>
      <c r="D899" s="46"/>
      <c r="E899" s="46"/>
      <c r="F899" s="46"/>
      <c r="G899" s="48"/>
      <c r="H899" s="48"/>
      <c r="I899" s="48"/>
      <c r="J899" s="48"/>
      <c r="K899" s="48"/>
      <c r="L899" s="48"/>
      <c r="M899" s="48"/>
      <c r="N899" s="48"/>
      <c r="O899" s="46"/>
      <c r="P899" s="46"/>
      <c r="Q899" s="46"/>
      <c r="R899" s="46"/>
      <c r="S899" s="46"/>
      <c r="T899" s="46"/>
      <c r="U899" s="46"/>
      <c r="V899" s="46"/>
      <c r="W899" s="46"/>
      <c r="X899" s="46"/>
      <c r="Y899" s="46"/>
      <c r="Z899" s="48"/>
      <c r="AA899" s="48"/>
      <c r="AB899" s="46"/>
      <c r="AC899" s="46"/>
      <c r="AD899" s="46"/>
      <c r="AE899" s="46"/>
    </row>
    <row r="900" spans="1:31" ht="12.75" customHeight="1" x14ac:dyDescent="0.3">
      <c r="A900" s="46"/>
      <c r="B900" s="46"/>
      <c r="C900" s="46"/>
      <c r="D900" s="46"/>
      <c r="E900" s="46"/>
      <c r="F900" s="46"/>
      <c r="G900" s="48"/>
      <c r="H900" s="48"/>
      <c r="I900" s="48"/>
      <c r="J900" s="48"/>
      <c r="K900" s="48"/>
      <c r="L900" s="48"/>
      <c r="M900" s="48"/>
      <c r="N900" s="48"/>
      <c r="O900" s="46"/>
      <c r="P900" s="46"/>
      <c r="Q900" s="46"/>
      <c r="R900" s="46"/>
      <c r="S900" s="46"/>
      <c r="T900" s="46"/>
      <c r="U900" s="46"/>
      <c r="V900" s="46"/>
      <c r="W900" s="46"/>
      <c r="X900" s="46"/>
      <c r="Y900" s="46"/>
      <c r="Z900" s="48"/>
      <c r="AA900" s="48"/>
      <c r="AB900" s="46"/>
      <c r="AC900" s="46"/>
      <c r="AD900" s="46"/>
      <c r="AE900" s="46"/>
    </row>
    <row r="901" spans="1:31" ht="12.75" customHeight="1" x14ac:dyDescent="0.3">
      <c r="A901" s="46"/>
      <c r="B901" s="46"/>
      <c r="C901" s="46"/>
      <c r="D901" s="46"/>
      <c r="E901" s="46"/>
      <c r="F901" s="46"/>
      <c r="G901" s="48"/>
      <c r="H901" s="48"/>
      <c r="I901" s="48"/>
      <c r="J901" s="48"/>
      <c r="K901" s="48"/>
      <c r="L901" s="48"/>
      <c r="M901" s="48"/>
      <c r="N901" s="48"/>
      <c r="O901" s="46"/>
      <c r="P901" s="46"/>
      <c r="Q901" s="46"/>
      <c r="R901" s="46"/>
      <c r="S901" s="46"/>
      <c r="T901" s="46"/>
      <c r="U901" s="46"/>
      <c r="V901" s="46"/>
      <c r="W901" s="46"/>
      <c r="X901" s="46"/>
      <c r="Y901" s="46"/>
      <c r="Z901" s="48"/>
      <c r="AA901" s="48"/>
      <c r="AB901" s="46"/>
      <c r="AC901" s="46"/>
      <c r="AD901" s="46"/>
      <c r="AE901" s="46"/>
    </row>
    <row r="902" spans="1:31" ht="12.75" customHeight="1" x14ac:dyDescent="0.3">
      <c r="A902" s="46"/>
      <c r="B902" s="46"/>
      <c r="C902" s="46"/>
      <c r="D902" s="46"/>
      <c r="E902" s="46"/>
      <c r="F902" s="46"/>
      <c r="G902" s="48"/>
      <c r="H902" s="48"/>
      <c r="I902" s="48"/>
      <c r="J902" s="48"/>
      <c r="K902" s="48"/>
      <c r="L902" s="48"/>
      <c r="M902" s="48"/>
      <c r="N902" s="48"/>
      <c r="O902" s="46"/>
      <c r="P902" s="46"/>
      <c r="Q902" s="46"/>
      <c r="R902" s="46"/>
      <c r="S902" s="46"/>
      <c r="T902" s="46"/>
      <c r="U902" s="46"/>
      <c r="V902" s="46"/>
      <c r="W902" s="46"/>
      <c r="X902" s="46"/>
      <c r="Y902" s="46"/>
      <c r="Z902" s="48"/>
      <c r="AA902" s="48"/>
      <c r="AB902" s="46"/>
      <c r="AC902" s="46"/>
      <c r="AD902" s="46"/>
      <c r="AE902" s="46"/>
    </row>
    <row r="903" spans="1:31" ht="12.75" customHeight="1" x14ac:dyDescent="0.3">
      <c r="A903" s="46"/>
      <c r="B903" s="46"/>
      <c r="C903" s="46"/>
      <c r="D903" s="46"/>
      <c r="E903" s="46"/>
      <c r="F903" s="46"/>
      <c r="G903" s="48"/>
      <c r="H903" s="48"/>
      <c r="I903" s="48"/>
      <c r="J903" s="48"/>
      <c r="K903" s="48"/>
      <c r="L903" s="48"/>
      <c r="M903" s="48"/>
      <c r="N903" s="48"/>
      <c r="O903" s="46"/>
      <c r="P903" s="46"/>
      <c r="Q903" s="46"/>
      <c r="R903" s="46"/>
      <c r="S903" s="46"/>
      <c r="T903" s="46"/>
      <c r="U903" s="46"/>
      <c r="V903" s="46"/>
      <c r="W903" s="46"/>
      <c r="X903" s="46"/>
      <c r="Y903" s="46"/>
      <c r="Z903" s="48"/>
      <c r="AA903" s="48"/>
      <c r="AB903" s="46"/>
      <c r="AC903" s="46"/>
      <c r="AD903" s="46"/>
      <c r="AE903" s="46"/>
    </row>
    <row r="904" spans="1:31" ht="12.75" customHeight="1" x14ac:dyDescent="0.3">
      <c r="A904" s="46"/>
      <c r="B904" s="46"/>
      <c r="C904" s="46"/>
      <c r="D904" s="46"/>
      <c r="E904" s="46"/>
      <c r="F904" s="46"/>
      <c r="G904" s="48"/>
      <c r="H904" s="48"/>
      <c r="I904" s="48"/>
      <c r="J904" s="48"/>
      <c r="K904" s="48"/>
      <c r="L904" s="48"/>
      <c r="M904" s="48"/>
      <c r="N904" s="48"/>
      <c r="O904" s="46"/>
      <c r="P904" s="46"/>
      <c r="Q904" s="46"/>
      <c r="R904" s="46"/>
      <c r="S904" s="46"/>
      <c r="T904" s="46"/>
      <c r="U904" s="46"/>
      <c r="V904" s="46"/>
      <c r="W904" s="46"/>
      <c r="X904" s="46"/>
      <c r="Y904" s="46"/>
      <c r="Z904" s="48"/>
      <c r="AA904" s="48"/>
      <c r="AB904" s="46"/>
      <c r="AC904" s="46"/>
      <c r="AD904" s="46"/>
      <c r="AE904" s="46"/>
    </row>
    <row r="905" spans="1:31" ht="12.75" customHeight="1" x14ac:dyDescent="0.3">
      <c r="A905" s="46"/>
      <c r="B905" s="46"/>
      <c r="C905" s="46"/>
      <c r="D905" s="46"/>
      <c r="E905" s="46"/>
      <c r="F905" s="46"/>
      <c r="G905" s="48"/>
      <c r="H905" s="48"/>
      <c r="I905" s="48"/>
      <c r="J905" s="48"/>
      <c r="K905" s="48"/>
      <c r="L905" s="48"/>
      <c r="M905" s="48"/>
      <c r="N905" s="48"/>
      <c r="O905" s="46"/>
      <c r="P905" s="46"/>
      <c r="Q905" s="46"/>
      <c r="R905" s="46"/>
      <c r="S905" s="46"/>
      <c r="T905" s="46"/>
      <c r="U905" s="46"/>
      <c r="V905" s="46"/>
      <c r="W905" s="46"/>
      <c r="X905" s="46"/>
      <c r="Y905" s="46"/>
      <c r="Z905" s="48"/>
      <c r="AA905" s="48"/>
      <c r="AB905" s="46"/>
      <c r="AC905" s="46"/>
      <c r="AD905" s="46"/>
      <c r="AE905" s="46"/>
    </row>
    <row r="906" spans="1:31" ht="12.75" customHeight="1" x14ac:dyDescent="0.3">
      <c r="A906" s="46"/>
      <c r="B906" s="46"/>
      <c r="C906" s="46"/>
      <c r="D906" s="46"/>
      <c r="E906" s="46"/>
      <c r="F906" s="46"/>
      <c r="G906" s="48"/>
      <c r="H906" s="48"/>
      <c r="I906" s="48"/>
      <c r="J906" s="48"/>
      <c r="K906" s="48"/>
      <c r="L906" s="48"/>
      <c r="M906" s="48"/>
      <c r="N906" s="48"/>
      <c r="O906" s="46"/>
      <c r="P906" s="46"/>
      <c r="Q906" s="46"/>
      <c r="R906" s="46"/>
      <c r="S906" s="46"/>
      <c r="T906" s="46"/>
      <c r="U906" s="46"/>
      <c r="V906" s="46"/>
      <c r="W906" s="46"/>
      <c r="X906" s="46"/>
      <c r="Y906" s="46"/>
      <c r="Z906" s="48"/>
      <c r="AA906" s="48"/>
      <c r="AB906" s="46"/>
      <c r="AC906" s="46"/>
      <c r="AD906" s="46"/>
      <c r="AE906" s="46"/>
    </row>
    <row r="907" spans="1:31" ht="12.75" customHeight="1" x14ac:dyDescent="0.3">
      <c r="A907" s="46"/>
      <c r="B907" s="46"/>
      <c r="C907" s="46"/>
      <c r="D907" s="46"/>
      <c r="E907" s="46"/>
      <c r="F907" s="46"/>
      <c r="G907" s="48"/>
      <c r="H907" s="48"/>
      <c r="I907" s="48"/>
      <c r="J907" s="48"/>
      <c r="K907" s="48"/>
      <c r="L907" s="48"/>
      <c r="M907" s="48"/>
      <c r="N907" s="48"/>
      <c r="O907" s="46"/>
      <c r="P907" s="46"/>
      <c r="Q907" s="46"/>
      <c r="R907" s="46"/>
      <c r="S907" s="46"/>
      <c r="T907" s="46"/>
      <c r="U907" s="46"/>
      <c r="V907" s="46"/>
      <c r="W907" s="46"/>
      <c r="X907" s="46"/>
      <c r="Y907" s="46"/>
      <c r="Z907" s="48"/>
      <c r="AA907" s="48"/>
      <c r="AB907" s="46"/>
      <c r="AC907" s="46"/>
      <c r="AD907" s="46"/>
      <c r="AE907" s="46"/>
    </row>
    <row r="908" spans="1:31" ht="12.75" customHeight="1" x14ac:dyDescent="0.3">
      <c r="A908" s="46"/>
      <c r="B908" s="46"/>
      <c r="C908" s="46"/>
      <c r="D908" s="46"/>
      <c r="E908" s="46"/>
      <c r="F908" s="46"/>
      <c r="G908" s="48"/>
      <c r="H908" s="48"/>
      <c r="I908" s="48"/>
      <c r="J908" s="48"/>
      <c r="K908" s="48"/>
      <c r="L908" s="48"/>
      <c r="M908" s="48"/>
      <c r="N908" s="48"/>
      <c r="O908" s="46"/>
      <c r="P908" s="46"/>
      <c r="Q908" s="46"/>
      <c r="R908" s="46"/>
      <c r="S908" s="46"/>
      <c r="T908" s="46"/>
      <c r="U908" s="46"/>
      <c r="V908" s="46"/>
      <c r="W908" s="46"/>
      <c r="X908" s="46"/>
      <c r="Y908" s="46"/>
      <c r="Z908" s="48"/>
      <c r="AA908" s="48"/>
      <c r="AB908" s="46"/>
      <c r="AC908" s="46"/>
      <c r="AD908" s="46"/>
      <c r="AE908" s="46"/>
    </row>
    <row r="909" spans="1:31" ht="12.75" customHeight="1" x14ac:dyDescent="0.3">
      <c r="A909" s="46"/>
      <c r="B909" s="46"/>
      <c r="C909" s="46"/>
      <c r="D909" s="46"/>
      <c r="E909" s="46"/>
      <c r="F909" s="46"/>
      <c r="G909" s="48"/>
      <c r="H909" s="48"/>
      <c r="I909" s="48"/>
      <c r="J909" s="48"/>
      <c r="K909" s="48"/>
      <c r="L909" s="48"/>
      <c r="M909" s="48"/>
      <c r="N909" s="48"/>
      <c r="O909" s="46"/>
      <c r="P909" s="46"/>
      <c r="Q909" s="46"/>
      <c r="R909" s="46"/>
      <c r="S909" s="46"/>
      <c r="T909" s="46"/>
      <c r="U909" s="46"/>
      <c r="V909" s="46"/>
      <c r="W909" s="46"/>
      <c r="X909" s="46"/>
      <c r="Y909" s="46"/>
      <c r="Z909" s="48"/>
      <c r="AA909" s="48"/>
      <c r="AB909" s="46"/>
      <c r="AC909" s="46"/>
      <c r="AD909" s="46"/>
      <c r="AE909" s="46"/>
    </row>
    <row r="910" spans="1:31" ht="12.75" customHeight="1" x14ac:dyDescent="0.3">
      <c r="A910" s="46"/>
      <c r="B910" s="46"/>
      <c r="C910" s="46"/>
      <c r="D910" s="46"/>
      <c r="E910" s="46"/>
      <c r="F910" s="46"/>
      <c r="G910" s="48"/>
      <c r="H910" s="48"/>
      <c r="I910" s="48"/>
      <c r="J910" s="48"/>
      <c r="K910" s="48"/>
      <c r="L910" s="48"/>
      <c r="M910" s="48"/>
      <c r="N910" s="48"/>
      <c r="O910" s="46"/>
      <c r="P910" s="46"/>
      <c r="Q910" s="46"/>
      <c r="R910" s="46"/>
      <c r="S910" s="46"/>
      <c r="T910" s="46"/>
      <c r="U910" s="46"/>
      <c r="V910" s="46"/>
      <c r="W910" s="46"/>
      <c r="X910" s="46"/>
      <c r="Y910" s="46"/>
      <c r="Z910" s="48"/>
      <c r="AA910" s="48"/>
      <c r="AB910" s="46"/>
      <c r="AC910" s="46"/>
      <c r="AD910" s="46"/>
      <c r="AE910" s="46"/>
    </row>
    <row r="911" spans="1:31" ht="12.75" customHeight="1" x14ac:dyDescent="0.3">
      <c r="A911" s="46"/>
      <c r="B911" s="46"/>
      <c r="C911" s="46"/>
      <c r="D911" s="46"/>
      <c r="E911" s="46"/>
      <c r="F911" s="46"/>
      <c r="G911" s="48"/>
      <c r="H911" s="48"/>
      <c r="I911" s="48"/>
      <c r="J911" s="48"/>
      <c r="K911" s="48"/>
      <c r="L911" s="48"/>
      <c r="M911" s="48"/>
      <c r="N911" s="48"/>
      <c r="O911" s="46"/>
      <c r="P911" s="46"/>
      <c r="Q911" s="46"/>
      <c r="R911" s="46"/>
      <c r="S911" s="46"/>
      <c r="T911" s="46"/>
      <c r="U911" s="46"/>
      <c r="V911" s="46"/>
      <c r="W911" s="46"/>
      <c r="X911" s="46"/>
      <c r="Y911" s="46"/>
      <c r="Z911" s="48"/>
      <c r="AA911" s="48"/>
      <c r="AB911" s="46"/>
      <c r="AC911" s="46"/>
      <c r="AD911" s="46"/>
      <c r="AE911" s="46"/>
    </row>
    <row r="912" spans="1:31" ht="12.75" customHeight="1" x14ac:dyDescent="0.3">
      <c r="A912" s="46"/>
      <c r="B912" s="46"/>
      <c r="C912" s="46"/>
      <c r="D912" s="46"/>
      <c r="E912" s="46"/>
      <c r="F912" s="46"/>
      <c r="G912" s="48"/>
      <c r="H912" s="48"/>
      <c r="I912" s="48"/>
      <c r="J912" s="48"/>
      <c r="K912" s="48"/>
      <c r="L912" s="48"/>
      <c r="M912" s="48"/>
      <c r="N912" s="48"/>
      <c r="O912" s="46"/>
      <c r="P912" s="46"/>
      <c r="Q912" s="46"/>
      <c r="R912" s="46"/>
      <c r="S912" s="46"/>
      <c r="T912" s="46"/>
      <c r="U912" s="46"/>
      <c r="V912" s="46"/>
      <c r="W912" s="46"/>
      <c r="X912" s="46"/>
      <c r="Y912" s="46"/>
      <c r="Z912" s="48"/>
      <c r="AA912" s="48"/>
      <c r="AB912" s="46"/>
      <c r="AC912" s="46"/>
      <c r="AD912" s="46"/>
      <c r="AE912" s="46"/>
    </row>
    <row r="913" spans="1:31" ht="12.75" customHeight="1" x14ac:dyDescent="0.3">
      <c r="A913" s="46"/>
      <c r="B913" s="46"/>
      <c r="C913" s="46"/>
      <c r="D913" s="46"/>
      <c r="E913" s="46"/>
      <c r="F913" s="46"/>
      <c r="G913" s="48"/>
      <c r="H913" s="48"/>
      <c r="I913" s="48"/>
      <c r="J913" s="48"/>
      <c r="K913" s="48"/>
      <c r="L913" s="48"/>
      <c r="M913" s="48"/>
      <c r="N913" s="48"/>
      <c r="O913" s="46"/>
      <c r="P913" s="46"/>
      <c r="Q913" s="46"/>
      <c r="R913" s="46"/>
      <c r="S913" s="46"/>
      <c r="T913" s="46"/>
      <c r="U913" s="46"/>
      <c r="V913" s="46"/>
      <c r="W913" s="46"/>
      <c r="X913" s="46"/>
      <c r="Y913" s="46"/>
      <c r="Z913" s="48"/>
      <c r="AA913" s="48"/>
      <c r="AB913" s="46"/>
      <c r="AC913" s="46"/>
      <c r="AD913" s="46"/>
      <c r="AE913" s="46"/>
    </row>
    <row r="914" spans="1:31" ht="12.75" customHeight="1" x14ac:dyDescent="0.3">
      <c r="A914" s="46"/>
      <c r="B914" s="46"/>
      <c r="C914" s="46"/>
      <c r="D914" s="46"/>
      <c r="E914" s="46"/>
      <c r="F914" s="46"/>
      <c r="G914" s="48"/>
      <c r="H914" s="48"/>
      <c r="I914" s="48"/>
      <c r="J914" s="48"/>
      <c r="K914" s="48"/>
      <c r="L914" s="48"/>
      <c r="M914" s="48"/>
      <c r="N914" s="48"/>
      <c r="O914" s="46"/>
      <c r="P914" s="46"/>
      <c r="Q914" s="46"/>
      <c r="R914" s="46"/>
      <c r="S914" s="46"/>
      <c r="T914" s="46"/>
      <c r="U914" s="46"/>
      <c r="V914" s="46"/>
      <c r="W914" s="46"/>
      <c r="X914" s="46"/>
      <c r="Y914" s="46"/>
      <c r="Z914" s="48"/>
      <c r="AA914" s="48"/>
      <c r="AB914" s="46"/>
      <c r="AC914" s="46"/>
      <c r="AD914" s="46"/>
      <c r="AE914" s="46"/>
    </row>
    <row r="915" spans="1:31" ht="12.75" customHeight="1" x14ac:dyDescent="0.3">
      <c r="A915" s="46"/>
      <c r="B915" s="46"/>
      <c r="C915" s="46"/>
      <c r="D915" s="46"/>
      <c r="E915" s="46"/>
      <c r="F915" s="46"/>
      <c r="G915" s="48"/>
      <c r="H915" s="48"/>
      <c r="I915" s="48"/>
      <c r="J915" s="48"/>
      <c r="K915" s="48"/>
      <c r="L915" s="48"/>
      <c r="M915" s="48"/>
      <c r="N915" s="48"/>
      <c r="O915" s="46"/>
      <c r="P915" s="46"/>
      <c r="Q915" s="46"/>
      <c r="R915" s="46"/>
      <c r="S915" s="46"/>
      <c r="T915" s="46"/>
      <c r="U915" s="46"/>
      <c r="V915" s="46"/>
      <c r="W915" s="46"/>
      <c r="X915" s="46"/>
      <c r="Y915" s="46"/>
      <c r="Z915" s="48"/>
      <c r="AA915" s="48"/>
      <c r="AB915" s="46"/>
      <c r="AC915" s="46"/>
      <c r="AD915" s="46"/>
      <c r="AE915" s="46"/>
    </row>
    <row r="916" spans="1:31" ht="12.75" customHeight="1" x14ac:dyDescent="0.3">
      <c r="A916" s="46"/>
      <c r="B916" s="46"/>
      <c r="C916" s="46"/>
      <c r="D916" s="46"/>
      <c r="E916" s="46"/>
      <c r="F916" s="46"/>
      <c r="G916" s="48"/>
      <c r="H916" s="48"/>
      <c r="I916" s="48"/>
      <c r="J916" s="48"/>
      <c r="K916" s="48"/>
      <c r="L916" s="48"/>
      <c r="M916" s="48"/>
      <c r="N916" s="48"/>
      <c r="O916" s="46"/>
      <c r="P916" s="46"/>
      <c r="Q916" s="46"/>
      <c r="R916" s="46"/>
      <c r="S916" s="46"/>
      <c r="T916" s="46"/>
      <c r="U916" s="46"/>
      <c r="V916" s="46"/>
      <c r="W916" s="46"/>
      <c r="X916" s="46"/>
      <c r="Y916" s="46"/>
      <c r="Z916" s="48"/>
      <c r="AA916" s="48"/>
      <c r="AB916" s="46"/>
      <c r="AC916" s="46"/>
      <c r="AD916" s="46"/>
      <c r="AE916" s="46"/>
    </row>
    <row r="917" spans="1:31" ht="12.75" customHeight="1" x14ac:dyDescent="0.3">
      <c r="A917" s="46"/>
      <c r="B917" s="46"/>
      <c r="C917" s="46"/>
      <c r="D917" s="46"/>
      <c r="E917" s="46"/>
      <c r="F917" s="46"/>
      <c r="G917" s="48"/>
      <c r="H917" s="48"/>
      <c r="I917" s="48"/>
      <c r="J917" s="48"/>
      <c r="K917" s="48"/>
      <c r="L917" s="48"/>
      <c r="M917" s="48"/>
      <c r="N917" s="48"/>
      <c r="O917" s="46"/>
      <c r="P917" s="46"/>
      <c r="Q917" s="46"/>
      <c r="R917" s="46"/>
      <c r="S917" s="46"/>
      <c r="T917" s="46"/>
      <c r="U917" s="46"/>
      <c r="V917" s="46"/>
      <c r="W917" s="46"/>
      <c r="X917" s="46"/>
      <c r="Y917" s="46"/>
      <c r="Z917" s="48"/>
      <c r="AA917" s="48"/>
      <c r="AB917" s="46"/>
      <c r="AC917" s="46"/>
      <c r="AD917" s="46"/>
      <c r="AE917" s="46"/>
    </row>
    <row r="918" spans="1:31" ht="12.75" customHeight="1" x14ac:dyDescent="0.3">
      <c r="A918" s="46"/>
      <c r="B918" s="46"/>
      <c r="C918" s="46"/>
      <c r="D918" s="46"/>
      <c r="E918" s="46"/>
      <c r="F918" s="46"/>
      <c r="G918" s="48"/>
      <c r="H918" s="48"/>
      <c r="I918" s="48"/>
      <c r="J918" s="48"/>
      <c r="K918" s="48"/>
      <c r="L918" s="48"/>
      <c r="M918" s="48"/>
      <c r="N918" s="48"/>
      <c r="O918" s="46"/>
      <c r="P918" s="46"/>
      <c r="Q918" s="46"/>
      <c r="R918" s="46"/>
      <c r="S918" s="46"/>
      <c r="T918" s="46"/>
      <c r="U918" s="46"/>
      <c r="V918" s="46"/>
      <c r="W918" s="46"/>
      <c r="X918" s="46"/>
      <c r="Y918" s="46"/>
      <c r="Z918" s="48"/>
      <c r="AA918" s="48"/>
      <c r="AB918" s="46"/>
      <c r="AC918" s="46"/>
      <c r="AD918" s="46"/>
      <c r="AE918" s="46"/>
    </row>
    <row r="919" spans="1:31" ht="12.75" customHeight="1" x14ac:dyDescent="0.3">
      <c r="A919" s="46"/>
      <c r="B919" s="46"/>
      <c r="C919" s="46"/>
      <c r="D919" s="46"/>
      <c r="E919" s="46"/>
      <c r="F919" s="46"/>
      <c r="G919" s="48"/>
      <c r="H919" s="48"/>
      <c r="I919" s="48"/>
      <c r="J919" s="48"/>
      <c r="K919" s="48"/>
      <c r="L919" s="48"/>
      <c r="M919" s="48"/>
      <c r="N919" s="48"/>
      <c r="O919" s="46"/>
      <c r="P919" s="46"/>
      <c r="Q919" s="46"/>
      <c r="R919" s="46"/>
      <c r="S919" s="46"/>
      <c r="T919" s="46"/>
      <c r="U919" s="46"/>
      <c r="V919" s="46"/>
      <c r="W919" s="46"/>
      <c r="X919" s="46"/>
      <c r="Y919" s="46"/>
      <c r="Z919" s="48"/>
      <c r="AA919" s="48"/>
      <c r="AB919" s="46"/>
      <c r="AC919" s="46"/>
      <c r="AD919" s="46"/>
      <c r="AE919" s="46"/>
    </row>
    <row r="920" spans="1:31" ht="12.75" customHeight="1" x14ac:dyDescent="0.3">
      <c r="A920" s="46"/>
      <c r="B920" s="46"/>
      <c r="C920" s="46"/>
      <c r="D920" s="46"/>
      <c r="E920" s="46"/>
      <c r="F920" s="46"/>
      <c r="G920" s="48"/>
      <c r="H920" s="48"/>
      <c r="I920" s="48"/>
      <c r="J920" s="48"/>
      <c r="K920" s="48"/>
      <c r="L920" s="48"/>
      <c r="M920" s="48"/>
      <c r="N920" s="48"/>
      <c r="O920" s="46"/>
      <c r="P920" s="46"/>
      <c r="Q920" s="46"/>
      <c r="R920" s="46"/>
      <c r="S920" s="46"/>
      <c r="T920" s="46"/>
      <c r="U920" s="46"/>
      <c r="V920" s="46"/>
      <c r="W920" s="46"/>
      <c r="X920" s="46"/>
      <c r="Y920" s="46"/>
      <c r="Z920" s="48"/>
      <c r="AA920" s="48"/>
      <c r="AB920" s="46"/>
      <c r="AC920" s="46"/>
      <c r="AD920" s="46"/>
      <c r="AE920" s="46"/>
    </row>
    <row r="921" spans="1:31" ht="12.75" customHeight="1" x14ac:dyDescent="0.3">
      <c r="A921" s="46"/>
      <c r="B921" s="46"/>
      <c r="C921" s="46"/>
      <c r="D921" s="46"/>
      <c r="E921" s="46"/>
      <c r="F921" s="46"/>
      <c r="G921" s="48"/>
      <c r="H921" s="48"/>
      <c r="I921" s="48"/>
      <c r="J921" s="48"/>
      <c r="K921" s="48"/>
      <c r="L921" s="48"/>
      <c r="M921" s="48"/>
      <c r="N921" s="48"/>
      <c r="O921" s="46"/>
      <c r="P921" s="46"/>
      <c r="Q921" s="46"/>
      <c r="R921" s="46"/>
      <c r="S921" s="46"/>
      <c r="T921" s="46"/>
      <c r="U921" s="46"/>
      <c r="V921" s="46"/>
      <c r="W921" s="46"/>
      <c r="X921" s="46"/>
      <c r="Y921" s="46"/>
      <c r="Z921" s="48"/>
      <c r="AA921" s="48"/>
      <c r="AB921" s="46"/>
      <c r="AC921" s="46"/>
      <c r="AD921" s="46"/>
      <c r="AE921" s="46"/>
    </row>
    <row r="922" spans="1:31" ht="12.75" customHeight="1" x14ac:dyDescent="0.3">
      <c r="A922" s="46"/>
      <c r="B922" s="46"/>
      <c r="C922" s="46"/>
      <c r="D922" s="46"/>
      <c r="E922" s="46"/>
      <c r="F922" s="46"/>
      <c r="G922" s="48"/>
      <c r="H922" s="48"/>
      <c r="I922" s="48"/>
      <c r="J922" s="48"/>
      <c r="K922" s="48"/>
      <c r="L922" s="48"/>
      <c r="M922" s="48"/>
      <c r="N922" s="48"/>
      <c r="O922" s="46"/>
      <c r="P922" s="46"/>
      <c r="Q922" s="46"/>
      <c r="R922" s="46"/>
      <c r="S922" s="46"/>
      <c r="T922" s="46"/>
      <c r="U922" s="46"/>
      <c r="V922" s="46"/>
      <c r="W922" s="46"/>
      <c r="X922" s="46"/>
      <c r="Y922" s="46"/>
      <c r="Z922" s="48"/>
      <c r="AA922" s="48"/>
      <c r="AB922" s="46"/>
      <c r="AC922" s="46"/>
      <c r="AD922" s="46"/>
      <c r="AE922" s="46"/>
    </row>
    <row r="923" spans="1:31" ht="12.75" customHeight="1" x14ac:dyDescent="0.3">
      <c r="A923" s="46"/>
      <c r="B923" s="46"/>
      <c r="C923" s="46"/>
      <c r="D923" s="46"/>
      <c r="E923" s="46"/>
      <c r="F923" s="46"/>
      <c r="G923" s="48"/>
      <c r="H923" s="48"/>
      <c r="I923" s="48"/>
      <c r="J923" s="48"/>
      <c r="K923" s="48"/>
      <c r="L923" s="48"/>
      <c r="M923" s="48"/>
      <c r="N923" s="48"/>
      <c r="O923" s="46"/>
      <c r="P923" s="46"/>
      <c r="Q923" s="46"/>
      <c r="R923" s="46"/>
      <c r="S923" s="46"/>
      <c r="T923" s="46"/>
      <c r="U923" s="46"/>
      <c r="V923" s="46"/>
      <c r="W923" s="46"/>
      <c r="X923" s="46"/>
      <c r="Y923" s="46"/>
      <c r="Z923" s="48"/>
      <c r="AA923" s="48"/>
      <c r="AB923" s="46"/>
      <c r="AC923" s="46"/>
      <c r="AD923" s="46"/>
      <c r="AE923" s="46"/>
    </row>
    <row r="924" spans="1:31" ht="12.75" customHeight="1" x14ac:dyDescent="0.3">
      <c r="A924" s="46"/>
      <c r="B924" s="46"/>
      <c r="C924" s="46"/>
      <c r="D924" s="46"/>
      <c r="E924" s="46"/>
      <c r="F924" s="46"/>
      <c r="G924" s="48"/>
      <c r="H924" s="48"/>
      <c r="I924" s="48"/>
      <c r="J924" s="48"/>
      <c r="K924" s="48"/>
      <c r="L924" s="48"/>
      <c r="M924" s="48"/>
      <c r="N924" s="48"/>
      <c r="O924" s="46"/>
      <c r="P924" s="46"/>
      <c r="Q924" s="46"/>
      <c r="R924" s="46"/>
      <c r="S924" s="46"/>
      <c r="T924" s="46"/>
      <c r="U924" s="46"/>
      <c r="V924" s="46"/>
      <c r="W924" s="46"/>
      <c r="X924" s="46"/>
      <c r="Y924" s="46"/>
      <c r="Z924" s="48"/>
      <c r="AA924" s="48"/>
      <c r="AB924" s="46"/>
      <c r="AC924" s="46"/>
      <c r="AD924" s="46"/>
      <c r="AE924" s="46"/>
    </row>
    <row r="925" spans="1:31" ht="12.75" customHeight="1" x14ac:dyDescent="0.3">
      <c r="A925" s="46"/>
      <c r="B925" s="46"/>
      <c r="C925" s="46"/>
      <c r="D925" s="46"/>
      <c r="E925" s="46"/>
      <c r="F925" s="46"/>
      <c r="G925" s="48"/>
      <c r="H925" s="48"/>
      <c r="I925" s="48"/>
      <c r="J925" s="48"/>
      <c r="K925" s="48"/>
      <c r="L925" s="48"/>
      <c r="M925" s="48"/>
      <c r="N925" s="48"/>
      <c r="O925" s="46"/>
      <c r="P925" s="46"/>
      <c r="Q925" s="46"/>
      <c r="R925" s="46"/>
      <c r="S925" s="46"/>
      <c r="T925" s="46"/>
      <c r="U925" s="46"/>
      <c r="V925" s="46"/>
      <c r="W925" s="46"/>
      <c r="X925" s="46"/>
      <c r="Y925" s="46"/>
      <c r="Z925" s="48"/>
      <c r="AA925" s="48"/>
      <c r="AB925" s="46"/>
      <c r="AC925" s="46"/>
      <c r="AD925" s="46"/>
      <c r="AE925" s="46"/>
    </row>
    <row r="926" spans="1:31" ht="12.75" customHeight="1" x14ac:dyDescent="0.3">
      <c r="A926" s="46"/>
      <c r="B926" s="46"/>
      <c r="C926" s="46"/>
      <c r="D926" s="46"/>
      <c r="E926" s="46"/>
      <c r="F926" s="46"/>
      <c r="G926" s="48"/>
      <c r="H926" s="48"/>
      <c r="I926" s="48"/>
      <c r="J926" s="48"/>
      <c r="K926" s="48"/>
      <c r="L926" s="48"/>
      <c r="M926" s="48"/>
      <c r="N926" s="48"/>
      <c r="O926" s="46"/>
      <c r="P926" s="46"/>
      <c r="Q926" s="46"/>
      <c r="R926" s="46"/>
      <c r="S926" s="46"/>
      <c r="T926" s="46"/>
      <c r="U926" s="46"/>
      <c r="V926" s="46"/>
      <c r="W926" s="46"/>
      <c r="X926" s="46"/>
      <c r="Y926" s="46"/>
      <c r="Z926" s="48"/>
      <c r="AA926" s="48"/>
      <c r="AB926" s="46"/>
      <c r="AC926" s="46"/>
      <c r="AD926" s="46"/>
      <c r="AE926" s="46"/>
    </row>
    <row r="927" spans="1:31" ht="12.75" customHeight="1" x14ac:dyDescent="0.3">
      <c r="A927" s="46"/>
      <c r="B927" s="46"/>
      <c r="C927" s="46"/>
      <c r="D927" s="46"/>
      <c r="E927" s="46"/>
      <c r="F927" s="46"/>
      <c r="G927" s="48"/>
      <c r="H927" s="48"/>
      <c r="I927" s="48"/>
      <c r="J927" s="48"/>
      <c r="K927" s="48"/>
      <c r="L927" s="48"/>
      <c r="M927" s="48"/>
      <c r="N927" s="48"/>
      <c r="O927" s="46"/>
      <c r="P927" s="46"/>
      <c r="Q927" s="46"/>
      <c r="R927" s="46"/>
      <c r="S927" s="46"/>
      <c r="T927" s="46"/>
      <c r="U927" s="46"/>
      <c r="V927" s="46"/>
      <c r="W927" s="46"/>
      <c r="X927" s="46"/>
      <c r="Y927" s="46"/>
      <c r="Z927" s="48"/>
      <c r="AA927" s="48"/>
      <c r="AB927" s="46"/>
      <c r="AC927" s="46"/>
      <c r="AD927" s="46"/>
      <c r="AE927" s="46"/>
    </row>
    <row r="928" spans="1:31" ht="12.75" customHeight="1" x14ac:dyDescent="0.3">
      <c r="A928" s="46"/>
      <c r="B928" s="46"/>
      <c r="C928" s="46"/>
      <c r="D928" s="46"/>
      <c r="E928" s="46"/>
      <c r="F928" s="46"/>
      <c r="G928" s="48"/>
      <c r="H928" s="48"/>
      <c r="I928" s="48"/>
      <c r="J928" s="48"/>
      <c r="K928" s="48"/>
      <c r="L928" s="48"/>
      <c r="M928" s="48"/>
      <c r="N928" s="48"/>
      <c r="O928" s="46"/>
      <c r="P928" s="46"/>
      <c r="Q928" s="46"/>
      <c r="R928" s="46"/>
      <c r="S928" s="46"/>
      <c r="T928" s="46"/>
      <c r="U928" s="46"/>
      <c r="V928" s="46"/>
      <c r="W928" s="46"/>
      <c r="X928" s="46"/>
      <c r="Y928" s="46"/>
      <c r="Z928" s="48"/>
      <c r="AA928" s="48"/>
      <c r="AB928" s="46"/>
      <c r="AC928" s="46"/>
      <c r="AD928" s="46"/>
      <c r="AE928" s="46"/>
    </row>
    <row r="929" spans="1:31" ht="12.75" customHeight="1" x14ac:dyDescent="0.3">
      <c r="A929" s="46"/>
      <c r="B929" s="46"/>
      <c r="C929" s="46"/>
      <c r="D929" s="46"/>
      <c r="E929" s="46"/>
      <c r="F929" s="46"/>
      <c r="G929" s="48"/>
      <c r="H929" s="48"/>
      <c r="I929" s="48"/>
      <c r="J929" s="48"/>
      <c r="K929" s="48"/>
      <c r="L929" s="48"/>
      <c r="M929" s="48"/>
      <c r="N929" s="48"/>
      <c r="O929" s="46"/>
      <c r="P929" s="46"/>
      <c r="Q929" s="46"/>
      <c r="R929" s="46"/>
      <c r="S929" s="46"/>
      <c r="T929" s="46"/>
      <c r="U929" s="46"/>
      <c r="V929" s="46"/>
      <c r="W929" s="46"/>
      <c r="X929" s="46"/>
      <c r="Y929" s="46"/>
      <c r="Z929" s="48"/>
      <c r="AA929" s="48"/>
      <c r="AB929" s="46"/>
      <c r="AC929" s="46"/>
      <c r="AD929" s="46"/>
      <c r="AE929" s="46"/>
    </row>
    <row r="930" spans="1:31" ht="12.75" customHeight="1" x14ac:dyDescent="0.3">
      <c r="A930" s="46"/>
      <c r="B930" s="46"/>
      <c r="C930" s="46"/>
      <c r="D930" s="46"/>
      <c r="E930" s="46"/>
      <c r="F930" s="46"/>
      <c r="G930" s="48"/>
      <c r="H930" s="48"/>
      <c r="I930" s="48"/>
      <c r="J930" s="48"/>
      <c r="K930" s="48"/>
      <c r="L930" s="48"/>
      <c r="M930" s="48"/>
      <c r="N930" s="48"/>
      <c r="O930" s="46"/>
      <c r="P930" s="46"/>
      <c r="Q930" s="46"/>
      <c r="R930" s="46"/>
      <c r="S930" s="46"/>
      <c r="T930" s="46"/>
      <c r="U930" s="46"/>
      <c r="V930" s="46"/>
      <c r="W930" s="46"/>
      <c r="X930" s="46"/>
      <c r="Y930" s="46"/>
      <c r="Z930" s="48"/>
      <c r="AA930" s="48"/>
      <c r="AB930" s="46"/>
      <c r="AC930" s="46"/>
      <c r="AD930" s="46"/>
      <c r="AE930" s="46"/>
    </row>
    <row r="931" spans="1:31" ht="12.75" customHeight="1" x14ac:dyDescent="0.3">
      <c r="A931" s="46"/>
      <c r="B931" s="46"/>
      <c r="C931" s="46"/>
      <c r="D931" s="46"/>
      <c r="E931" s="46"/>
      <c r="F931" s="46"/>
      <c r="G931" s="48"/>
      <c r="H931" s="48"/>
      <c r="I931" s="48"/>
      <c r="J931" s="48"/>
      <c r="K931" s="48"/>
      <c r="L931" s="48"/>
      <c r="M931" s="48"/>
      <c r="N931" s="48"/>
      <c r="O931" s="46"/>
      <c r="P931" s="46"/>
      <c r="Q931" s="46"/>
      <c r="R931" s="46"/>
      <c r="S931" s="46"/>
      <c r="T931" s="46"/>
      <c r="U931" s="46"/>
      <c r="V931" s="46"/>
      <c r="W931" s="46"/>
      <c r="X931" s="46"/>
      <c r="Y931" s="46"/>
      <c r="Z931" s="48"/>
      <c r="AA931" s="48"/>
      <c r="AB931" s="46"/>
      <c r="AC931" s="46"/>
      <c r="AD931" s="46"/>
      <c r="AE931" s="46"/>
    </row>
    <row r="932" spans="1:31" ht="12.75" customHeight="1" x14ac:dyDescent="0.3">
      <c r="A932" s="46"/>
      <c r="B932" s="46"/>
      <c r="C932" s="46"/>
      <c r="D932" s="46"/>
      <c r="E932" s="46"/>
      <c r="F932" s="46"/>
      <c r="G932" s="48"/>
      <c r="H932" s="48"/>
      <c r="I932" s="48"/>
      <c r="J932" s="48"/>
      <c r="K932" s="48"/>
      <c r="L932" s="48"/>
      <c r="M932" s="48"/>
      <c r="N932" s="48"/>
      <c r="O932" s="46"/>
      <c r="P932" s="46"/>
      <c r="Q932" s="46"/>
      <c r="R932" s="46"/>
      <c r="S932" s="46"/>
      <c r="T932" s="46"/>
      <c r="U932" s="46"/>
      <c r="V932" s="46"/>
      <c r="W932" s="46"/>
      <c r="X932" s="46"/>
      <c r="Y932" s="46"/>
      <c r="Z932" s="48"/>
      <c r="AA932" s="48"/>
      <c r="AB932" s="46"/>
      <c r="AC932" s="46"/>
      <c r="AD932" s="46"/>
      <c r="AE932" s="46"/>
    </row>
    <row r="933" spans="1:31" ht="12.75" customHeight="1" x14ac:dyDescent="0.3">
      <c r="A933" s="46"/>
      <c r="B933" s="46"/>
      <c r="C933" s="46"/>
      <c r="D933" s="46"/>
      <c r="E933" s="46"/>
      <c r="F933" s="46"/>
      <c r="G933" s="48"/>
      <c r="H933" s="48"/>
      <c r="I933" s="48"/>
      <c r="J933" s="48"/>
      <c r="K933" s="48"/>
      <c r="L933" s="48"/>
      <c r="M933" s="48"/>
      <c r="N933" s="48"/>
      <c r="O933" s="46"/>
      <c r="P933" s="46"/>
      <c r="Q933" s="46"/>
      <c r="R933" s="46"/>
      <c r="S933" s="46"/>
      <c r="T933" s="46"/>
      <c r="U933" s="46"/>
      <c r="V933" s="46"/>
      <c r="W933" s="46"/>
      <c r="X933" s="46"/>
      <c r="Y933" s="46"/>
      <c r="Z933" s="48"/>
      <c r="AA933" s="48"/>
      <c r="AB933" s="46"/>
      <c r="AC933" s="46"/>
      <c r="AD933" s="46"/>
      <c r="AE933" s="46"/>
    </row>
    <row r="934" spans="1:31" ht="12.75" customHeight="1" x14ac:dyDescent="0.3">
      <c r="A934" s="46"/>
      <c r="B934" s="46"/>
      <c r="C934" s="46"/>
      <c r="D934" s="46"/>
      <c r="E934" s="46"/>
      <c r="F934" s="46"/>
      <c r="G934" s="48"/>
      <c r="H934" s="48"/>
      <c r="I934" s="48"/>
      <c r="J934" s="48"/>
      <c r="K934" s="48"/>
      <c r="L934" s="48"/>
      <c r="M934" s="48"/>
      <c r="N934" s="48"/>
      <c r="O934" s="46"/>
      <c r="P934" s="46"/>
      <c r="Q934" s="46"/>
      <c r="R934" s="46"/>
      <c r="S934" s="46"/>
      <c r="T934" s="46"/>
      <c r="U934" s="46"/>
      <c r="V934" s="46"/>
      <c r="W934" s="46"/>
      <c r="X934" s="46"/>
      <c r="Y934" s="46"/>
      <c r="Z934" s="48"/>
      <c r="AA934" s="48"/>
      <c r="AB934" s="46"/>
      <c r="AC934" s="46"/>
      <c r="AD934" s="46"/>
      <c r="AE934" s="46"/>
    </row>
    <row r="935" spans="1:31" ht="12.75" customHeight="1" x14ac:dyDescent="0.3">
      <c r="A935" s="46"/>
      <c r="B935" s="46"/>
      <c r="C935" s="46"/>
      <c r="D935" s="46"/>
      <c r="E935" s="46"/>
      <c r="F935" s="46"/>
      <c r="G935" s="48"/>
      <c r="H935" s="48"/>
      <c r="I935" s="48"/>
      <c r="J935" s="48"/>
      <c r="K935" s="48"/>
      <c r="L935" s="48"/>
      <c r="M935" s="48"/>
      <c r="N935" s="48"/>
      <c r="O935" s="46"/>
      <c r="P935" s="46"/>
      <c r="Q935" s="46"/>
      <c r="R935" s="46"/>
      <c r="S935" s="46"/>
      <c r="T935" s="46"/>
      <c r="U935" s="46"/>
      <c r="V935" s="46"/>
      <c r="W935" s="46"/>
      <c r="X935" s="46"/>
      <c r="Y935" s="46"/>
      <c r="Z935" s="48"/>
      <c r="AA935" s="48"/>
      <c r="AB935" s="46"/>
      <c r="AC935" s="46"/>
      <c r="AD935" s="46"/>
      <c r="AE935" s="46"/>
    </row>
    <row r="936" spans="1:31" ht="12.75" customHeight="1" x14ac:dyDescent="0.3">
      <c r="A936" s="46"/>
      <c r="B936" s="46"/>
      <c r="C936" s="46"/>
      <c r="D936" s="46"/>
      <c r="E936" s="46"/>
      <c r="F936" s="46"/>
      <c r="G936" s="48"/>
      <c r="H936" s="48"/>
      <c r="I936" s="48"/>
      <c r="J936" s="48"/>
      <c r="K936" s="48"/>
      <c r="L936" s="48"/>
      <c r="M936" s="48"/>
      <c r="N936" s="48"/>
      <c r="O936" s="46"/>
      <c r="P936" s="46"/>
      <c r="Q936" s="46"/>
      <c r="R936" s="46"/>
      <c r="S936" s="46"/>
      <c r="T936" s="46"/>
      <c r="U936" s="46"/>
      <c r="V936" s="46"/>
      <c r="W936" s="46"/>
      <c r="X936" s="46"/>
      <c r="Y936" s="46"/>
      <c r="Z936" s="48"/>
      <c r="AA936" s="48"/>
      <c r="AB936" s="46"/>
      <c r="AC936" s="46"/>
      <c r="AD936" s="46"/>
      <c r="AE936" s="46"/>
    </row>
    <row r="937" spans="1:31" ht="12.75" customHeight="1" x14ac:dyDescent="0.3">
      <c r="A937" s="46"/>
      <c r="B937" s="46"/>
      <c r="C937" s="46"/>
      <c r="D937" s="46"/>
      <c r="E937" s="46"/>
      <c r="F937" s="46"/>
      <c r="G937" s="48"/>
      <c r="H937" s="48"/>
      <c r="I937" s="48"/>
      <c r="J937" s="48"/>
      <c r="K937" s="48"/>
      <c r="L937" s="48"/>
      <c r="M937" s="48"/>
      <c r="N937" s="48"/>
      <c r="O937" s="46"/>
      <c r="P937" s="46"/>
      <c r="Q937" s="46"/>
      <c r="R937" s="46"/>
      <c r="S937" s="46"/>
      <c r="T937" s="46"/>
      <c r="U937" s="46"/>
      <c r="V937" s="46"/>
      <c r="W937" s="46"/>
      <c r="X937" s="46"/>
      <c r="Y937" s="46"/>
      <c r="Z937" s="48"/>
      <c r="AA937" s="48"/>
      <c r="AB937" s="46"/>
      <c r="AC937" s="46"/>
      <c r="AD937" s="46"/>
      <c r="AE937" s="46"/>
    </row>
    <row r="938" spans="1:31" ht="12.75" customHeight="1" x14ac:dyDescent="0.3">
      <c r="A938" s="46"/>
      <c r="B938" s="46"/>
      <c r="C938" s="46"/>
      <c r="D938" s="46"/>
      <c r="E938" s="46"/>
      <c r="F938" s="46"/>
      <c r="G938" s="48"/>
      <c r="H938" s="48"/>
      <c r="I938" s="48"/>
      <c r="J938" s="48"/>
      <c r="K938" s="48"/>
      <c r="L938" s="48"/>
      <c r="M938" s="48"/>
      <c r="N938" s="48"/>
      <c r="O938" s="46"/>
      <c r="P938" s="46"/>
      <c r="Q938" s="46"/>
      <c r="R938" s="46"/>
      <c r="S938" s="46"/>
      <c r="T938" s="46"/>
      <c r="U938" s="46"/>
      <c r="V938" s="46"/>
      <c r="W938" s="46"/>
      <c r="X938" s="46"/>
      <c r="Y938" s="46"/>
      <c r="Z938" s="48"/>
      <c r="AA938" s="48"/>
      <c r="AB938" s="46"/>
      <c r="AC938" s="46"/>
      <c r="AD938" s="46"/>
      <c r="AE938" s="46"/>
    </row>
    <row r="939" spans="1:31" ht="12.75" customHeight="1" x14ac:dyDescent="0.3">
      <c r="A939" s="46"/>
      <c r="B939" s="46"/>
      <c r="C939" s="46"/>
      <c r="D939" s="46"/>
      <c r="E939" s="46"/>
      <c r="F939" s="46"/>
      <c r="G939" s="48"/>
      <c r="H939" s="48"/>
      <c r="I939" s="48"/>
      <c r="J939" s="48"/>
      <c r="K939" s="48"/>
      <c r="L939" s="48"/>
      <c r="M939" s="48"/>
      <c r="N939" s="48"/>
      <c r="O939" s="46"/>
      <c r="P939" s="46"/>
      <c r="Q939" s="46"/>
      <c r="R939" s="46"/>
      <c r="S939" s="46"/>
      <c r="T939" s="46"/>
      <c r="U939" s="46"/>
      <c r="V939" s="46"/>
      <c r="W939" s="46"/>
      <c r="X939" s="46"/>
      <c r="Y939" s="46"/>
      <c r="Z939" s="48"/>
      <c r="AA939" s="48"/>
      <c r="AB939" s="46"/>
      <c r="AC939" s="46"/>
      <c r="AD939" s="46"/>
      <c r="AE939" s="46"/>
    </row>
    <row r="940" spans="1:31" ht="12.75" customHeight="1" x14ac:dyDescent="0.3">
      <c r="A940" s="46"/>
      <c r="B940" s="46"/>
      <c r="C940" s="46"/>
      <c r="D940" s="46"/>
      <c r="E940" s="46"/>
      <c r="F940" s="46"/>
      <c r="G940" s="48"/>
      <c r="H940" s="48"/>
      <c r="I940" s="48"/>
      <c r="J940" s="48"/>
      <c r="K940" s="48"/>
      <c r="L940" s="48"/>
      <c r="M940" s="48"/>
      <c r="N940" s="48"/>
      <c r="O940" s="46"/>
      <c r="P940" s="46"/>
      <c r="Q940" s="46"/>
      <c r="R940" s="46"/>
      <c r="S940" s="46"/>
      <c r="T940" s="46"/>
      <c r="U940" s="46"/>
      <c r="V940" s="46"/>
      <c r="W940" s="46"/>
      <c r="X940" s="46"/>
      <c r="Y940" s="46"/>
      <c r="Z940" s="48"/>
      <c r="AA940" s="48"/>
      <c r="AB940" s="46"/>
      <c r="AC940" s="46"/>
      <c r="AD940" s="46"/>
      <c r="AE940" s="46"/>
    </row>
    <row r="941" spans="1:31" ht="12.75" customHeight="1" x14ac:dyDescent="0.3">
      <c r="A941" s="46"/>
      <c r="B941" s="46"/>
      <c r="C941" s="46"/>
      <c r="D941" s="46"/>
      <c r="E941" s="46"/>
      <c r="F941" s="46"/>
      <c r="G941" s="48"/>
      <c r="H941" s="48"/>
      <c r="I941" s="48"/>
      <c r="J941" s="48"/>
      <c r="K941" s="48"/>
      <c r="L941" s="48"/>
      <c r="M941" s="48"/>
      <c r="N941" s="48"/>
      <c r="O941" s="46"/>
      <c r="P941" s="46"/>
      <c r="Q941" s="46"/>
      <c r="R941" s="46"/>
      <c r="S941" s="46"/>
      <c r="T941" s="46"/>
      <c r="U941" s="46"/>
      <c r="V941" s="46"/>
      <c r="W941" s="46"/>
      <c r="X941" s="46"/>
      <c r="Y941" s="46"/>
      <c r="Z941" s="48"/>
      <c r="AA941" s="48"/>
      <c r="AB941" s="46"/>
      <c r="AC941" s="46"/>
      <c r="AD941" s="46"/>
      <c r="AE941" s="46"/>
    </row>
    <row r="942" spans="1:31" ht="12.75" customHeight="1" x14ac:dyDescent="0.3">
      <c r="A942" s="46"/>
      <c r="B942" s="46"/>
      <c r="C942" s="46"/>
      <c r="D942" s="46"/>
      <c r="E942" s="46"/>
      <c r="F942" s="46"/>
      <c r="G942" s="48"/>
      <c r="H942" s="48"/>
      <c r="I942" s="48"/>
      <c r="J942" s="48"/>
      <c r="K942" s="48"/>
      <c r="L942" s="48"/>
      <c r="M942" s="48"/>
      <c r="N942" s="48"/>
      <c r="O942" s="46"/>
      <c r="P942" s="46"/>
      <c r="Q942" s="46"/>
      <c r="R942" s="46"/>
      <c r="S942" s="46"/>
      <c r="T942" s="46"/>
      <c r="U942" s="46"/>
      <c r="V942" s="46"/>
      <c r="W942" s="46"/>
      <c r="X942" s="46"/>
      <c r="Y942" s="46"/>
      <c r="Z942" s="48"/>
      <c r="AA942" s="48"/>
      <c r="AB942" s="46"/>
      <c r="AC942" s="46"/>
      <c r="AD942" s="46"/>
      <c r="AE942" s="46"/>
    </row>
    <row r="943" spans="1:31" ht="12.75" customHeight="1" x14ac:dyDescent="0.3">
      <c r="A943" s="46"/>
      <c r="B943" s="46"/>
      <c r="C943" s="46"/>
      <c r="D943" s="46"/>
      <c r="E943" s="46"/>
      <c r="F943" s="46"/>
      <c r="G943" s="48"/>
      <c r="H943" s="48"/>
      <c r="I943" s="48"/>
      <c r="J943" s="48"/>
      <c r="K943" s="48"/>
      <c r="L943" s="48"/>
      <c r="M943" s="48"/>
      <c r="N943" s="48"/>
      <c r="O943" s="46"/>
      <c r="P943" s="46"/>
      <c r="Q943" s="46"/>
      <c r="R943" s="46"/>
      <c r="S943" s="46"/>
      <c r="T943" s="46"/>
      <c r="U943" s="46"/>
      <c r="V943" s="46"/>
      <c r="W943" s="46"/>
      <c r="X943" s="46"/>
      <c r="Y943" s="46"/>
      <c r="Z943" s="48"/>
      <c r="AA943" s="48"/>
      <c r="AB943" s="46"/>
      <c r="AC943" s="46"/>
      <c r="AD943" s="46"/>
      <c r="AE943" s="46"/>
    </row>
    <row r="944" spans="1:31" ht="12.75" customHeight="1" x14ac:dyDescent="0.3">
      <c r="A944" s="46"/>
      <c r="B944" s="46"/>
      <c r="C944" s="46"/>
      <c r="D944" s="46"/>
      <c r="E944" s="46"/>
      <c r="F944" s="46"/>
      <c r="G944" s="48"/>
      <c r="H944" s="48"/>
      <c r="I944" s="48"/>
      <c r="J944" s="48"/>
      <c r="K944" s="48"/>
      <c r="L944" s="48"/>
      <c r="M944" s="48"/>
      <c r="N944" s="48"/>
      <c r="O944" s="46"/>
      <c r="P944" s="46"/>
      <c r="Q944" s="46"/>
      <c r="R944" s="46"/>
      <c r="S944" s="46"/>
      <c r="T944" s="46"/>
      <c r="U944" s="46"/>
      <c r="V944" s="46"/>
      <c r="W944" s="46"/>
      <c r="X944" s="46"/>
      <c r="Y944" s="46"/>
      <c r="Z944" s="48"/>
      <c r="AA944" s="48"/>
      <c r="AB944" s="46"/>
      <c r="AC944" s="46"/>
      <c r="AD944" s="46"/>
      <c r="AE944" s="46"/>
    </row>
    <row r="945" spans="1:31" ht="12.75" customHeight="1" x14ac:dyDescent="0.3">
      <c r="A945" s="46"/>
      <c r="B945" s="46"/>
      <c r="C945" s="46"/>
      <c r="D945" s="46"/>
      <c r="E945" s="46"/>
      <c r="F945" s="46"/>
      <c r="G945" s="48"/>
      <c r="H945" s="48"/>
      <c r="I945" s="48"/>
      <c r="J945" s="48"/>
      <c r="K945" s="48"/>
      <c r="L945" s="48"/>
      <c r="M945" s="48"/>
      <c r="N945" s="48"/>
      <c r="O945" s="46"/>
      <c r="P945" s="46"/>
      <c r="Q945" s="46"/>
      <c r="R945" s="46"/>
      <c r="S945" s="46"/>
      <c r="T945" s="46"/>
      <c r="U945" s="46"/>
      <c r="V945" s="46"/>
      <c r="W945" s="46"/>
      <c r="X945" s="46"/>
      <c r="Y945" s="46"/>
      <c r="Z945" s="48"/>
      <c r="AA945" s="48"/>
      <c r="AB945" s="46"/>
      <c r="AC945" s="46"/>
      <c r="AD945" s="46"/>
      <c r="AE945" s="46"/>
    </row>
    <row r="946" spans="1:31" ht="12.75" customHeight="1" x14ac:dyDescent="0.3">
      <c r="A946" s="46"/>
      <c r="B946" s="46"/>
      <c r="C946" s="46"/>
      <c r="D946" s="46"/>
      <c r="E946" s="46"/>
      <c r="F946" s="46"/>
      <c r="G946" s="48"/>
      <c r="H946" s="48"/>
      <c r="I946" s="48"/>
      <c r="J946" s="48"/>
      <c r="K946" s="48"/>
      <c r="L946" s="48"/>
      <c r="M946" s="48"/>
      <c r="N946" s="48"/>
      <c r="O946" s="46"/>
      <c r="P946" s="46"/>
      <c r="Q946" s="46"/>
      <c r="R946" s="46"/>
      <c r="S946" s="46"/>
      <c r="T946" s="46"/>
      <c r="U946" s="46"/>
      <c r="V946" s="46"/>
      <c r="W946" s="46"/>
      <c r="X946" s="46"/>
      <c r="Y946" s="46"/>
      <c r="Z946" s="48"/>
      <c r="AA946" s="48"/>
      <c r="AB946" s="46"/>
      <c r="AC946" s="46"/>
      <c r="AD946" s="46"/>
      <c r="AE946" s="46"/>
    </row>
    <row r="947" spans="1:31" ht="12.75" customHeight="1" x14ac:dyDescent="0.3">
      <c r="A947" s="46"/>
      <c r="B947" s="46"/>
      <c r="C947" s="46"/>
      <c r="D947" s="46"/>
      <c r="E947" s="46"/>
      <c r="F947" s="46"/>
      <c r="G947" s="48"/>
      <c r="H947" s="48"/>
      <c r="I947" s="48"/>
      <c r="J947" s="48"/>
      <c r="K947" s="48"/>
      <c r="L947" s="48"/>
      <c r="M947" s="48"/>
      <c r="N947" s="48"/>
      <c r="O947" s="46"/>
      <c r="P947" s="46"/>
      <c r="Q947" s="46"/>
      <c r="R947" s="46"/>
      <c r="S947" s="46"/>
      <c r="T947" s="46"/>
      <c r="U947" s="46"/>
      <c r="V947" s="46"/>
      <c r="W947" s="46"/>
      <c r="X947" s="46"/>
      <c r="Y947" s="46"/>
      <c r="Z947" s="48"/>
      <c r="AA947" s="48"/>
      <c r="AB947" s="46"/>
      <c r="AC947" s="46"/>
      <c r="AD947" s="46"/>
      <c r="AE947" s="46"/>
    </row>
    <row r="948" spans="1:31" ht="12.75" customHeight="1" x14ac:dyDescent="0.3">
      <c r="A948" s="46"/>
      <c r="B948" s="46"/>
      <c r="C948" s="46"/>
      <c r="D948" s="46"/>
      <c r="E948" s="46"/>
      <c r="F948" s="46"/>
      <c r="G948" s="48"/>
      <c r="H948" s="48"/>
      <c r="I948" s="48"/>
      <c r="J948" s="48"/>
      <c r="K948" s="48"/>
      <c r="L948" s="48"/>
      <c r="M948" s="48"/>
      <c r="N948" s="48"/>
      <c r="O948" s="46"/>
      <c r="P948" s="46"/>
      <c r="Q948" s="46"/>
      <c r="R948" s="46"/>
      <c r="S948" s="46"/>
      <c r="T948" s="46"/>
      <c r="U948" s="46"/>
      <c r="V948" s="46"/>
      <c r="W948" s="46"/>
      <c r="X948" s="46"/>
      <c r="Y948" s="46"/>
      <c r="Z948" s="48"/>
      <c r="AA948" s="48"/>
      <c r="AB948" s="46"/>
      <c r="AC948" s="46"/>
      <c r="AD948" s="46"/>
      <c r="AE948" s="46"/>
    </row>
    <row r="949" spans="1:31" ht="12.75" customHeight="1" x14ac:dyDescent="0.3">
      <c r="A949" s="46"/>
      <c r="B949" s="46"/>
      <c r="C949" s="46"/>
      <c r="D949" s="46"/>
      <c r="E949" s="46"/>
      <c r="F949" s="46"/>
      <c r="G949" s="48"/>
      <c r="H949" s="48"/>
      <c r="I949" s="48"/>
      <c r="J949" s="48"/>
      <c r="K949" s="48"/>
      <c r="L949" s="48"/>
      <c r="M949" s="48"/>
      <c r="N949" s="48"/>
      <c r="O949" s="46"/>
      <c r="P949" s="46"/>
      <c r="Q949" s="46"/>
      <c r="R949" s="46"/>
      <c r="S949" s="46"/>
      <c r="T949" s="46"/>
      <c r="U949" s="46"/>
      <c r="V949" s="46"/>
      <c r="W949" s="46"/>
      <c r="X949" s="46"/>
      <c r="Y949" s="46"/>
      <c r="Z949" s="48"/>
      <c r="AA949" s="48"/>
      <c r="AB949" s="46"/>
      <c r="AC949" s="46"/>
      <c r="AD949" s="46"/>
      <c r="AE949" s="46"/>
    </row>
    <row r="950" spans="1:31" ht="12.75" customHeight="1" x14ac:dyDescent="0.3">
      <c r="A950" s="46"/>
      <c r="B950" s="46"/>
      <c r="C950" s="46"/>
      <c r="D950" s="46"/>
      <c r="E950" s="46"/>
      <c r="F950" s="46"/>
      <c r="G950" s="48"/>
      <c r="H950" s="48"/>
      <c r="I950" s="48"/>
      <c r="J950" s="48"/>
      <c r="K950" s="48"/>
      <c r="L950" s="48"/>
      <c r="M950" s="48"/>
      <c r="N950" s="48"/>
      <c r="O950" s="46"/>
      <c r="P950" s="46"/>
      <c r="Q950" s="46"/>
      <c r="R950" s="46"/>
      <c r="S950" s="46"/>
      <c r="T950" s="46"/>
      <c r="U950" s="46"/>
      <c r="V950" s="46"/>
      <c r="W950" s="46"/>
      <c r="X950" s="46"/>
      <c r="Y950" s="46"/>
      <c r="Z950" s="48"/>
      <c r="AA950" s="48"/>
      <c r="AB950" s="46"/>
      <c r="AC950" s="46"/>
      <c r="AD950" s="46"/>
      <c r="AE950" s="46"/>
    </row>
    <row r="951" spans="1:31" ht="12.75" customHeight="1" x14ac:dyDescent="0.3">
      <c r="A951" s="46"/>
      <c r="B951" s="46"/>
      <c r="C951" s="46"/>
      <c r="D951" s="46"/>
      <c r="E951" s="46"/>
      <c r="F951" s="46"/>
      <c r="G951" s="48"/>
      <c r="H951" s="48"/>
      <c r="I951" s="48"/>
      <c r="J951" s="48"/>
      <c r="K951" s="48"/>
      <c r="L951" s="48"/>
      <c r="M951" s="48"/>
      <c r="N951" s="48"/>
      <c r="O951" s="46"/>
      <c r="P951" s="46"/>
      <c r="Q951" s="46"/>
      <c r="R951" s="46"/>
      <c r="S951" s="46"/>
      <c r="T951" s="46"/>
      <c r="U951" s="46"/>
      <c r="V951" s="46"/>
      <c r="W951" s="46"/>
      <c r="X951" s="46"/>
      <c r="Y951" s="46"/>
      <c r="Z951" s="48"/>
      <c r="AA951" s="48"/>
      <c r="AB951" s="46"/>
      <c r="AC951" s="46"/>
      <c r="AD951" s="46"/>
      <c r="AE951" s="46"/>
    </row>
    <row r="952" spans="1:31" ht="12.75" customHeight="1" x14ac:dyDescent="0.3">
      <c r="A952" s="46"/>
      <c r="B952" s="46"/>
      <c r="C952" s="46"/>
      <c r="D952" s="46"/>
      <c r="E952" s="46"/>
      <c r="F952" s="46"/>
      <c r="G952" s="48"/>
      <c r="H952" s="48"/>
      <c r="I952" s="48"/>
      <c r="J952" s="48"/>
      <c r="K952" s="48"/>
      <c r="L952" s="48"/>
      <c r="M952" s="48"/>
      <c r="N952" s="48"/>
      <c r="O952" s="46"/>
      <c r="P952" s="46"/>
      <c r="Q952" s="46"/>
      <c r="R952" s="46"/>
      <c r="S952" s="46"/>
      <c r="T952" s="46"/>
      <c r="U952" s="46"/>
      <c r="V952" s="46"/>
      <c r="W952" s="46"/>
      <c r="X952" s="46"/>
      <c r="Y952" s="46"/>
      <c r="Z952" s="48"/>
      <c r="AA952" s="48"/>
      <c r="AB952" s="46"/>
      <c r="AC952" s="46"/>
      <c r="AD952" s="46"/>
      <c r="AE952" s="46"/>
    </row>
    <row r="953" spans="1:31" ht="12.75" customHeight="1" x14ac:dyDescent="0.3">
      <c r="A953" s="46"/>
      <c r="B953" s="46"/>
      <c r="C953" s="46"/>
      <c r="D953" s="46"/>
      <c r="E953" s="46"/>
      <c r="F953" s="46"/>
      <c r="G953" s="48"/>
      <c r="H953" s="48"/>
      <c r="I953" s="48"/>
      <c r="J953" s="48"/>
      <c r="K953" s="48"/>
      <c r="L953" s="48"/>
      <c r="M953" s="48"/>
      <c r="N953" s="48"/>
      <c r="O953" s="46"/>
      <c r="P953" s="46"/>
      <c r="Q953" s="46"/>
      <c r="R953" s="46"/>
      <c r="S953" s="46"/>
      <c r="T953" s="46"/>
      <c r="U953" s="46"/>
      <c r="V953" s="46"/>
      <c r="W953" s="46"/>
      <c r="X953" s="46"/>
      <c r="Y953" s="46"/>
      <c r="Z953" s="48"/>
      <c r="AA953" s="48"/>
      <c r="AB953" s="46"/>
      <c r="AC953" s="46"/>
      <c r="AD953" s="46"/>
      <c r="AE953" s="46"/>
    </row>
    <row r="954" spans="1:31" ht="12.75" customHeight="1" x14ac:dyDescent="0.3">
      <c r="A954" s="46"/>
      <c r="B954" s="46"/>
      <c r="C954" s="46"/>
      <c r="D954" s="46"/>
      <c r="E954" s="46"/>
      <c r="F954" s="46"/>
      <c r="G954" s="48"/>
      <c r="H954" s="48"/>
      <c r="I954" s="48"/>
      <c r="J954" s="48"/>
      <c r="K954" s="48"/>
      <c r="L954" s="48"/>
      <c r="M954" s="48"/>
      <c r="N954" s="48"/>
      <c r="O954" s="46"/>
      <c r="P954" s="46"/>
      <c r="Q954" s="46"/>
      <c r="R954" s="46"/>
      <c r="S954" s="46"/>
      <c r="T954" s="46"/>
      <c r="U954" s="46"/>
      <c r="V954" s="46"/>
      <c r="W954" s="46"/>
      <c r="X954" s="46"/>
      <c r="Y954" s="46"/>
      <c r="Z954" s="48"/>
      <c r="AA954" s="48"/>
      <c r="AB954" s="46"/>
      <c r="AC954" s="46"/>
      <c r="AD954" s="46"/>
      <c r="AE954" s="46"/>
    </row>
    <row r="955" spans="1:31" ht="12.75" customHeight="1" x14ac:dyDescent="0.3">
      <c r="A955" s="46"/>
      <c r="B955" s="46"/>
      <c r="C955" s="46"/>
      <c r="D955" s="46"/>
      <c r="E955" s="46"/>
      <c r="F955" s="46"/>
      <c r="G955" s="48"/>
      <c r="H955" s="48"/>
      <c r="I955" s="48"/>
      <c r="J955" s="48"/>
      <c r="K955" s="48"/>
      <c r="L955" s="48"/>
      <c r="M955" s="48"/>
      <c r="N955" s="48"/>
      <c r="O955" s="46"/>
      <c r="P955" s="46"/>
      <c r="Q955" s="46"/>
      <c r="R955" s="46"/>
      <c r="S955" s="46"/>
      <c r="T955" s="46"/>
      <c r="U955" s="46"/>
      <c r="V955" s="46"/>
      <c r="W955" s="46"/>
      <c r="X955" s="46"/>
      <c r="Y955" s="46"/>
      <c r="Z955" s="48"/>
      <c r="AA955" s="48"/>
      <c r="AB955" s="46"/>
      <c r="AC955" s="46"/>
      <c r="AD955" s="46"/>
      <c r="AE955" s="46"/>
    </row>
    <row r="956" spans="1:31" ht="12.75" customHeight="1" x14ac:dyDescent="0.3">
      <c r="A956" s="46"/>
      <c r="B956" s="46"/>
      <c r="C956" s="46"/>
      <c r="D956" s="46"/>
      <c r="E956" s="46"/>
      <c r="F956" s="46"/>
      <c r="G956" s="48"/>
      <c r="H956" s="48"/>
      <c r="I956" s="48"/>
      <c r="J956" s="48"/>
      <c r="K956" s="48"/>
      <c r="L956" s="48"/>
      <c r="M956" s="48"/>
      <c r="N956" s="48"/>
      <c r="O956" s="46"/>
      <c r="P956" s="46"/>
      <c r="Q956" s="46"/>
      <c r="R956" s="46"/>
      <c r="S956" s="46"/>
      <c r="T956" s="46"/>
      <c r="U956" s="46"/>
      <c r="V956" s="46"/>
      <c r="W956" s="46"/>
      <c r="X956" s="46"/>
      <c r="Y956" s="46"/>
      <c r="Z956" s="48"/>
      <c r="AA956" s="48"/>
      <c r="AB956" s="46"/>
      <c r="AC956" s="46"/>
      <c r="AD956" s="46"/>
      <c r="AE956" s="46"/>
    </row>
    <row r="957" spans="1:31" ht="12.75" customHeight="1" x14ac:dyDescent="0.3">
      <c r="A957" s="46"/>
      <c r="B957" s="46"/>
      <c r="C957" s="46"/>
      <c r="D957" s="46"/>
      <c r="E957" s="46"/>
      <c r="F957" s="46"/>
      <c r="G957" s="48"/>
      <c r="H957" s="48"/>
      <c r="I957" s="48"/>
      <c r="J957" s="48"/>
      <c r="K957" s="48"/>
      <c r="L957" s="48"/>
      <c r="M957" s="48"/>
      <c r="N957" s="48"/>
      <c r="O957" s="46"/>
      <c r="P957" s="46"/>
      <c r="Q957" s="46"/>
      <c r="R957" s="46"/>
      <c r="S957" s="46"/>
      <c r="T957" s="46"/>
      <c r="U957" s="46"/>
      <c r="V957" s="46"/>
      <c r="W957" s="46"/>
      <c r="X957" s="46"/>
      <c r="Y957" s="46"/>
      <c r="Z957" s="48"/>
      <c r="AA957" s="48"/>
      <c r="AB957" s="46"/>
      <c r="AC957" s="46"/>
      <c r="AD957" s="46"/>
      <c r="AE957" s="46"/>
    </row>
    <row r="958" spans="1:31" ht="12.75" customHeight="1" x14ac:dyDescent="0.3">
      <c r="A958" s="46"/>
      <c r="B958" s="46"/>
      <c r="C958" s="46"/>
      <c r="D958" s="46"/>
      <c r="E958" s="46"/>
      <c r="F958" s="46"/>
      <c r="G958" s="48"/>
      <c r="H958" s="48"/>
      <c r="I958" s="48"/>
      <c r="J958" s="48"/>
      <c r="K958" s="48"/>
      <c r="L958" s="48"/>
      <c r="M958" s="48"/>
      <c r="N958" s="48"/>
      <c r="O958" s="46"/>
      <c r="P958" s="46"/>
      <c r="Q958" s="46"/>
      <c r="R958" s="46"/>
      <c r="S958" s="46"/>
      <c r="T958" s="46"/>
      <c r="U958" s="46"/>
      <c r="V958" s="46"/>
      <c r="W958" s="46"/>
      <c r="X958" s="46"/>
      <c r="Y958" s="46"/>
      <c r="Z958" s="48"/>
      <c r="AA958" s="48"/>
      <c r="AB958" s="46"/>
      <c r="AC958" s="46"/>
      <c r="AD958" s="46"/>
      <c r="AE958" s="46"/>
    </row>
    <row r="959" spans="1:31" ht="12.75" customHeight="1" x14ac:dyDescent="0.3">
      <c r="A959" s="46"/>
      <c r="B959" s="46"/>
      <c r="C959" s="46"/>
      <c r="D959" s="46"/>
      <c r="E959" s="46"/>
      <c r="F959" s="46"/>
      <c r="G959" s="48"/>
      <c r="H959" s="48"/>
      <c r="I959" s="48"/>
      <c r="J959" s="48"/>
      <c r="K959" s="48"/>
      <c r="L959" s="48"/>
      <c r="M959" s="48"/>
      <c r="N959" s="48"/>
      <c r="O959" s="46"/>
      <c r="P959" s="46"/>
      <c r="Q959" s="46"/>
      <c r="R959" s="46"/>
      <c r="S959" s="46"/>
      <c r="T959" s="46"/>
      <c r="U959" s="46"/>
      <c r="V959" s="46"/>
      <c r="W959" s="46"/>
      <c r="X959" s="46"/>
      <c r="Y959" s="46"/>
      <c r="Z959" s="48"/>
      <c r="AA959" s="48"/>
      <c r="AB959" s="46"/>
      <c r="AC959" s="46"/>
      <c r="AD959" s="46"/>
      <c r="AE959" s="46"/>
    </row>
    <row r="960" spans="1:31" ht="12.75" customHeight="1" x14ac:dyDescent="0.3">
      <c r="A960" s="46"/>
      <c r="B960" s="46"/>
      <c r="C960" s="46"/>
      <c r="D960" s="46"/>
      <c r="E960" s="46"/>
      <c r="F960" s="46"/>
      <c r="G960" s="48"/>
      <c r="H960" s="48"/>
      <c r="I960" s="48"/>
      <c r="J960" s="48"/>
      <c r="K960" s="48"/>
      <c r="L960" s="48"/>
      <c r="M960" s="48"/>
      <c r="N960" s="48"/>
      <c r="O960" s="46"/>
      <c r="P960" s="46"/>
      <c r="Q960" s="46"/>
      <c r="R960" s="46"/>
      <c r="S960" s="46"/>
      <c r="T960" s="46"/>
      <c r="U960" s="46"/>
      <c r="V960" s="46"/>
      <c r="W960" s="46"/>
      <c r="X960" s="46"/>
      <c r="Y960" s="46"/>
      <c r="Z960" s="48"/>
      <c r="AA960" s="48"/>
      <c r="AB960" s="46"/>
      <c r="AC960" s="46"/>
      <c r="AD960" s="46"/>
      <c r="AE960" s="46"/>
    </row>
    <row r="961" spans="1:31" ht="12.75" customHeight="1" x14ac:dyDescent="0.3">
      <c r="A961" s="46"/>
      <c r="B961" s="46"/>
      <c r="C961" s="46"/>
      <c r="D961" s="46"/>
      <c r="E961" s="46"/>
      <c r="F961" s="46"/>
      <c r="G961" s="48"/>
      <c r="H961" s="48"/>
      <c r="I961" s="48"/>
      <c r="J961" s="48"/>
      <c r="K961" s="48"/>
      <c r="L961" s="48"/>
      <c r="M961" s="48"/>
      <c r="N961" s="48"/>
      <c r="O961" s="46"/>
      <c r="P961" s="46"/>
      <c r="Q961" s="46"/>
      <c r="R961" s="46"/>
      <c r="S961" s="46"/>
      <c r="T961" s="46"/>
      <c r="U961" s="46"/>
      <c r="V961" s="46"/>
      <c r="W961" s="46"/>
      <c r="X961" s="46"/>
      <c r="Y961" s="46"/>
      <c r="Z961" s="48"/>
      <c r="AA961" s="48"/>
      <c r="AB961" s="46"/>
      <c r="AC961" s="46"/>
      <c r="AD961" s="46"/>
      <c r="AE961" s="46"/>
    </row>
    <row r="962" spans="1:31" ht="12.75" customHeight="1" x14ac:dyDescent="0.3">
      <c r="A962" s="46"/>
      <c r="B962" s="46"/>
      <c r="C962" s="46"/>
      <c r="D962" s="46"/>
      <c r="E962" s="46"/>
      <c r="F962" s="46"/>
      <c r="G962" s="48"/>
      <c r="H962" s="48"/>
      <c r="I962" s="48"/>
      <c r="J962" s="48"/>
      <c r="K962" s="48"/>
      <c r="L962" s="48"/>
      <c r="M962" s="48"/>
      <c r="N962" s="48"/>
      <c r="O962" s="46"/>
      <c r="P962" s="46"/>
      <c r="Q962" s="46"/>
      <c r="R962" s="46"/>
      <c r="S962" s="46"/>
      <c r="T962" s="46"/>
      <c r="U962" s="46"/>
      <c r="V962" s="46"/>
      <c r="W962" s="46"/>
      <c r="X962" s="46"/>
      <c r="Y962" s="46"/>
      <c r="Z962" s="48"/>
      <c r="AA962" s="48"/>
      <c r="AB962" s="46"/>
      <c r="AC962" s="46"/>
      <c r="AD962" s="46"/>
      <c r="AE962" s="46"/>
    </row>
    <row r="963" spans="1:31" ht="12.75" customHeight="1" x14ac:dyDescent="0.3">
      <c r="A963" s="46"/>
      <c r="B963" s="46"/>
      <c r="C963" s="46"/>
      <c r="D963" s="46"/>
      <c r="E963" s="46"/>
      <c r="F963" s="46"/>
      <c r="G963" s="48"/>
      <c r="H963" s="48"/>
      <c r="I963" s="48"/>
      <c r="J963" s="48"/>
      <c r="K963" s="48"/>
      <c r="L963" s="48"/>
      <c r="M963" s="48"/>
      <c r="N963" s="48"/>
      <c r="O963" s="46"/>
      <c r="P963" s="46"/>
      <c r="Q963" s="46"/>
      <c r="R963" s="46"/>
      <c r="S963" s="46"/>
      <c r="T963" s="46"/>
      <c r="U963" s="46"/>
      <c r="V963" s="46"/>
      <c r="W963" s="46"/>
      <c r="X963" s="46"/>
      <c r="Y963" s="46"/>
      <c r="Z963" s="48"/>
      <c r="AA963" s="48"/>
      <c r="AB963" s="46"/>
      <c r="AC963" s="46"/>
      <c r="AD963" s="46"/>
      <c r="AE963" s="46"/>
    </row>
    <row r="964" spans="1:31" ht="12.75" customHeight="1" x14ac:dyDescent="0.3">
      <c r="A964" s="46"/>
      <c r="B964" s="46"/>
      <c r="C964" s="46"/>
      <c r="D964" s="46"/>
      <c r="E964" s="46"/>
      <c r="F964" s="46"/>
      <c r="G964" s="48"/>
      <c r="H964" s="48"/>
      <c r="I964" s="48"/>
      <c r="J964" s="48"/>
      <c r="K964" s="48"/>
      <c r="L964" s="48"/>
      <c r="M964" s="48"/>
      <c r="N964" s="48"/>
      <c r="O964" s="46"/>
      <c r="P964" s="46"/>
      <c r="Q964" s="46"/>
      <c r="R964" s="46"/>
      <c r="S964" s="46"/>
      <c r="T964" s="46"/>
      <c r="U964" s="46"/>
      <c r="V964" s="46"/>
      <c r="W964" s="46"/>
      <c r="X964" s="46"/>
      <c r="Y964" s="46"/>
      <c r="Z964" s="48"/>
      <c r="AA964" s="48"/>
      <c r="AB964" s="46"/>
      <c r="AC964" s="46"/>
      <c r="AD964" s="46"/>
      <c r="AE964" s="46"/>
    </row>
    <row r="965" spans="1:31" ht="12.75" customHeight="1" x14ac:dyDescent="0.3">
      <c r="A965" s="46"/>
      <c r="B965" s="46"/>
      <c r="C965" s="46"/>
      <c r="D965" s="46"/>
      <c r="E965" s="46"/>
      <c r="F965" s="46"/>
      <c r="G965" s="48"/>
      <c r="H965" s="48"/>
      <c r="I965" s="48"/>
      <c r="J965" s="48"/>
      <c r="K965" s="48"/>
      <c r="L965" s="48"/>
      <c r="M965" s="48"/>
      <c r="N965" s="48"/>
      <c r="O965" s="46"/>
      <c r="P965" s="46"/>
      <c r="Q965" s="46"/>
      <c r="R965" s="46"/>
      <c r="S965" s="46"/>
      <c r="T965" s="46"/>
      <c r="U965" s="46"/>
      <c r="V965" s="46"/>
      <c r="W965" s="46"/>
      <c r="X965" s="46"/>
      <c r="Y965" s="46"/>
      <c r="Z965" s="48"/>
      <c r="AA965" s="48"/>
      <c r="AB965" s="46"/>
      <c r="AC965" s="46"/>
      <c r="AD965" s="46"/>
      <c r="AE965" s="46"/>
    </row>
    <row r="966" spans="1:31" ht="12.75" customHeight="1" x14ac:dyDescent="0.3">
      <c r="A966" s="46"/>
      <c r="B966" s="46"/>
      <c r="C966" s="46"/>
      <c r="D966" s="46"/>
      <c r="E966" s="46"/>
      <c r="F966" s="46"/>
      <c r="G966" s="48"/>
      <c r="H966" s="48"/>
      <c r="I966" s="48"/>
      <c r="J966" s="48"/>
      <c r="K966" s="48"/>
      <c r="L966" s="48"/>
      <c r="M966" s="48"/>
      <c r="N966" s="48"/>
      <c r="O966" s="46"/>
      <c r="P966" s="46"/>
      <c r="Q966" s="46"/>
      <c r="R966" s="46"/>
      <c r="S966" s="46"/>
      <c r="T966" s="46"/>
      <c r="U966" s="46"/>
      <c r="V966" s="46"/>
      <c r="W966" s="46"/>
      <c r="X966" s="46"/>
      <c r="Y966" s="46"/>
      <c r="Z966" s="48"/>
      <c r="AA966" s="48"/>
      <c r="AB966" s="46"/>
      <c r="AC966" s="46"/>
      <c r="AD966" s="46"/>
      <c r="AE966" s="46"/>
    </row>
    <row r="967" spans="1:31" ht="12.75" customHeight="1" x14ac:dyDescent="0.3">
      <c r="A967" s="46"/>
      <c r="B967" s="46"/>
      <c r="C967" s="46"/>
      <c r="D967" s="46"/>
      <c r="E967" s="46"/>
      <c r="F967" s="46"/>
      <c r="G967" s="48"/>
      <c r="H967" s="48"/>
      <c r="I967" s="48"/>
      <c r="J967" s="48"/>
      <c r="K967" s="48"/>
      <c r="L967" s="48"/>
      <c r="M967" s="48"/>
      <c r="N967" s="48"/>
      <c r="O967" s="46"/>
      <c r="P967" s="46"/>
      <c r="Q967" s="46"/>
      <c r="R967" s="46"/>
      <c r="S967" s="46"/>
      <c r="T967" s="46"/>
      <c r="U967" s="46"/>
      <c r="V967" s="46"/>
      <c r="W967" s="46"/>
      <c r="X967" s="46"/>
      <c r="Y967" s="46"/>
      <c r="Z967" s="48"/>
      <c r="AA967" s="48"/>
      <c r="AB967" s="46"/>
      <c r="AC967" s="46"/>
      <c r="AD967" s="46"/>
      <c r="AE967" s="46"/>
    </row>
    <row r="968" spans="1:31" ht="12.75" customHeight="1" x14ac:dyDescent="0.3">
      <c r="A968" s="46"/>
      <c r="B968" s="46"/>
      <c r="C968" s="46"/>
      <c r="D968" s="46"/>
      <c r="E968" s="46"/>
      <c r="F968" s="46"/>
      <c r="G968" s="48"/>
      <c r="H968" s="48"/>
      <c r="I968" s="48"/>
      <c r="J968" s="48"/>
      <c r="K968" s="48"/>
      <c r="L968" s="48"/>
      <c r="M968" s="48"/>
      <c r="N968" s="48"/>
      <c r="O968" s="46"/>
      <c r="P968" s="46"/>
      <c r="Q968" s="46"/>
      <c r="R968" s="46"/>
      <c r="S968" s="46"/>
      <c r="T968" s="46"/>
      <c r="U968" s="46"/>
      <c r="V968" s="46"/>
      <c r="W968" s="46"/>
      <c r="X968" s="46"/>
      <c r="Y968" s="46"/>
      <c r="Z968" s="48"/>
      <c r="AA968" s="48"/>
      <c r="AB968" s="46"/>
      <c r="AC968" s="46"/>
      <c r="AD968" s="46"/>
      <c r="AE968" s="46"/>
    </row>
    <row r="969" spans="1:31" ht="12.75" customHeight="1" x14ac:dyDescent="0.3">
      <c r="A969" s="46"/>
      <c r="B969" s="46"/>
      <c r="C969" s="46"/>
      <c r="D969" s="46"/>
      <c r="E969" s="46"/>
      <c r="F969" s="46"/>
      <c r="G969" s="48"/>
      <c r="H969" s="48"/>
      <c r="I969" s="48"/>
      <c r="J969" s="48"/>
      <c r="K969" s="48"/>
      <c r="L969" s="48"/>
      <c r="M969" s="48"/>
      <c r="N969" s="48"/>
      <c r="O969" s="46"/>
      <c r="P969" s="46"/>
      <c r="Q969" s="46"/>
      <c r="R969" s="46"/>
      <c r="S969" s="46"/>
      <c r="T969" s="46"/>
      <c r="U969" s="46"/>
      <c r="V969" s="46"/>
      <c r="W969" s="46"/>
      <c r="X969" s="46"/>
      <c r="Y969" s="46"/>
      <c r="Z969" s="48"/>
      <c r="AA969" s="48"/>
      <c r="AB969" s="46"/>
      <c r="AC969" s="46"/>
      <c r="AD969" s="46"/>
      <c r="AE969" s="46"/>
    </row>
    <row r="970" spans="1:31" ht="12.75" customHeight="1" x14ac:dyDescent="0.3">
      <c r="A970" s="46"/>
      <c r="B970" s="46"/>
      <c r="C970" s="46"/>
      <c r="D970" s="46"/>
      <c r="E970" s="46"/>
      <c r="F970" s="46"/>
      <c r="G970" s="48"/>
      <c r="H970" s="48"/>
      <c r="I970" s="48"/>
      <c r="J970" s="48"/>
      <c r="K970" s="48"/>
      <c r="L970" s="48"/>
      <c r="M970" s="48"/>
      <c r="N970" s="48"/>
      <c r="O970" s="46"/>
      <c r="P970" s="46"/>
      <c r="Q970" s="46"/>
      <c r="R970" s="46"/>
      <c r="S970" s="46"/>
      <c r="T970" s="46"/>
      <c r="U970" s="46"/>
      <c r="V970" s="46"/>
      <c r="W970" s="46"/>
      <c r="X970" s="46"/>
      <c r="Y970" s="46"/>
      <c r="Z970" s="48"/>
      <c r="AA970" s="48"/>
      <c r="AB970" s="46"/>
      <c r="AC970" s="46"/>
      <c r="AD970" s="46"/>
      <c r="AE970" s="46"/>
    </row>
    <row r="971" spans="1:31" ht="12.75" customHeight="1" x14ac:dyDescent="0.3">
      <c r="A971" s="46"/>
      <c r="B971" s="46"/>
      <c r="C971" s="46"/>
      <c r="D971" s="46"/>
      <c r="E971" s="46"/>
      <c r="F971" s="46"/>
      <c r="G971" s="48"/>
      <c r="H971" s="48"/>
      <c r="I971" s="48"/>
      <c r="J971" s="48"/>
      <c r="K971" s="48"/>
      <c r="L971" s="48"/>
      <c r="M971" s="48"/>
      <c r="N971" s="48"/>
      <c r="O971" s="46"/>
      <c r="P971" s="46"/>
      <c r="Q971" s="46"/>
      <c r="R971" s="46"/>
      <c r="S971" s="46"/>
      <c r="T971" s="46"/>
      <c r="U971" s="46"/>
      <c r="V971" s="46"/>
      <c r="W971" s="46"/>
      <c r="X971" s="46"/>
      <c r="Y971" s="46"/>
      <c r="Z971" s="48"/>
      <c r="AA971" s="48"/>
      <c r="AB971" s="46"/>
      <c r="AC971" s="46"/>
      <c r="AD971" s="46"/>
      <c r="AE971" s="46"/>
    </row>
    <row r="972" spans="1:31" ht="12.75" customHeight="1" x14ac:dyDescent="0.3">
      <c r="A972" s="46"/>
      <c r="B972" s="46"/>
      <c r="C972" s="46"/>
      <c r="D972" s="46"/>
      <c r="E972" s="46"/>
      <c r="F972" s="46"/>
      <c r="G972" s="48"/>
      <c r="H972" s="48"/>
      <c r="I972" s="48"/>
      <c r="J972" s="48"/>
      <c r="K972" s="48"/>
      <c r="L972" s="48"/>
      <c r="M972" s="48"/>
      <c r="N972" s="48"/>
      <c r="O972" s="46"/>
      <c r="P972" s="46"/>
      <c r="Q972" s="46"/>
      <c r="R972" s="46"/>
      <c r="S972" s="46"/>
      <c r="T972" s="46"/>
      <c r="U972" s="46"/>
      <c r="V972" s="46"/>
      <c r="W972" s="46"/>
      <c r="X972" s="46"/>
      <c r="Y972" s="46"/>
      <c r="Z972" s="48"/>
      <c r="AA972" s="48"/>
      <c r="AB972" s="46"/>
      <c r="AC972" s="46"/>
      <c r="AD972" s="46"/>
      <c r="AE972" s="46"/>
    </row>
    <row r="973" spans="1:31" ht="12.75" customHeight="1" x14ac:dyDescent="0.3">
      <c r="A973" s="46"/>
      <c r="B973" s="46"/>
      <c r="C973" s="46"/>
      <c r="D973" s="46"/>
      <c r="E973" s="46"/>
      <c r="F973" s="46"/>
      <c r="G973" s="48"/>
      <c r="H973" s="48"/>
      <c r="I973" s="48"/>
      <c r="J973" s="48"/>
      <c r="K973" s="48"/>
      <c r="L973" s="48"/>
      <c r="M973" s="48"/>
      <c r="N973" s="48"/>
      <c r="O973" s="46"/>
      <c r="P973" s="46"/>
      <c r="Q973" s="46"/>
      <c r="R973" s="46"/>
      <c r="S973" s="46"/>
      <c r="T973" s="46"/>
      <c r="U973" s="46"/>
      <c r="V973" s="46"/>
      <c r="W973" s="46"/>
      <c r="X973" s="46"/>
      <c r="Y973" s="46"/>
      <c r="Z973" s="48"/>
      <c r="AA973" s="48"/>
      <c r="AB973" s="46"/>
      <c r="AC973" s="46"/>
      <c r="AD973" s="46"/>
      <c r="AE973" s="46"/>
    </row>
    <row r="974" spans="1:31" ht="12.75" customHeight="1" x14ac:dyDescent="0.3">
      <c r="A974" s="46"/>
      <c r="B974" s="46"/>
      <c r="C974" s="46"/>
      <c r="D974" s="46"/>
      <c r="E974" s="46"/>
      <c r="F974" s="46"/>
      <c r="G974" s="48"/>
      <c r="H974" s="48"/>
      <c r="I974" s="48"/>
      <c r="J974" s="48"/>
      <c r="K974" s="48"/>
      <c r="L974" s="48"/>
      <c r="M974" s="48"/>
      <c r="N974" s="48"/>
      <c r="O974" s="46"/>
      <c r="P974" s="46"/>
      <c r="Q974" s="46"/>
      <c r="R974" s="46"/>
      <c r="S974" s="46"/>
      <c r="T974" s="46"/>
      <c r="U974" s="46"/>
      <c r="V974" s="46"/>
      <c r="W974" s="46"/>
      <c r="X974" s="46"/>
      <c r="Y974" s="46"/>
      <c r="Z974" s="48"/>
      <c r="AA974" s="48"/>
      <c r="AB974" s="46"/>
      <c r="AC974" s="46"/>
      <c r="AD974" s="46"/>
      <c r="AE974" s="46"/>
    </row>
    <row r="975" spans="1:31" ht="12.75" customHeight="1" x14ac:dyDescent="0.3">
      <c r="A975" s="46"/>
      <c r="B975" s="46"/>
      <c r="C975" s="46"/>
      <c r="D975" s="46"/>
      <c r="E975" s="46"/>
      <c r="F975" s="46"/>
      <c r="G975" s="48"/>
      <c r="H975" s="48"/>
      <c r="I975" s="48"/>
      <c r="J975" s="48"/>
      <c r="K975" s="48"/>
      <c r="L975" s="48"/>
      <c r="M975" s="48"/>
      <c r="N975" s="48"/>
      <c r="O975" s="46"/>
      <c r="P975" s="46"/>
      <c r="Q975" s="46"/>
      <c r="R975" s="46"/>
      <c r="S975" s="46"/>
      <c r="T975" s="46"/>
      <c r="U975" s="46"/>
      <c r="V975" s="46"/>
      <c r="W975" s="46"/>
      <c r="X975" s="46"/>
      <c r="Y975" s="46"/>
      <c r="Z975" s="48"/>
      <c r="AA975" s="48"/>
      <c r="AB975" s="46"/>
      <c r="AC975" s="46"/>
      <c r="AD975" s="46"/>
      <c r="AE975" s="46"/>
    </row>
    <row r="976" spans="1:31" ht="12.75" customHeight="1" x14ac:dyDescent="0.3">
      <c r="A976" s="46"/>
      <c r="B976" s="46"/>
      <c r="C976" s="46"/>
      <c r="D976" s="46"/>
      <c r="E976" s="46"/>
      <c r="F976" s="46"/>
      <c r="G976" s="48"/>
      <c r="H976" s="48"/>
      <c r="I976" s="48"/>
      <c r="J976" s="48"/>
      <c r="K976" s="48"/>
      <c r="L976" s="48"/>
      <c r="M976" s="48"/>
      <c r="N976" s="48"/>
      <c r="O976" s="46"/>
      <c r="P976" s="46"/>
      <c r="Q976" s="46"/>
      <c r="R976" s="46"/>
      <c r="S976" s="46"/>
      <c r="T976" s="46"/>
      <c r="U976" s="46"/>
      <c r="V976" s="46"/>
      <c r="W976" s="46"/>
      <c r="X976" s="46"/>
      <c r="Y976" s="46"/>
      <c r="Z976" s="48"/>
      <c r="AA976" s="48"/>
      <c r="AB976" s="46"/>
      <c r="AC976" s="46"/>
      <c r="AD976" s="46"/>
      <c r="AE976" s="46"/>
    </row>
    <row r="977" spans="1:31" ht="12.75" customHeight="1" x14ac:dyDescent="0.3">
      <c r="A977" s="46"/>
      <c r="B977" s="46"/>
      <c r="C977" s="46"/>
      <c r="D977" s="46"/>
      <c r="E977" s="46"/>
      <c r="F977" s="46"/>
      <c r="G977" s="48"/>
      <c r="H977" s="48"/>
      <c r="I977" s="48"/>
      <c r="J977" s="48"/>
      <c r="K977" s="48"/>
      <c r="L977" s="48"/>
      <c r="M977" s="48"/>
      <c r="N977" s="48"/>
      <c r="O977" s="46"/>
      <c r="P977" s="46"/>
      <c r="Q977" s="46"/>
      <c r="R977" s="46"/>
      <c r="S977" s="46"/>
      <c r="T977" s="46"/>
      <c r="U977" s="46"/>
      <c r="V977" s="46"/>
      <c r="W977" s="46"/>
      <c r="X977" s="46"/>
      <c r="Y977" s="46"/>
      <c r="Z977" s="48"/>
      <c r="AA977" s="48"/>
      <c r="AB977" s="46"/>
      <c r="AC977" s="46"/>
      <c r="AD977" s="46"/>
      <c r="AE977" s="46"/>
    </row>
    <row r="978" spans="1:31" ht="12.75" customHeight="1" x14ac:dyDescent="0.3">
      <c r="A978" s="46"/>
      <c r="B978" s="46"/>
      <c r="C978" s="46"/>
      <c r="D978" s="46"/>
      <c r="E978" s="46"/>
      <c r="F978" s="46"/>
      <c r="G978" s="48"/>
      <c r="H978" s="48"/>
      <c r="I978" s="48"/>
      <c r="J978" s="48"/>
      <c r="K978" s="48"/>
      <c r="L978" s="48"/>
      <c r="M978" s="48"/>
      <c r="N978" s="48"/>
      <c r="O978" s="46"/>
      <c r="P978" s="46"/>
      <c r="Q978" s="46"/>
      <c r="R978" s="46"/>
      <c r="S978" s="46"/>
      <c r="T978" s="46"/>
      <c r="U978" s="46"/>
      <c r="V978" s="46"/>
      <c r="W978" s="46"/>
      <c r="X978" s="46"/>
      <c r="Y978" s="46"/>
      <c r="Z978" s="48"/>
      <c r="AA978" s="48"/>
      <c r="AB978" s="46"/>
      <c r="AC978" s="46"/>
      <c r="AD978" s="46"/>
      <c r="AE978" s="46"/>
    </row>
    <row r="979" spans="1:31" ht="12.75" customHeight="1" x14ac:dyDescent="0.3">
      <c r="A979" s="46"/>
      <c r="B979" s="46"/>
      <c r="C979" s="46"/>
      <c r="D979" s="46"/>
      <c r="E979" s="46"/>
      <c r="F979" s="46"/>
      <c r="G979" s="48"/>
      <c r="H979" s="48"/>
      <c r="I979" s="48"/>
      <c r="J979" s="48"/>
      <c r="K979" s="48"/>
      <c r="L979" s="48"/>
      <c r="M979" s="48"/>
      <c r="N979" s="48"/>
      <c r="O979" s="46"/>
      <c r="P979" s="46"/>
      <c r="Q979" s="46"/>
      <c r="R979" s="46"/>
      <c r="S979" s="46"/>
      <c r="T979" s="46"/>
      <c r="U979" s="46"/>
      <c r="V979" s="46"/>
      <c r="W979" s="46"/>
      <c r="X979" s="46"/>
      <c r="Y979" s="46"/>
      <c r="Z979" s="48"/>
      <c r="AA979" s="48"/>
      <c r="AB979" s="46"/>
      <c r="AC979" s="46"/>
      <c r="AD979" s="46"/>
      <c r="AE979" s="46"/>
    </row>
    <row r="980" spans="1:31" ht="12.75" customHeight="1" x14ac:dyDescent="0.3">
      <c r="A980" s="46"/>
      <c r="B980" s="46"/>
      <c r="C980" s="46"/>
      <c r="D980" s="46"/>
      <c r="E980" s="46"/>
      <c r="F980" s="46"/>
      <c r="G980" s="48"/>
      <c r="H980" s="48"/>
      <c r="I980" s="48"/>
      <c r="J980" s="48"/>
      <c r="K980" s="48"/>
      <c r="L980" s="48"/>
      <c r="M980" s="48"/>
      <c r="N980" s="48"/>
      <c r="O980" s="46"/>
      <c r="P980" s="46"/>
      <c r="Q980" s="46"/>
      <c r="R980" s="46"/>
      <c r="S980" s="46"/>
      <c r="T980" s="46"/>
      <c r="U980" s="46"/>
      <c r="V980" s="46"/>
      <c r="W980" s="46"/>
      <c r="X980" s="46"/>
      <c r="Y980" s="46"/>
      <c r="Z980" s="48"/>
      <c r="AA980" s="48"/>
      <c r="AB980" s="46"/>
      <c r="AC980" s="46"/>
      <c r="AD980" s="46"/>
      <c r="AE980" s="46"/>
    </row>
    <row r="981" spans="1:31" ht="12.75" customHeight="1" x14ac:dyDescent="0.3">
      <c r="A981" s="46"/>
      <c r="B981" s="46"/>
      <c r="C981" s="46"/>
      <c r="D981" s="46"/>
      <c r="E981" s="46"/>
      <c r="F981" s="46"/>
      <c r="G981" s="48"/>
      <c r="H981" s="48"/>
      <c r="I981" s="48"/>
      <c r="J981" s="48"/>
      <c r="K981" s="48"/>
      <c r="L981" s="48"/>
      <c r="M981" s="48"/>
      <c r="N981" s="48"/>
      <c r="O981" s="46"/>
      <c r="P981" s="46"/>
      <c r="Q981" s="46"/>
      <c r="R981" s="46"/>
      <c r="S981" s="46"/>
      <c r="T981" s="46"/>
      <c r="U981" s="46"/>
      <c r="V981" s="46"/>
      <c r="W981" s="46"/>
      <c r="X981" s="46"/>
      <c r="Y981" s="46"/>
      <c r="Z981" s="48"/>
      <c r="AA981" s="48"/>
      <c r="AB981" s="46"/>
      <c r="AC981" s="46"/>
      <c r="AD981" s="46"/>
      <c r="AE981" s="46"/>
    </row>
    <row r="982" spans="1:31" ht="12.75" customHeight="1" x14ac:dyDescent="0.3">
      <c r="A982" s="46"/>
      <c r="B982" s="46"/>
      <c r="C982" s="46"/>
      <c r="D982" s="46"/>
      <c r="E982" s="46"/>
      <c r="F982" s="46"/>
      <c r="G982" s="48"/>
      <c r="H982" s="48"/>
      <c r="I982" s="48"/>
      <c r="J982" s="48"/>
      <c r="K982" s="48"/>
      <c r="L982" s="48"/>
      <c r="M982" s="48"/>
      <c r="N982" s="48"/>
      <c r="O982" s="46"/>
      <c r="P982" s="46"/>
      <c r="Q982" s="46"/>
      <c r="R982" s="46"/>
      <c r="S982" s="46"/>
      <c r="T982" s="46"/>
      <c r="U982" s="46"/>
      <c r="V982" s="46"/>
      <c r="W982" s="46"/>
      <c r="X982" s="46"/>
      <c r="Y982" s="46"/>
      <c r="Z982" s="48"/>
      <c r="AA982" s="48"/>
      <c r="AB982" s="46"/>
      <c r="AC982" s="46"/>
      <c r="AD982" s="46"/>
      <c r="AE982" s="46"/>
    </row>
    <row r="983" spans="1:31" ht="12.75" customHeight="1" x14ac:dyDescent="0.3">
      <c r="A983" s="46"/>
      <c r="B983" s="46"/>
      <c r="C983" s="46"/>
      <c r="D983" s="46"/>
      <c r="E983" s="46"/>
      <c r="F983" s="46"/>
      <c r="G983" s="48"/>
      <c r="H983" s="48"/>
      <c r="I983" s="48"/>
      <c r="J983" s="48"/>
      <c r="K983" s="48"/>
      <c r="L983" s="48"/>
      <c r="M983" s="48"/>
      <c r="N983" s="48"/>
      <c r="O983" s="46"/>
      <c r="P983" s="46"/>
      <c r="Q983" s="46"/>
      <c r="R983" s="46"/>
      <c r="S983" s="46"/>
      <c r="T983" s="46"/>
      <c r="U983" s="46"/>
      <c r="V983" s="46"/>
      <c r="W983" s="46"/>
      <c r="X983" s="46"/>
      <c r="Y983" s="46"/>
      <c r="Z983" s="48"/>
      <c r="AA983" s="48"/>
      <c r="AB983" s="46"/>
      <c r="AC983" s="46"/>
      <c r="AD983" s="46"/>
      <c r="AE983" s="46"/>
    </row>
    <row r="984" spans="1:31" ht="12.75" customHeight="1" x14ac:dyDescent="0.3">
      <c r="A984" s="46"/>
      <c r="B984" s="46"/>
      <c r="C984" s="46"/>
      <c r="D984" s="46"/>
      <c r="E984" s="46"/>
      <c r="F984" s="46"/>
      <c r="G984" s="48"/>
      <c r="H984" s="48"/>
      <c r="I984" s="48"/>
      <c r="J984" s="48"/>
      <c r="K984" s="48"/>
      <c r="L984" s="48"/>
      <c r="M984" s="48"/>
      <c r="N984" s="48"/>
      <c r="O984" s="46"/>
      <c r="P984" s="46"/>
      <c r="Q984" s="46"/>
      <c r="R984" s="46"/>
      <c r="S984" s="46"/>
      <c r="T984" s="46"/>
      <c r="U984" s="46"/>
      <c r="V984" s="46"/>
      <c r="W984" s="46"/>
      <c r="X984" s="46"/>
      <c r="Y984" s="46"/>
      <c r="Z984" s="48"/>
      <c r="AA984" s="48"/>
      <c r="AB984" s="46"/>
      <c r="AC984" s="46"/>
      <c r="AD984" s="46"/>
      <c r="AE984" s="46"/>
    </row>
    <row r="985" spans="1:31" ht="12.75" customHeight="1" x14ac:dyDescent="0.3">
      <c r="A985" s="46"/>
      <c r="B985" s="46"/>
      <c r="C985" s="46"/>
      <c r="D985" s="46"/>
      <c r="E985" s="46"/>
      <c r="F985" s="46"/>
      <c r="G985" s="48"/>
      <c r="H985" s="48"/>
      <c r="I985" s="48"/>
      <c r="J985" s="48"/>
      <c r="K985" s="48"/>
      <c r="L985" s="48"/>
      <c r="M985" s="48"/>
      <c r="N985" s="48"/>
      <c r="O985" s="46"/>
      <c r="P985" s="46"/>
      <c r="Q985" s="46"/>
      <c r="R985" s="46"/>
      <c r="S985" s="46"/>
      <c r="T985" s="46"/>
      <c r="U985" s="46"/>
      <c r="V985" s="46"/>
      <c r="W985" s="46"/>
      <c r="X985" s="46"/>
      <c r="Y985" s="46"/>
      <c r="Z985" s="48"/>
      <c r="AA985" s="48"/>
      <c r="AB985" s="46"/>
      <c r="AC985" s="46"/>
      <c r="AD985" s="46"/>
      <c r="AE985" s="46"/>
    </row>
    <row r="986" spans="1:31" ht="12.75" customHeight="1" x14ac:dyDescent="0.3">
      <c r="A986" s="46"/>
      <c r="B986" s="46"/>
      <c r="C986" s="46"/>
      <c r="D986" s="46"/>
      <c r="E986" s="46"/>
      <c r="F986" s="46"/>
      <c r="G986" s="48"/>
      <c r="H986" s="48"/>
      <c r="I986" s="48"/>
      <c r="J986" s="48"/>
      <c r="K986" s="48"/>
      <c r="L986" s="48"/>
      <c r="M986" s="48"/>
      <c r="N986" s="48"/>
      <c r="O986" s="46"/>
      <c r="P986" s="46"/>
      <c r="Q986" s="46"/>
      <c r="R986" s="46"/>
      <c r="S986" s="46"/>
      <c r="T986" s="46"/>
      <c r="U986" s="46"/>
      <c r="V986" s="46"/>
      <c r="W986" s="46"/>
      <c r="X986" s="46"/>
      <c r="Y986" s="46"/>
      <c r="Z986" s="48"/>
      <c r="AA986" s="48"/>
      <c r="AB986" s="46"/>
      <c r="AC986" s="46"/>
      <c r="AD986" s="46"/>
      <c r="AE986" s="46"/>
    </row>
    <row r="987" spans="1:31" ht="12.75" customHeight="1" x14ac:dyDescent="0.3">
      <c r="A987" s="46"/>
      <c r="B987" s="46"/>
      <c r="C987" s="46"/>
      <c r="D987" s="46"/>
      <c r="E987" s="46"/>
      <c r="F987" s="46"/>
      <c r="G987" s="48"/>
      <c r="H987" s="48"/>
      <c r="I987" s="48"/>
      <c r="J987" s="48"/>
      <c r="K987" s="48"/>
      <c r="L987" s="48"/>
      <c r="M987" s="48"/>
      <c r="N987" s="48"/>
      <c r="O987" s="46"/>
      <c r="P987" s="46"/>
      <c r="Q987" s="46"/>
      <c r="R987" s="46"/>
      <c r="S987" s="46"/>
      <c r="T987" s="46"/>
      <c r="U987" s="46"/>
      <c r="V987" s="46"/>
      <c r="W987" s="46"/>
      <c r="X987" s="46"/>
      <c r="Y987" s="46"/>
      <c r="Z987" s="48"/>
      <c r="AA987" s="48"/>
      <c r="AB987" s="46"/>
      <c r="AC987" s="46"/>
      <c r="AD987" s="46"/>
      <c r="AE987" s="46"/>
    </row>
    <row r="988" spans="1:31" ht="12.75" customHeight="1" x14ac:dyDescent="0.3">
      <c r="A988" s="46"/>
      <c r="B988" s="46"/>
      <c r="C988" s="46"/>
      <c r="D988" s="46"/>
      <c r="E988" s="46"/>
      <c r="F988" s="46"/>
      <c r="G988" s="48"/>
      <c r="H988" s="48"/>
      <c r="I988" s="48"/>
      <c r="J988" s="48"/>
      <c r="K988" s="48"/>
      <c r="L988" s="48"/>
      <c r="M988" s="48"/>
      <c r="N988" s="48"/>
      <c r="O988" s="46"/>
      <c r="P988" s="46"/>
      <c r="Q988" s="46"/>
      <c r="R988" s="46"/>
      <c r="S988" s="46"/>
      <c r="T988" s="46"/>
      <c r="U988" s="46"/>
      <c r="V988" s="46"/>
      <c r="W988" s="46"/>
      <c r="X988" s="46"/>
      <c r="Y988" s="46"/>
      <c r="Z988" s="48"/>
      <c r="AA988" s="48"/>
      <c r="AB988" s="46"/>
      <c r="AC988" s="46"/>
      <c r="AD988" s="46"/>
      <c r="AE988" s="46"/>
    </row>
    <row r="989" spans="1:31" ht="12.75" customHeight="1" x14ac:dyDescent="0.3">
      <c r="A989" s="46"/>
      <c r="B989" s="46"/>
      <c r="C989" s="46"/>
      <c r="D989" s="46"/>
      <c r="E989" s="46"/>
      <c r="F989" s="46"/>
      <c r="G989" s="48"/>
      <c r="H989" s="48"/>
      <c r="I989" s="48"/>
      <c r="J989" s="48"/>
      <c r="K989" s="48"/>
      <c r="L989" s="48"/>
      <c r="M989" s="48"/>
      <c r="N989" s="48"/>
      <c r="O989" s="46"/>
      <c r="P989" s="46"/>
      <c r="Q989" s="46"/>
      <c r="R989" s="46"/>
      <c r="S989" s="46"/>
      <c r="T989" s="46"/>
      <c r="U989" s="46"/>
      <c r="V989" s="46"/>
      <c r="W989" s="46"/>
      <c r="X989" s="46"/>
      <c r="Y989" s="46"/>
      <c r="Z989" s="48"/>
      <c r="AA989" s="48"/>
      <c r="AB989" s="46"/>
      <c r="AC989" s="46"/>
      <c r="AD989" s="46"/>
      <c r="AE989" s="46"/>
    </row>
    <row r="990" spans="1:31" ht="12.75" customHeight="1" x14ac:dyDescent="0.3">
      <c r="A990" s="46"/>
      <c r="B990" s="46"/>
      <c r="C990" s="46"/>
      <c r="D990" s="46"/>
      <c r="E990" s="46"/>
      <c r="F990" s="46"/>
      <c r="G990" s="48"/>
      <c r="H990" s="48"/>
      <c r="I990" s="48"/>
      <c r="J990" s="48"/>
      <c r="K990" s="48"/>
      <c r="L990" s="48"/>
      <c r="M990" s="48"/>
      <c r="N990" s="48"/>
      <c r="O990" s="46"/>
      <c r="P990" s="46"/>
      <c r="Q990" s="46"/>
      <c r="R990" s="46"/>
      <c r="S990" s="46"/>
      <c r="T990" s="46"/>
      <c r="U990" s="46"/>
      <c r="V990" s="46"/>
      <c r="W990" s="46"/>
      <c r="X990" s="46"/>
      <c r="Y990" s="46"/>
      <c r="Z990" s="48"/>
      <c r="AA990" s="48"/>
      <c r="AB990" s="46"/>
      <c r="AC990" s="46"/>
      <c r="AD990" s="46"/>
      <c r="AE990" s="46"/>
    </row>
    <row r="991" spans="1:31" ht="12.75" customHeight="1" x14ac:dyDescent="0.3">
      <c r="A991" s="46"/>
      <c r="B991" s="46"/>
      <c r="C991" s="46"/>
      <c r="D991" s="46"/>
      <c r="E991" s="46"/>
      <c r="F991" s="46"/>
      <c r="G991" s="48"/>
      <c r="H991" s="48"/>
      <c r="I991" s="48"/>
      <c r="J991" s="48"/>
      <c r="K991" s="48"/>
      <c r="L991" s="48"/>
      <c r="M991" s="48"/>
      <c r="N991" s="48"/>
      <c r="O991" s="46"/>
      <c r="P991" s="46"/>
      <c r="Q991" s="46"/>
      <c r="R991" s="46"/>
      <c r="S991" s="46"/>
      <c r="T991" s="46"/>
      <c r="U991" s="46"/>
      <c r="V991" s="46"/>
      <c r="W991" s="46"/>
      <c r="X991" s="46"/>
      <c r="Y991" s="46"/>
      <c r="Z991" s="48"/>
      <c r="AA991" s="48"/>
      <c r="AB991" s="46"/>
      <c r="AC991" s="46"/>
      <c r="AD991" s="46"/>
      <c r="AE991" s="46"/>
    </row>
    <row r="992" spans="1:31" ht="12.75" customHeight="1" x14ac:dyDescent="0.3">
      <c r="A992" s="46"/>
      <c r="B992" s="46"/>
      <c r="C992" s="46"/>
      <c r="D992" s="46"/>
      <c r="E992" s="46"/>
      <c r="F992" s="46"/>
      <c r="G992" s="48"/>
      <c r="H992" s="48"/>
      <c r="I992" s="48"/>
      <c r="J992" s="48"/>
      <c r="K992" s="48"/>
      <c r="L992" s="48"/>
      <c r="M992" s="48"/>
      <c r="N992" s="48"/>
      <c r="O992" s="46"/>
      <c r="P992" s="46"/>
      <c r="Q992" s="46"/>
      <c r="R992" s="46"/>
      <c r="S992" s="46"/>
      <c r="T992" s="46"/>
      <c r="U992" s="46"/>
      <c r="V992" s="46"/>
      <c r="W992" s="46"/>
      <c r="X992" s="46"/>
      <c r="Y992" s="46"/>
      <c r="Z992" s="48"/>
      <c r="AA992" s="48"/>
      <c r="AB992" s="46"/>
      <c r="AC992" s="46"/>
      <c r="AD992" s="46"/>
      <c r="AE992" s="46"/>
    </row>
    <row r="993" spans="1:31" ht="12.75" customHeight="1" x14ac:dyDescent="0.3">
      <c r="A993" s="46"/>
      <c r="B993" s="46"/>
      <c r="C993" s="46"/>
      <c r="D993" s="46"/>
      <c r="E993" s="46"/>
      <c r="F993" s="46"/>
      <c r="G993" s="48"/>
      <c r="H993" s="48"/>
      <c r="I993" s="48"/>
      <c r="J993" s="48"/>
      <c r="K993" s="48"/>
      <c r="L993" s="48"/>
      <c r="M993" s="48"/>
      <c r="N993" s="48"/>
      <c r="O993" s="46"/>
      <c r="P993" s="46"/>
      <c r="Q993" s="46"/>
      <c r="R993" s="46"/>
      <c r="S993" s="46"/>
      <c r="T993" s="46"/>
      <c r="U993" s="46"/>
      <c r="V993" s="46"/>
      <c r="W993" s="46"/>
      <c r="X993" s="46"/>
      <c r="Y993" s="46"/>
      <c r="Z993" s="48"/>
      <c r="AA993" s="48"/>
      <c r="AB993" s="46"/>
      <c r="AC993" s="46"/>
      <c r="AD993" s="46"/>
      <c r="AE993" s="46"/>
    </row>
    <row r="994" spans="1:31" ht="12.75" customHeight="1" x14ac:dyDescent="0.3">
      <c r="A994" s="46"/>
      <c r="B994" s="46"/>
      <c r="C994" s="46"/>
      <c r="D994" s="46"/>
      <c r="E994" s="46"/>
      <c r="F994" s="46"/>
      <c r="G994" s="48"/>
      <c r="H994" s="48"/>
      <c r="I994" s="48"/>
      <c r="J994" s="48"/>
      <c r="K994" s="48"/>
      <c r="L994" s="48"/>
      <c r="M994" s="48"/>
      <c r="N994" s="48"/>
      <c r="O994" s="46"/>
      <c r="P994" s="46"/>
      <c r="Q994" s="46"/>
      <c r="R994" s="46"/>
      <c r="S994" s="46"/>
      <c r="T994" s="46"/>
      <c r="U994" s="46"/>
      <c r="V994" s="46"/>
      <c r="W994" s="46"/>
      <c r="X994" s="46"/>
      <c r="Y994" s="46"/>
      <c r="Z994" s="48"/>
      <c r="AA994" s="48"/>
      <c r="AB994" s="46"/>
      <c r="AC994" s="46"/>
      <c r="AD994" s="46"/>
      <c r="AE994" s="46"/>
    </row>
    <row r="995" spans="1:31" ht="12.75" customHeight="1" x14ac:dyDescent="0.3">
      <c r="A995" s="46"/>
      <c r="B995" s="46"/>
      <c r="C995" s="46"/>
      <c r="D995" s="46"/>
      <c r="E995" s="46"/>
      <c r="F995" s="46"/>
      <c r="G995" s="48"/>
      <c r="H995" s="48"/>
      <c r="I995" s="48"/>
      <c r="J995" s="48"/>
      <c r="K995" s="48"/>
      <c r="L995" s="48"/>
      <c r="M995" s="48"/>
      <c r="N995" s="48"/>
      <c r="O995" s="46"/>
      <c r="P995" s="46"/>
      <c r="Q995" s="46"/>
      <c r="R995" s="46"/>
      <c r="S995" s="46"/>
      <c r="T995" s="46"/>
      <c r="U995" s="46"/>
      <c r="V995" s="46"/>
      <c r="W995" s="46"/>
      <c r="X995" s="46"/>
      <c r="Y995" s="46"/>
      <c r="Z995" s="48"/>
      <c r="AA995" s="48"/>
      <c r="AB995" s="46"/>
      <c r="AC995" s="46"/>
      <c r="AD995" s="46"/>
      <c r="AE995" s="46"/>
    </row>
    <row r="996" spans="1:31" ht="12.75" customHeight="1" x14ac:dyDescent="0.3">
      <c r="A996" s="46"/>
      <c r="B996" s="46"/>
      <c r="C996" s="46"/>
      <c r="D996" s="46"/>
      <c r="E996" s="46"/>
      <c r="F996" s="46"/>
      <c r="G996" s="48"/>
      <c r="H996" s="48"/>
      <c r="I996" s="48"/>
      <c r="J996" s="48"/>
      <c r="K996" s="48"/>
      <c r="L996" s="48"/>
      <c r="M996" s="48"/>
      <c r="N996" s="48"/>
      <c r="O996" s="46"/>
      <c r="P996" s="46"/>
      <c r="Q996" s="46"/>
      <c r="R996" s="46"/>
      <c r="S996" s="46"/>
      <c r="T996" s="46"/>
      <c r="U996" s="46"/>
      <c r="V996" s="46"/>
      <c r="W996" s="46"/>
      <c r="X996" s="46"/>
      <c r="Y996" s="46"/>
      <c r="Z996" s="48"/>
      <c r="AA996" s="48"/>
      <c r="AB996" s="46"/>
      <c r="AC996" s="46"/>
      <c r="AD996" s="46"/>
      <c r="AE996" s="46"/>
    </row>
    <row r="997" spans="1:31" ht="12.75" customHeight="1" x14ac:dyDescent="0.3">
      <c r="A997" s="46"/>
      <c r="B997" s="46"/>
      <c r="C997" s="46"/>
      <c r="D997" s="46"/>
      <c r="E997" s="46"/>
      <c r="F997" s="46"/>
      <c r="G997" s="48"/>
      <c r="H997" s="48"/>
      <c r="I997" s="48"/>
      <c r="J997" s="48"/>
      <c r="K997" s="48"/>
      <c r="L997" s="48"/>
      <c r="M997" s="48"/>
      <c r="N997" s="48"/>
      <c r="O997" s="46"/>
      <c r="P997" s="46"/>
      <c r="Q997" s="46"/>
      <c r="R997" s="46"/>
      <c r="S997" s="46"/>
      <c r="T997" s="46"/>
      <c r="U997" s="46"/>
      <c r="V997" s="46"/>
      <c r="W997" s="46"/>
      <c r="X997" s="46"/>
      <c r="Y997" s="46"/>
      <c r="Z997" s="48"/>
      <c r="AA997" s="48"/>
      <c r="AB997" s="46"/>
      <c r="AC997" s="46"/>
      <c r="AD997" s="46"/>
      <c r="AE997" s="46"/>
    </row>
    <row r="998" spans="1:31" ht="12.75" customHeight="1" x14ac:dyDescent="0.3">
      <c r="A998" s="46"/>
      <c r="B998" s="46"/>
      <c r="C998" s="46"/>
      <c r="D998" s="46"/>
      <c r="E998" s="46"/>
      <c r="F998" s="46"/>
      <c r="G998" s="48"/>
      <c r="H998" s="48"/>
      <c r="I998" s="48"/>
      <c r="J998" s="48"/>
      <c r="K998" s="48"/>
      <c r="L998" s="48"/>
      <c r="M998" s="48"/>
      <c r="N998" s="48"/>
      <c r="O998" s="46"/>
      <c r="P998" s="46"/>
      <c r="Q998" s="46"/>
      <c r="R998" s="46"/>
      <c r="S998" s="46"/>
      <c r="T998" s="46"/>
      <c r="U998" s="46"/>
      <c r="V998" s="46"/>
      <c r="W998" s="46"/>
      <c r="X998" s="46"/>
      <c r="Y998" s="46"/>
      <c r="Z998" s="48"/>
      <c r="AA998" s="48"/>
      <c r="AB998" s="46"/>
      <c r="AC998" s="46"/>
      <c r="AD998" s="46"/>
      <c r="AE998" s="46"/>
    </row>
    <row r="999" spans="1:31" ht="12.75" customHeight="1" x14ac:dyDescent="0.3">
      <c r="A999" s="46"/>
      <c r="B999" s="46"/>
      <c r="C999" s="46"/>
      <c r="D999" s="46"/>
      <c r="E999" s="46"/>
      <c r="F999" s="46"/>
      <c r="G999" s="48"/>
      <c r="H999" s="48"/>
      <c r="I999" s="48"/>
      <c r="J999" s="48"/>
      <c r="K999" s="48"/>
      <c r="L999" s="48"/>
      <c r="M999" s="48"/>
      <c r="N999" s="48"/>
      <c r="O999" s="46"/>
      <c r="P999" s="46"/>
      <c r="Q999" s="46"/>
      <c r="R999" s="46"/>
      <c r="S999" s="46"/>
      <c r="T999" s="46"/>
      <c r="U999" s="46"/>
      <c r="V999" s="46"/>
      <c r="W999" s="46"/>
      <c r="X999" s="46"/>
      <c r="Y999" s="46"/>
      <c r="Z999" s="48"/>
      <c r="AA999" s="48"/>
      <c r="AB999" s="46"/>
      <c r="AC999" s="46"/>
      <c r="AD999" s="46"/>
      <c r="AE999" s="46"/>
    </row>
    <row r="1000" spans="1:31" ht="12.75" customHeight="1" x14ac:dyDescent="0.3">
      <c r="A1000" s="46"/>
      <c r="B1000" s="46"/>
      <c r="C1000" s="46"/>
      <c r="D1000" s="46"/>
      <c r="E1000" s="46"/>
      <c r="F1000" s="46"/>
      <c r="G1000" s="48"/>
      <c r="H1000" s="48"/>
      <c r="I1000" s="48"/>
      <c r="J1000" s="48"/>
      <c r="K1000" s="48"/>
      <c r="L1000" s="48"/>
      <c r="M1000" s="48"/>
      <c r="N1000" s="48"/>
      <c r="O1000" s="46"/>
      <c r="P1000" s="46"/>
      <c r="Q1000" s="46"/>
      <c r="R1000" s="46"/>
      <c r="S1000" s="46"/>
      <c r="T1000" s="46"/>
      <c r="U1000" s="46"/>
      <c r="V1000" s="46"/>
      <c r="W1000" s="46"/>
      <c r="X1000" s="46"/>
      <c r="Y1000" s="46"/>
      <c r="Z1000" s="48"/>
      <c r="AA1000" s="48"/>
      <c r="AB1000" s="46"/>
      <c r="AC1000" s="46"/>
      <c r="AD1000" s="46"/>
      <c r="AE1000" s="46"/>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74.33203125" customWidth="1"/>
    <col min="5" max="6" width="10.6640625" customWidth="1"/>
  </cols>
  <sheetData>
    <row r="1" spans="1:26" ht="27.75" customHeight="1" x14ac:dyDescent="0.3">
      <c r="A1" s="50" t="s">
        <v>750</v>
      </c>
      <c r="B1" s="51" t="s">
        <v>655</v>
      </c>
      <c r="C1" s="51" t="s">
        <v>751</v>
      </c>
      <c r="D1" s="51" t="s">
        <v>752</v>
      </c>
      <c r="E1" s="52"/>
      <c r="F1" s="52"/>
      <c r="G1" s="52"/>
      <c r="H1" s="52"/>
      <c r="I1" s="52"/>
      <c r="J1" s="52"/>
      <c r="K1" s="52"/>
      <c r="L1" s="52"/>
      <c r="M1" s="52"/>
      <c r="N1" s="52"/>
      <c r="O1" s="52"/>
      <c r="P1" s="52"/>
      <c r="Q1" s="52"/>
      <c r="R1" s="52"/>
      <c r="S1" s="52"/>
      <c r="T1" s="52"/>
      <c r="U1" s="52"/>
      <c r="V1" s="52"/>
      <c r="W1" s="52"/>
      <c r="X1" s="52"/>
      <c r="Y1" s="52"/>
      <c r="Z1" s="52"/>
    </row>
    <row r="2" spans="1:26" ht="136.80000000000001" x14ac:dyDescent="0.3">
      <c r="A2" s="53" t="s">
        <v>679</v>
      </c>
      <c r="B2" s="54" t="s">
        <v>753</v>
      </c>
      <c r="C2" s="54" t="s">
        <v>754</v>
      </c>
      <c r="D2" s="54" t="s">
        <v>755</v>
      </c>
      <c r="E2" s="55"/>
      <c r="F2" s="55"/>
      <c r="G2" s="55"/>
      <c r="H2" s="55"/>
      <c r="I2" s="55"/>
      <c r="J2" s="55"/>
      <c r="K2" s="55"/>
      <c r="L2" s="55"/>
      <c r="M2" s="55"/>
      <c r="N2" s="55"/>
      <c r="O2" s="55"/>
      <c r="P2" s="55"/>
      <c r="Q2" s="55"/>
      <c r="R2" s="55"/>
      <c r="S2" s="55"/>
      <c r="T2" s="55"/>
      <c r="U2" s="55"/>
      <c r="V2" s="55"/>
      <c r="W2" s="55"/>
      <c r="X2" s="55"/>
      <c r="Y2" s="55"/>
      <c r="Z2" s="55"/>
    </row>
    <row r="3" spans="1:26" ht="159.6" x14ac:dyDescent="0.3">
      <c r="A3" s="53" t="s">
        <v>6</v>
      </c>
      <c r="B3" s="54" t="s">
        <v>756</v>
      </c>
      <c r="C3" s="54" t="s">
        <v>757</v>
      </c>
      <c r="D3" s="54" t="s">
        <v>758</v>
      </c>
      <c r="E3" s="55"/>
      <c r="F3" s="55"/>
      <c r="G3" s="55"/>
      <c r="H3" s="55"/>
      <c r="I3" s="55"/>
      <c r="J3" s="55"/>
      <c r="K3" s="55"/>
      <c r="L3" s="55"/>
      <c r="M3" s="55"/>
      <c r="N3" s="55"/>
      <c r="O3" s="55"/>
      <c r="P3" s="55"/>
      <c r="Q3" s="55"/>
      <c r="R3" s="55"/>
      <c r="S3" s="55"/>
      <c r="T3" s="55"/>
      <c r="U3" s="55"/>
      <c r="V3" s="55"/>
      <c r="W3" s="55"/>
      <c r="X3" s="55"/>
      <c r="Y3" s="55"/>
      <c r="Z3" s="55"/>
    </row>
    <row r="4" spans="1:26" ht="45.6" x14ac:dyDescent="0.3">
      <c r="A4" s="53" t="s">
        <v>726</v>
      </c>
      <c r="B4" s="54" t="s">
        <v>759</v>
      </c>
      <c r="C4" s="54" t="s">
        <v>760</v>
      </c>
      <c r="D4" s="54" t="s">
        <v>755</v>
      </c>
      <c r="E4" s="55"/>
      <c r="F4" s="55"/>
      <c r="G4" s="55"/>
      <c r="H4" s="55"/>
      <c r="I4" s="55"/>
      <c r="J4" s="55"/>
      <c r="K4" s="55"/>
      <c r="L4" s="55"/>
      <c r="M4" s="55"/>
      <c r="N4" s="55"/>
      <c r="O4" s="55"/>
      <c r="P4" s="55"/>
      <c r="Q4" s="55"/>
      <c r="R4" s="55"/>
      <c r="S4" s="55"/>
      <c r="T4" s="55"/>
      <c r="U4" s="55"/>
      <c r="V4" s="55"/>
      <c r="W4" s="55"/>
      <c r="X4" s="55"/>
      <c r="Y4" s="55"/>
      <c r="Z4" s="55"/>
    </row>
    <row r="5" spans="1:26" ht="68.400000000000006" x14ac:dyDescent="0.3">
      <c r="A5" s="53" t="s">
        <v>730</v>
      </c>
      <c r="B5" s="54" t="s">
        <v>761</v>
      </c>
      <c r="C5" s="54" t="s">
        <v>762</v>
      </c>
      <c r="D5" s="54" t="s">
        <v>763</v>
      </c>
      <c r="E5" s="55"/>
      <c r="F5" s="55"/>
      <c r="G5" s="55"/>
      <c r="H5" s="55"/>
      <c r="I5" s="55"/>
      <c r="J5" s="55"/>
      <c r="K5" s="55"/>
      <c r="L5" s="55"/>
      <c r="M5" s="55"/>
      <c r="N5" s="55"/>
      <c r="O5" s="55"/>
      <c r="P5" s="55"/>
      <c r="Q5" s="55"/>
      <c r="R5" s="55"/>
      <c r="S5" s="55"/>
      <c r="T5" s="55"/>
      <c r="U5" s="55"/>
      <c r="V5" s="55"/>
      <c r="W5" s="55"/>
      <c r="X5" s="55"/>
      <c r="Y5" s="55"/>
      <c r="Z5" s="55"/>
    </row>
    <row r="6" spans="1:26" ht="68.400000000000006" x14ac:dyDescent="0.3">
      <c r="A6" s="53" t="s">
        <v>734</v>
      </c>
      <c r="B6" s="54" t="s">
        <v>764</v>
      </c>
      <c r="C6" s="54" t="s">
        <v>765</v>
      </c>
      <c r="D6" s="54" t="s">
        <v>755</v>
      </c>
      <c r="E6" s="55"/>
      <c r="F6" s="55"/>
      <c r="G6" s="55"/>
      <c r="H6" s="55"/>
      <c r="I6" s="55"/>
      <c r="J6" s="55"/>
      <c r="K6" s="55"/>
      <c r="L6" s="55"/>
      <c r="M6" s="55"/>
      <c r="N6" s="55"/>
      <c r="O6" s="55"/>
      <c r="P6" s="55"/>
      <c r="Q6" s="55"/>
      <c r="R6" s="55"/>
      <c r="S6" s="55"/>
      <c r="T6" s="55"/>
      <c r="U6" s="55"/>
      <c r="V6" s="55"/>
      <c r="W6" s="55"/>
      <c r="X6" s="55"/>
      <c r="Y6" s="55"/>
      <c r="Z6" s="55"/>
    </row>
    <row r="7" spans="1:26" ht="120" customHeight="1" x14ac:dyDescent="0.3">
      <c r="A7" s="53" t="s">
        <v>714</v>
      </c>
      <c r="B7" s="54" t="s">
        <v>766</v>
      </c>
      <c r="C7" s="54" t="s">
        <v>767</v>
      </c>
      <c r="D7" s="54" t="s">
        <v>768</v>
      </c>
      <c r="E7" s="55"/>
      <c r="F7" s="55"/>
      <c r="G7" s="55"/>
      <c r="H7" s="55"/>
      <c r="I7" s="55"/>
      <c r="J7" s="55"/>
      <c r="K7" s="55"/>
      <c r="L7" s="55"/>
      <c r="M7" s="55"/>
      <c r="N7" s="55"/>
      <c r="O7" s="55"/>
      <c r="P7" s="55"/>
      <c r="Q7" s="55"/>
      <c r="R7" s="55"/>
      <c r="S7" s="55"/>
      <c r="T7" s="55"/>
      <c r="U7" s="55"/>
      <c r="V7" s="55"/>
      <c r="W7" s="55"/>
      <c r="X7" s="55"/>
      <c r="Y7" s="55"/>
      <c r="Z7" s="55"/>
    </row>
    <row r="8" spans="1:26" ht="57" x14ac:dyDescent="0.3">
      <c r="A8" s="53" t="s">
        <v>700</v>
      </c>
      <c r="B8" s="54" t="s">
        <v>769</v>
      </c>
      <c r="C8" s="54" t="s">
        <v>770</v>
      </c>
      <c r="D8" s="54" t="s">
        <v>771</v>
      </c>
      <c r="E8" s="55"/>
      <c r="F8" s="55"/>
      <c r="G8" s="55"/>
      <c r="H8" s="55"/>
      <c r="I8" s="55"/>
      <c r="J8" s="55"/>
      <c r="K8" s="55"/>
      <c r="L8" s="55"/>
      <c r="M8" s="55"/>
      <c r="N8" s="55"/>
      <c r="O8" s="55"/>
      <c r="P8" s="55"/>
      <c r="Q8" s="55"/>
      <c r="R8" s="55"/>
      <c r="S8" s="55"/>
      <c r="T8" s="55"/>
      <c r="U8" s="55"/>
      <c r="V8" s="55"/>
      <c r="W8" s="55"/>
      <c r="X8" s="55"/>
      <c r="Y8" s="55"/>
      <c r="Z8" s="55"/>
    </row>
    <row r="9" spans="1:26" ht="91.2" x14ac:dyDescent="0.3">
      <c r="A9" s="53" t="s">
        <v>720</v>
      </c>
      <c r="B9" s="54" t="s">
        <v>772</v>
      </c>
      <c r="C9" s="54" t="s">
        <v>773</v>
      </c>
      <c r="D9" s="54" t="s">
        <v>774</v>
      </c>
      <c r="E9" s="55"/>
      <c r="F9" s="55"/>
      <c r="G9" s="55"/>
      <c r="H9" s="55"/>
      <c r="I9" s="55"/>
      <c r="J9" s="55"/>
      <c r="K9" s="55"/>
      <c r="L9" s="55"/>
      <c r="M9" s="55"/>
      <c r="N9" s="55"/>
      <c r="O9" s="55"/>
      <c r="P9" s="55"/>
      <c r="Q9" s="55"/>
      <c r="R9" s="55"/>
      <c r="S9" s="55"/>
      <c r="T9" s="55"/>
      <c r="U9" s="55"/>
      <c r="V9" s="55"/>
      <c r="W9" s="55"/>
      <c r="X9" s="55"/>
      <c r="Y9" s="55"/>
      <c r="Z9" s="55"/>
    </row>
    <row r="10" spans="1:26" ht="45.6" x14ac:dyDescent="0.3">
      <c r="A10" s="53" t="s">
        <v>738</v>
      </c>
      <c r="B10" s="54" t="s">
        <v>775</v>
      </c>
      <c r="C10" s="54" t="s">
        <v>776</v>
      </c>
      <c r="D10" s="54" t="s">
        <v>755</v>
      </c>
      <c r="E10" s="55"/>
      <c r="F10" s="55"/>
      <c r="G10" s="55"/>
      <c r="H10" s="55"/>
      <c r="I10" s="55"/>
      <c r="J10" s="55"/>
      <c r="K10" s="55"/>
      <c r="L10" s="55"/>
      <c r="M10" s="55"/>
      <c r="N10" s="55"/>
      <c r="O10" s="55"/>
      <c r="P10" s="55"/>
      <c r="Q10" s="55"/>
      <c r="R10" s="55"/>
      <c r="S10" s="55"/>
      <c r="T10" s="55"/>
      <c r="U10" s="55"/>
      <c r="V10" s="55"/>
      <c r="W10" s="55"/>
      <c r="X10" s="55"/>
      <c r="Y10" s="55"/>
      <c r="Z10" s="55"/>
    </row>
    <row r="11" spans="1:26" ht="45.6" x14ac:dyDescent="0.3">
      <c r="A11" s="53" t="s">
        <v>741</v>
      </c>
      <c r="B11" s="54" t="s">
        <v>777</v>
      </c>
      <c r="C11" s="54" t="s">
        <v>778</v>
      </c>
      <c r="D11" s="54" t="s">
        <v>755</v>
      </c>
      <c r="E11" s="55"/>
      <c r="F11" s="55"/>
      <c r="G11" s="55"/>
      <c r="H11" s="55"/>
      <c r="I11" s="55"/>
      <c r="J11" s="55"/>
      <c r="K11" s="55"/>
      <c r="L11" s="55"/>
      <c r="M11" s="55"/>
      <c r="N11" s="55"/>
      <c r="O11" s="55"/>
      <c r="P11" s="55"/>
      <c r="Q11" s="55"/>
      <c r="R11" s="55"/>
      <c r="S11" s="55"/>
      <c r="T11" s="55"/>
      <c r="U11" s="55"/>
      <c r="V11" s="55"/>
      <c r="W11" s="55"/>
      <c r="X11" s="55"/>
      <c r="Y11" s="55"/>
      <c r="Z11" s="55"/>
    </row>
    <row r="12" spans="1:26" ht="57" x14ac:dyDescent="0.3">
      <c r="A12" s="53" t="s">
        <v>743</v>
      </c>
      <c r="B12" s="54" t="s">
        <v>779</v>
      </c>
      <c r="C12" s="54" t="s">
        <v>780</v>
      </c>
      <c r="D12" s="54" t="s">
        <v>755</v>
      </c>
      <c r="E12" s="55"/>
      <c r="F12" s="55"/>
      <c r="G12" s="55"/>
      <c r="H12" s="55"/>
      <c r="I12" s="55"/>
      <c r="J12" s="55"/>
      <c r="K12" s="55"/>
      <c r="L12" s="55"/>
      <c r="M12" s="55"/>
      <c r="N12" s="55"/>
      <c r="O12" s="55"/>
      <c r="P12" s="55"/>
      <c r="Q12" s="55"/>
      <c r="R12" s="55"/>
      <c r="S12" s="55"/>
      <c r="T12" s="55"/>
      <c r="U12" s="55"/>
      <c r="V12" s="55"/>
      <c r="W12" s="55"/>
      <c r="X12" s="55"/>
      <c r="Y12" s="55"/>
      <c r="Z12" s="55"/>
    </row>
    <row r="13" spans="1:26" ht="68.400000000000006" x14ac:dyDescent="0.3">
      <c r="A13" s="53" t="s">
        <v>745</v>
      </c>
      <c r="B13" s="54" t="s">
        <v>781</v>
      </c>
      <c r="C13" s="54" t="s">
        <v>782</v>
      </c>
      <c r="D13" s="54" t="s">
        <v>755</v>
      </c>
      <c r="E13" s="55"/>
      <c r="F13" s="55"/>
      <c r="G13" s="55"/>
      <c r="H13" s="55"/>
      <c r="I13" s="55"/>
      <c r="J13" s="55"/>
      <c r="K13" s="55"/>
      <c r="L13" s="55"/>
      <c r="M13" s="55"/>
      <c r="N13" s="55"/>
      <c r="O13" s="55"/>
      <c r="P13" s="55"/>
      <c r="Q13" s="55"/>
      <c r="R13" s="55"/>
      <c r="S13" s="55"/>
      <c r="T13" s="55"/>
      <c r="U13" s="55"/>
      <c r="V13" s="55"/>
      <c r="W13" s="55"/>
      <c r="X13" s="55"/>
      <c r="Y13" s="55"/>
      <c r="Z13" s="55"/>
    </row>
    <row r="14" spans="1:26" ht="79.8" x14ac:dyDescent="0.3">
      <c r="A14" s="53" t="s">
        <v>746</v>
      </c>
      <c r="B14" s="54" t="s">
        <v>783</v>
      </c>
      <c r="C14" s="54" t="s">
        <v>784</v>
      </c>
      <c r="D14" s="54" t="s">
        <v>755</v>
      </c>
      <c r="E14" s="55"/>
      <c r="F14" s="55"/>
      <c r="G14" s="55"/>
      <c r="H14" s="55"/>
      <c r="I14" s="55"/>
      <c r="J14" s="55"/>
      <c r="K14" s="55"/>
      <c r="L14" s="55"/>
      <c r="M14" s="55"/>
      <c r="N14" s="55"/>
      <c r="O14" s="55"/>
      <c r="P14" s="55"/>
      <c r="Q14" s="55"/>
      <c r="R14" s="55"/>
      <c r="S14" s="55"/>
      <c r="T14" s="55"/>
      <c r="U14" s="55"/>
      <c r="V14" s="55"/>
      <c r="W14" s="55"/>
      <c r="X14" s="55"/>
      <c r="Y14" s="55"/>
      <c r="Z14" s="55"/>
    </row>
    <row r="15" spans="1:26" ht="79.8" x14ac:dyDescent="0.3">
      <c r="A15" s="53" t="s">
        <v>747</v>
      </c>
      <c r="B15" s="54" t="s">
        <v>785</v>
      </c>
      <c r="C15" s="54" t="s">
        <v>786</v>
      </c>
      <c r="D15" s="54" t="s">
        <v>787</v>
      </c>
      <c r="E15" s="55"/>
      <c r="F15" s="55"/>
      <c r="G15" s="55"/>
      <c r="H15" s="55"/>
      <c r="I15" s="55"/>
      <c r="J15" s="55"/>
      <c r="K15" s="55"/>
      <c r="L15" s="55"/>
      <c r="M15" s="55"/>
      <c r="N15" s="55"/>
      <c r="O15" s="55"/>
      <c r="P15" s="55"/>
      <c r="Q15" s="55"/>
      <c r="R15" s="55"/>
      <c r="S15" s="55"/>
      <c r="T15" s="55"/>
      <c r="U15" s="55"/>
      <c r="V15" s="55"/>
      <c r="W15" s="55"/>
      <c r="X15" s="55"/>
      <c r="Y15" s="55"/>
      <c r="Z15" s="55"/>
    </row>
    <row r="16" spans="1:26" ht="34.200000000000003" x14ac:dyDescent="0.3">
      <c r="A16" s="53" t="s">
        <v>749</v>
      </c>
      <c r="B16" s="56" t="s">
        <v>788</v>
      </c>
      <c r="C16" s="56" t="s">
        <v>789</v>
      </c>
      <c r="D16" s="54" t="s">
        <v>755</v>
      </c>
      <c r="E16" s="55"/>
      <c r="F16" s="55"/>
      <c r="G16" s="55"/>
      <c r="H16" s="55"/>
      <c r="I16" s="55"/>
      <c r="J16" s="55"/>
      <c r="K16" s="55"/>
      <c r="L16" s="55"/>
      <c r="M16" s="55"/>
      <c r="N16" s="55"/>
      <c r="O16" s="55"/>
      <c r="P16" s="55"/>
      <c r="Q16" s="55"/>
      <c r="R16" s="55"/>
      <c r="S16" s="55"/>
      <c r="T16" s="55"/>
      <c r="U16" s="55"/>
      <c r="V16" s="55"/>
      <c r="W16" s="55"/>
      <c r="X16" s="55"/>
      <c r="Y16" s="55"/>
      <c r="Z16" s="55"/>
    </row>
    <row r="17" spans="1:26" ht="125.4" x14ac:dyDescent="0.3">
      <c r="A17" s="53" t="s">
        <v>748</v>
      </c>
      <c r="B17" s="54" t="s">
        <v>790</v>
      </c>
      <c r="C17" s="54" t="s">
        <v>791</v>
      </c>
      <c r="D17" s="54" t="s">
        <v>755</v>
      </c>
      <c r="E17" s="55"/>
      <c r="F17" s="55"/>
      <c r="G17" s="55"/>
      <c r="H17" s="55"/>
      <c r="I17" s="55"/>
      <c r="J17" s="55"/>
      <c r="K17" s="55"/>
      <c r="L17" s="55"/>
      <c r="M17" s="55"/>
      <c r="N17" s="55"/>
      <c r="O17" s="55"/>
      <c r="P17" s="55"/>
      <c r="Q17" s="55"/>
      <c r="R17" s="55"/>
      <c r="S17" s="55"/>
      <c r="T17" s="55"/>
      <c r="U17" s="55"/>
      <c r="V17" s="55"/>
      <c r="W17" s="55"/>
      <c r="X17" s="55"/>
      <c r="Y17" s="55"/>
      <c r="Z17" s="55"/>
    </row>
    <row r="18" spans="1:26" ht="14.4" x14ac:dyDescent="0.3">
      <c r="A18" s="57"/>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14.4" x14ac:dyDescent="0.3">
      <c r="A19" s="5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14.4" x14ac:dyDescent="0.3">
      <c r="A20" s="5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x14ac:dyDescent="0.3">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x14ac:dyDescent="0.3">
      <c r="A22" s="57"/>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x14ac:dyDescent="0.3">
      <c r="A23" s="57"/>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x14ac:dyDescent="0.3">
      <c r="A24" s="57"/>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x14ac:dyDescent="0.3">
      <c r="A25" s="57"/>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x14ac:dyDescent="0.3">
      <c r="A26" s="5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x14ac:dyDescent="0.3">
      <c r="A27" s="57"/>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x14ac:dyDescent="0.3">
      <c r="A28" s="57"/>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x14ac:dyDescent="0.3">
      <c r="A29" s="57"/>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x14ac:dyDescent="0.3">
      <c r="A30" s="57"/>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x14ac:dyDescent="0.3">
      <c r="A31" s="57"/>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x14ac:dyDescent="0.3">
      <c r="A32" s="57"/>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x14ac:dyDescent="0.3">
      <c r="A33" s="57"/>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x14ac:dyDescent="0.3">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x14ac:dyDescent="0.3">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x14ac:dyDescent="0.3">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x14ac:dyDescent="0.3">
      <c r="A37" s="57"/>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x14ac:dyDescent="0.3">
      <c r="A38" s="57"/>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x14ac:dyDescent="0.3">
      <c r="A39" s="57"/>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x14ac:dyDescent="0.3">
      <c r="A40" s="57"/>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x14ac:dyDescent="0.3">
      <c r="A41" s="57"/>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x14ac:dyDescent="0.3">
      <c r="A42" s="57"/>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x14ac:dyDescent="0.3">
      <c r="A43" s="57"/>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x14ac:dyDescent="0.3">
      <c r="A44" s="57"/>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x14ac:dyDescent="0.3">
      <c r="A45" s="57"/>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x14ac:dyDescent="0.3">
      <c r="A46" s="57"/>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x14ac:dyDescent="0.3">
      <c r="A47" s="57"/>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x14ac:dyDescent="0.3">
      <c r="A48" s="57"/>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x14ac:dyDescent="0.3">
      <c r="A49" s="57"/>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x14ac:dyDescent="0.3">
      <c r="A50" s="57"/>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x14ac:dyDescent="0.3">
      <c r="A51" s="57"/>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x14ac:dyDescent="0.3">
      <c r="A52" s="57"/>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x14ac:dyDescent="0.3">
      <c r="A53" s="57"/>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x14ac:dyDescent="0.3">
      <c r="A54" s="5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x14ac:dyDescent="0.3">
      <c r="A55" s="57"/>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x14ac:dyDescent="0.3">
      <c r="A56" s="57"/>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x14ac:dyDescent="0.3">
      <c r="A57" s="57"/>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x14ac:dyDescent="0.3">
      <c r="A58" s="5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x14ac:dyDescent="0.3">
      <c r="A59" s="57"/>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x14ac:dyDescent="0.3">
      <c r="A60" s="57"/>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x14ac:dyDescent="0.3">
      <c r="A61" s="57"/>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x14ac:dyDescent="0.3">
      <c r="A62" s="57"/>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x14ac:dyDescent="0.3">
      <c r="A63" s="57"/>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x14ac:dyDescent="0.3">
      <c r="A64" s="57"/>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x14ac:dyDescent="0.3">
      <c r="A65" s="57"/>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x14ac:dyDescent="0.3">
      <c r="A66" s="57"/>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x14ac:dyDescent="0.3">
      <c r="A67" s="57"/>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x14ac:dyDescent="0.3">
      <c r="A68" s="57"/>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x14ac:dyDescent="0.3">
      <c r="A69" s="57"/>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x14ac:dyDescent="0.3">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x14ac:dyDescent="0.3">
      <c r="A71" s="57"/>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x14ac:dyDescent="0.3">
      <c r="A72" s="57"/>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x14ac:dyDescent="0.3">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x14ac:dyDescent="0.3">
      <c r="A74" s="57"/>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x14ac:dyDescent="0.3">
      <c r="A75" s="57"/>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x14ac:dyDescent="0.3">
      <c r="A76" s="57"/>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x14ac:dyDescent="0.3">
      <c r="A77" s="57"/>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x14ac:dyDescent="0.3">
      <c r="A78" s="57"/>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x14ac:dyDescent="0.3">
      <c r="A79" s="57"/>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x14ac:dyDescent="0.3">
      <c r="A80" s="57"/>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x14ac:dyDescent="0.3">
      <c r="A81" s="57"/>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x14ac:dyDescent="0.3">
      <c r="A82" s="57"/>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x14ac:dyDescent="0.3">
      <c r="A83" s="57"/>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x14ac:dyDescent="0.3">
      <c r="A84" s="57"/>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x14ac:dyDescent="0.3">
      <c r="A85" s="5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x14ac:dyDescent="0.3">
      <c r="A86" s="57"/>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x14ac:dyDescent="0.3">
      <c r="A87" s="57"/>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x14ac:dyDescent="0.3">
      <c r="A88" s="57"/>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x14ac:dyDescent="0.3">
      <c r="A89" s="57"/>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x14ac:dyDescent="0.3">
      <c r="A90" s="57"/>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x14ac:dyDescent="0.3">
      <c r="A91" s="57"/>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x14ac:dyDescent="0.3">
      <c r="A92" s="57"/>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x14ac:dyDescent="0.3">
      <c r="A93" s="57"/>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x14ac:dyDescent="0.3">
      <c r="A94" s="57"/>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x14ac:dyDescent="0.3">
      <c r="A95" s="57"/>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x14ac:dyDescent="0.3">
      <c r="A96" s="57"/>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x14ac:dyDescent="0.3">
      <c r="A97" s="5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x14ac:dyDescent="0.3">
      <c r="A98" s="57"/>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x14ac:dyDescent="0.3">
      <c r="A99" s="57"/>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x14ac:dyDescent="0.3">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3">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3">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3">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3">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3">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3">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3">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3">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3">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3">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3">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3">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3">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3">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3">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3">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3">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3">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3">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3">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3">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3">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3">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3">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3">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3">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3">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3">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3">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3">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3">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3">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3">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3">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3">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3">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3">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3">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3">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3">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3">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3">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3">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3">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3">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3">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3">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3">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3">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3">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3">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3">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3">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3">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3">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3">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3">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3">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3">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3">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3">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3">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3">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3">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3">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3">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3">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3">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3">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3">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3">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3">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3">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3">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3">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3">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3">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3">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3">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3">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3">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3">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3">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3">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3">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3">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3">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3">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3">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3">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3">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3">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3">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3">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3">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3">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3">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3">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3">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3">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3">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3">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3">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3">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3">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3">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3">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3">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3">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3">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3">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3">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3">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3">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3">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3">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3">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3">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3">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3">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3">
      <c r="A221" s="57"/>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x14ac:dyDescent="0.3">
      <c r="A222" s="57"/>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x14ac:dyDescent="0.3">
      <c r="A223" s="57"/>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x14ac:dyDescent="0.3">
      <c r="A224" s="57"/>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x14ac:dyDescent="0.3">
      <c r="A225" s="57"/>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x14ac:dyDescent="0.3">
      <c r="A226" s="57"/>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x14ac:dyDescent="0.3">
      <c r="A227" s="57"/>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x14ac:dyDescent="0.3">
      <c r="A228" s="57"/>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x14ac:dyDescent="0.3">
      <c r="A229" s="57"/>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x14ac:dyDescent="0.3">
      <c r="A230" s="57"/>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x14ac:dyDescent="0.3">
      <c r="A231" s="57"/>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x14ac:dyDescent="0.3">
      <c r="A232" s="57"/>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x14ac:dyDescent="0.3">
      <c r="A233" s="57"/>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x14ac:dyDescent="0.3">
      <c r="A234" s="57"/>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x14ac:dyDescent="0.3">
      <c r="A235" s="57"/>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x14ac:dyDescent="0.3">
      <c r="A236" s="57"/>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x14ac:dyDescent="0.3">
      <c r="A237" s="57"/>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x14ac:dyDescent="0.3">
      <c r="A238" s="57"/>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x14ac:dyDescent="0.3">
      <c r="A239" s="57"/>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x14ac:dyDescent="0.3">
      <c r="A240" s="57"/>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x14ac:dyDescent="0.3">
      <c r="A241" s="57"/>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x14ac:dyDescent="0.3">
      <c r="A242" s="57"/>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x14ac:dyDescent="0.3">
      <c r="A243" s="57"/>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x14ac:dyDescent="0.3">
      <c r="A244" s="57"/>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x14ac:dyDescent="0.3">
      <c r="A245" s="57"/>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x14ac:dyDescent="0.3">
      <c r="A246" s="57"/>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x14ac:dyDescent="0.3">
      <c r="A247" s="57"/>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x14ac:dyDescent="0.3">
      <c r="A248" s="57"/>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x14ac:dyDescent="0.3">
      <c r="A249" s="57"/>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x14ac:dyDescent="0.3">
      <c r="A250" s="57"/>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x14ac:dyDescent="0.3">
      <c r="A251" s="57"/>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x14ac:dyDescent="0.3">
      <c r="A252" s="57"/>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x14ac:dyDescent="0.3">
      <c r="A253" s="57"/>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x14ac:dyDescent="0.3">
      <c r="A254" s="57"/>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x14ac:dyDescent="0.3">
      <c r="A255" s="57"/>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x14ac:dyDescent="0.3">
      <c r="A256" s="57"/>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x14ac:dyDescent="0.3">
      <c r="A257" s="57"/>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x14ac:dyDescent="0.3">
      <c r="A258" s="57"/>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x14ac:dyDescent="0.3">
      <c r="A259" s="57"/>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x14ac:dyDescent="0.3">
      <c r="A260" s="57"/>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x14ac:dyDescent="0.3">
      <c r="A261" s="57"/>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x14ac:dyDescent="0.3">
      <c r="A262" s="57"/>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x14ac:dyDescent="0.3">
      <c r="A263" s="57"/>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x14ac:dyDescent="0.3">
      <c r="A264" s="57"/>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x14ac:dyDescent="0.3">
      <c r="A265" s="57"/>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x14ac:dyDescent="0.3">
      <c r="A266" s="57"/>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x14ac:dyDescent="0.3">
      <c r="A267" s="57"/>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x14ac:dyDescent="0.3">
      <c r="A268" s="57"/>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x14ac:dyDescent="0.3">
      <c r="A269" s="57"/>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x14ac:dyDescent="0.3">
      <c r="A270" s="57"/>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x14ac:dyDescent="0.3">
      <c r="A271" s="57"/>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x14ac:dyDescent="0.3">
      <c r="A272" s="57"/>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x14ac:dyDescent="0.3">
      <c r="A273" s="57"/>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x14ac:dyDescent="0.3">
      <c r="A274" s="57"/>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x14ac:dyDescent="0.3">
      <c r="A275" s="57"/>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x14ac:dyDescent="0.3">
      <c r="A276" s="57"/>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x14ac:dyDescent="0.3">
      <c r="A277" s="57"/>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x14ac:dyDescent="0.3">
      <c r="A278" s="57"/>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x14ac:dyDescent="0.3">
      <c r="A279" s="57"/>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x14ac:dyDescent="0.3">
      <c r="A280" s="57"/>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x14ac:dyDescent="0.3">
      <c r="A281" s="57"/>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x14ac:dyDescent="0.3">
      <c r="A282" s="57"/>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x14ac:dyDescent="0.3">
      <c r="A283" s="57"/>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x14ac:dyDescent="0.3">
      <c r="A284" s="57"/>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x14ac:dyDescent="0.3">
      <c r="A285" s="57"/>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x14ac:dyDescent="0.3">
      <c r="A286" s="57"/>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x14ac:dyDescent="0.3">
      <c r="A287" s="57"/>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x14ac:dyDescent="0.3">
      <c r="A288" s="57"/>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x14ac:dyDescent="0.3">
      <c r="A289" s="57"/>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x14ac:dyDescent="0.3">
      <c r="A290" s="57"/>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x14ac:dyDescent="0.3">
      <c r="A291" s="57"/>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x14ac:dyDescent="0.3">
      <c r="A292" s="57"/>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x14ac:dyDescent="0.3">
      <c r="A293" s="57"/>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x14ac:dyDescent="0.3">
      <c r="A294" s="57"/>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x14ac:dyDescent="0.3">
      <c r="A295" s="57"/>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x14ac:dyDescent="0.3">
      <c r="A296" s="57"/>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x14ac:dyDescent="0.3">
      <c r="A297" s="57"/>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x14ac:dyDescent="0.3">
      <c r="A298" s="57"/>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x14ac:dyDescent="0.3">
      <c r="A299" s="57"/>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x14ac:dyDescent="0.3">
      <c r="A300" s="57"/>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x14ac:dyDescent="0.3">
      <c r="A301" s="57"/>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x14ac:dyDescent="0.3">
      <c r="A302" s="57"/>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x14ac:dyDescent="0.3">
      <c r="A303" s="57"/>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x14ac:dyDescent="0.3">
      <c r="A304" s="57"/>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x14ac:dyDescent="0.3">
      <c r="A305" s="57"/>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x14ac:dyDescent="0.3">
      <c r="A306" s="57"/>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x14ac:dyDescent="0.3">
      <c r="A307" s="57"/>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x14ac:dyDescent="0.3">
      <c r="A308" s="57"/>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x14ac:dyDescent="0.3">
      <c r="A309" s="57"/>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x14ac:dyDescent="0.3">
      <c r="A310" s="57"/>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x14ac:dyDescent="0.3">
      <c r="A311" s="57"/>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x14ac:dyDescent="0.3">
      <c r="A312" s="57"/>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x14ac:dyDescent="0.3">
      <c r="A313" s="57"/>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x14ac:dyDescent="0.3">
      <c r="A314" s="57"/>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x14ac:dyDescent="0.3">
      <c r="A315" s="57"/>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x14ac:dyDescent="0.3">
      <c r="A316" s="57"/>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x14ac:dyDescent="0.3">
      <c r="A317" s="57"/>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x14ac:dyDescent="0.3">
      <c r="A318" s="57"/>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x14ac:dyDescent="0.3">
      <c r="A319" s="57"/>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x14ac:dyDescent="0.3">
      <c r="A320" s="57"/>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x14ac:dyDescent="0.3">
      <c r="A321" s="57"/>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x14ac:dyDescent="0.3">
      <c r="A322" s="57"/>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x14ac:dyDescent="0.3">
      <c r="A323" s="57"/>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x14ac:dyDescent="0.3">
      <c r="A324" s="57"/>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x14ac:dyDescent="0.3">
      <c r="A325" s="57"/>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x14ac:dyDescent="0.3">
      <c r="A326" s="57"/>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x14ac:dyDescent="0.3">
      <c r="A327" s="57"/>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x14ac:dyDescent="0.3">
      <c r="A328" s="57"/>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x14ac:dyDescent="0.3">
      <c r="A329" s="57"/>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x14ac:dyDescent="0.3">
      <c r="A330" s="57"/>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x14ac:dyDescent="0.3">
      <c r="A331" s="57"/>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x14ac:dyDescent="0.3">
      <c r="A332" s="57"/>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x14ac:dyDescent="0.3">
      <c r="A333" s="57"/>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x14ac:dyDescent="0.3">
      <c r="A334" s="57"/>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x14ac:dyDescent="0.3">
      <c r="A335" s="57"/>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x14ac:dyDescent="0.3">
      <c r="A336" s="57"/>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x14ac:dyDescent="0.3">
      <c r="A337" s="57"/>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x14ac:dyDescent="0.3">
      <c r="A338" s="57"/>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x14ac:dyDescent="0.3">
      <c r="A339" s="57"/>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x14ac:dyDescent="0.3">
      <c r="A340" s="57"/>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x14ac:dyDescent="0.3">
      <c r="A341" s="57"/>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x14ac:dyDescent="0.3">
      <c r="A342" s="57"/>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x14ac:dyDescent="0.3">
      <c r="A343" s="57"/>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x14ac:dyDescent="0.3">
      <c r="A344" s="57"/>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x14ac:dyDescent="0.3">
      <c r="A345" s="57"/>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x14ac:dyDescent="0.3">
      <c r="A346" s="57"/>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x14ac:dyDescent="0.3">
      <c r="A347" s="57"/>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x14ac:dyDescent="0.3">
      <c r="A348" s="57"/>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x14ac:dyDescent="0.3">
      <c r="A349" s="57"/>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x14ac:dyDescent="0.3">
      <c r="A350" s="57"/>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x14ac:dyDescent="0.3">
      <c r="A351" s="57"/>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x14ac:dyDescent="0.3">
      <c r="A352" s="57"/>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x14ac:dyDescent="0.3">
      <c r="A353" s="57"/>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x14ac:dyDescent="0.3">
      <c r="A354" s="57"/>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x14ac:dyDescent="0.3">
      <c r="A355" s="57"/>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x14ac:dyDescent="0.3">
      <c r="A356" s="57"/>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x14ac:dyDescent="0.3">
      <c r="A357" s="57"/>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x14ac:dyDescent="0.3">
      <c r="A358" s="57"/>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x14ac:dyDescent="0.3">
      <c r="A359" s="57"/>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x14ac:dyDescent="0.3">
      <c r="A360" s="57"/>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x14ac:dyDescent="0.3">
      <c r="A361" s="57"/>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x14ac:dyDescent="0.3">
      <c r="A362" s="57"/>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x14ac:dyDescent="0.3">
      <c r="A363" s="57"/>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x14ac:dyDescent="0.3">
      <c r="A364" s="57"/>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x14ac:dyDescent="0.3">
      <c r="A365" s="57"/>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x14ac:dyDescent="0.3">
      <c r="A366" s="57"/>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x14ac:dyDescent="0.3">
      <c r="A367" s="57"/>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x14ac:dyDescent="0.3">
      <c r="A368" s="57"/>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x14ac:dyDescent="0.3">
      <c r="A369" s="57"/>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x14ac:dyDescent="0.3">
      <c r="A370" s="57"/>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x14ac:dyDescent="0.3">
      <c r="A371" s="57"/>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x14ac:dyDescent="0.3">
      <c r="A372" s="57"/>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x14ac:dyDescent="0.3">
      <c r="A373" s="57"/>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x14ac:dyDescent="0.3">
      <c r="A374" s="57"/>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x14ac:dyDescent="0.3">
      <c r="A375" s="57"/>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x14ac:dyDescent="0.3">
      <c r="A376" s="57"/>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x14ac:dyDescent="0.3">
      <c r="A377" s="57"/>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x14ac:dyDescent="0.3">
      <c r="A378" s="57"/>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x14ac:dyDescent="0.3">
      <c r="A379" s="57"/>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x14ac:dyDescent="0.3">
      <c r="A380" s="57"/>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x14ac:dyDescent="0.3">
      <c r="A381" s="57"/>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x14ac:dyDescent="0.3">
      <c r="A382" s="57"/>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x14ac:dyDescent="0.3">
      <c r="A383" s="57"/>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x14ac:dyDescent="0.3">
      <c r="A384" s="57"/>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x14ac:dyDescent="0.3">
      <c r="A385" s="57"/>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x14ac:dyDescent="0.3">
      <c r="A386" s="57"/>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x14ac:dyDescent="0.3">
      <c r="A387" s="57"/>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x14ac:dyDescent="0.3">
      <c r="A388" s="57"/>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x14ac:dyDescent="0.3">
      <c r="A389" s="57"/>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x14ac:dyDescent="0.3">
      <c r="A390" s="57"/>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x14ac:dyDescent="0.3">
      <c r="A391" s="57"/>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x14ac:dyDescent="0.3">
      <c r="A392" s="57"/>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x14ac:dyDescent="0.3">
      <c r="A393" s="57"/>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x14ac:dyDescent="0.3">
      <c r="A394" s="57"/>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x14ac:dyDescent="0.3">
      <c r="A395" s="57"/>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x14ac:dyDescent="0.3">
      <c r="A396" s="57"/>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x14ac:dyDescent="0.3">
      <c r="A397" s="57"/>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x14ac:dyDescent="0.3">
      <c r="A398" s="57"/>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x14ac:dyDescent="0.3">
      <c r="A399" s="57"/>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x14ac:dyDescent="0.3">
      <c r="A400" s="57"/>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x14ac:dyDescent="0.3">
      <c r="A401" s="57"/>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x14ac:dyDescent="0.3">
      <c r="A402" s="57"/>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x14ac:dyDescent="0.3">
      <c r="A403" s="57"/>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x14ac:dyDescent="0.3">
      <c r="A404" s="57"/>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x14ac:dyDescent="0.3">
      <c r="A405" s="57"/>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x14ac:dyDescent="0.3">
      <c r="A406" s="57"/>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x14ac:dyDescent="0.3">
      <c r="A407" s="57"/>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x14ac:dyDescent="0.3">
      <c r="A408" s="57"/>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x14ac:dyDescent="0.3">
      <c r="A409" s="57"/>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x14ac:dyDescent="0.3">
      <c r="A410" s="57"/>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x14ac:dyDescent="0.3">
      <c r="A411" s="57"/>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x14ac:dyDescent="0.3">
      <c r="A412" s="57"/>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x14ac:dyDescent="0.3">
      <c r="A413" s="57"/>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x14ac:dyDescent="0.3">
      <c r="A414" s="57"/>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x14ac:dyDescent="0.3">
      <c r="A415" s="57"/>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x14ac:dyDescent="0.3">
      <c r="A416" s="57"/>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x14ac:dyDescent="0.3">
      <c r="A417" s="57"/>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x14ac:dyDescent="0.3">
      <c r="A418" s="57"/>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x14ac:dyDescent="0.3">
      <c r="A419" s="57"/>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x14ac:dyDescent="0.3">
      <c r="A420" s="57"/>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x14ac:dyDescent="0.3">
      <c r="A421" s="57"/>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x14ac:dyDescent="0.3">
      <c r="A422" s="57"/>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x14ac:dyDescent="0.3">
      <c r="A423" s="57"/>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x14ac:dyDescent="0.3">
      <c r="A424" s="57"/>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x14ac:dyDescent="0.3">
      <c r="A425" s="57"/>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x14ac:dyDescent="0.3">
      <c r="A426" s="57"/>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x14ac:dyDescent="0.3">
      <c r="A427" s="57"/>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x14ac:dyDescent="0.3">
      <c r="A428" s="57"/>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x14ac:dyDescent="0.3">
      <c r="A429" s="57"/>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x14ac:dyDescent="0.3">
      <c r="A430" s="57"/>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x14ac:dyDescent="0.3">
      <c r="A431" s="57"/>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x14ac:dyDescent="0.3">
      <c r="A432" s="57"/>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x14ac:dyDescent="0.3">
      <c r="A433" s="57"/>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x14ac:dyDescent="0.3">
      <c r="A434" s="57"/>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x14ac:dyDescent="0.3">
      <c r="A435" s="57"/>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x14ac:dyDescent="0.3">
      <c r="A436" s="57"/>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x14ac:dyDescent="0.3">
      <c r="A437" s="57"/>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x14ac:dyDescent="0.3">
      <c r="A438" s="57"/>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x14ac:dyDescent="0.3">
      <c r="A439" s="57"/>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x14ac:dyDescent="0.3">
      <c r="A440" s="5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x14ac:dyDescent="0.3">
      <c r="A441" s="57"/>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x14ac:dyDescent="0.3">
      <c r="A442" s="57"/>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x14ac:dyDescent="0.3">
      <c r="A443" s="57"/>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x14ac:dyDescent="0.3">
      <c r="A444" s="57"/>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x14ac:dyDescent="0.3">
      <c r="A445" s="57"/>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x14ac:dyDescent="0.3">
      <c r="A446" s="57"/>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x14ac:dyDescent="0.3">
      <c r="A447" s="57"/>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x14ac:dyDescent="0.3">
      <c r="A448" s="57"/>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x14ac:dyDescent="0.3">
      <c r="A449" s="57"/>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x14ac:dyDescent="0.3">
      <c r="A450" s="57"/>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x14ac:dyDescent="0.3">
      <c r="A451" s="57"/>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x14ac:dyDescent="0.3">
      <c r="A452" s="57"/>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x14ac:dyDescent="0.3">
      <c r="A453" s="57"/>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x14ac:dyDescent="0.3">
      <c r="A454" s="57"/>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x14ac:dyDescent="0.3">
      <c r="A455" s="57"/>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x14ac:dyDescent="0.3">
      <c r="A456" s="57"/>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x14ac:dyDescent="0.3">
      <c r="A457" s="57"/>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x14ac:dyDescent="0.3">
      <c r="A458" s="57"/>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x14ac:dyDescent="0.3">
      <c r="A459" s="57"/>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x14ac:dyDescent="0.3">
      <c r="A460" s="57"/>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x14ac:dyDescent="0.3">
      <c r="A461" s="57"/>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x14ac:dyDescent="0.3">
      <c r="A462" s="57"/>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x14ac:dyDescent="0.3">
      <c r="A463" s="57"/>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x14ac:dyDescent="0.3">
      <c r="A464" s="57"/>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x14ac:dyDescent="0.3">
      <c r="A465" s="57"/>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x14ac:dyDescent="0.3">
      <c r="A466" s="57"/>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x14ac:dyDescent="0.3">
      <c r="A467" s="57"/>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x14ac:dyDescent="0.3">
      <c r="A468" s="57"/>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x14ac:dyDescent="0.3">
      <c r="A469" s="57"/>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x14ac:dyDescent="0.3">
      <c r="A470" s="57"/>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x14ac:dyDescent="0.3">
      <c r="A471" s="57"/>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x14ac:dyDescent="0.3">
      <c r="A472" s="57"/>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x14ac:dyDescent="0.3">
      <c r="A473" s="57"/>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x14ac:dyDescent="0.3">
      <c r="A474" s="57"/>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x14ac:dyDescent="0.3">
      <c r="A475" s="57"/>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x14ac:dyDescent="0.3">
      <c r="A476" s="57"/>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x14ac:dyDescent="0.3">
      <c r="A477" s="57"/>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x14ac:dyDescent="0.3">
      <c r="A478" s="57"/>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x14ac:dyDescent="0.3">
      <c r="A479" s="57"/>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x14ac:dyDescent="0.3">
      <c r="A480" s="57"/>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x14ac:dyDescent="0.3">
      <c r="A481" s="57"/>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x14ac:dyDescent="0.3">
      <c r="A482" s="57"/>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x14ac:dyDescent="0.3">
      <c r="A483" s="57"/>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x14ac:dyDescent="0.3">
      <c r="A484" s="57"/>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x14ac:dyDescent="0.3">
      <c r="A485" s="57"/>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x14ac:dyDescent="0.3">
      <c r="A486" s="57"/>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x14ac:dyDescent="0.3">
      <c r="A487" s="57"/>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x14ac:dyDescent="0.3">
      <c r="A488" s="57"/>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x14ac:dyDescent="0.3">
      <c r="A489" s="57"/>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x14ac:dyDescent="0.3">
      <c r="A490" s="57"/>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x14ac:dyDescent="0.3">
      <c r="A491" s="57"/>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x14ac:dyDescent="0.3">
      <c r="A492" s="57"/>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x14ac:dyDescent="0.3">
      <c r="A493" s="57"/>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x14ac:dyDescent="0.3">
      <c r="A494" s="57"/>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x14ac:dyDescent="0.3">
      <c r="A495" s="57"/>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x14ac:dyDescent="0.3">
      <c r="A496" s="57"/>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x14ac:dyDescent="0.3">
      <c r="A497" s="57"/>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x14ac:dyDescent="0.3">
      <c r="A498" s="57"/>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x14ac:dyDescent="0.3">
      <c r="A499" s="57"/>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x14ac:dyDescent="0.3">
      <c r="A500" s="57"/>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x14ac:dyDescent="0.3">
      <c r="A501" s="57"/>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x14ac:dyDescent="0.3">
      <c r="A502" s="57"/>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x14ac:dyDescent="0.3">
      <c r="A503" s="57"/>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x14ac:dyDescent="0.3">
      <c r="A504" s="57"/>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x14ac:dyDescent="0.3">
      <c r="A505" s="57"/>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x14ac:dyDescent="0.3">
      <c r="A506" s="57"/>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x14ac:dyDescent="0.3">
      <c r="A507" s="57"/>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x14ac:dyDescent="0.3">
      <c r="A508" s="57"/>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x14ac:dyDescent="0.3">
      <c r="A509" s="57"/>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x14ac:dyDescent="0.3">
      <c r="A510" s="57"/>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x14ac:dyDescent="0.3">
      <c r="A511" s="57"/>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x14ac:dyDescent="0.3">
      <c r="A512" s="57"/>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x14ac:dyDescent="0.3">
      <c r="A513" s="57"/>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x14ac:dyDescent="0.3">
      <c r="A514" s="57"/>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x14ac:dyDescent="0.3">
      <c r="A515" s="57"/>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x14ac:dyDescent="0.3">
      <c r="A516" s="57"/>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x14ac:dyDescent="0.3">
      <c r="A517" s="57"/>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x14ac:dyDescent="0.3">
      <c r="A518" s="57"/>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x14ac:dyDescent="0.3">
      <c r="A519" s="57"/>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x14ac:dyDescent="0.3">
      <c r="A520" s="57"/>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x14ac:dyDescent="0.3">
      <c r="A521" s="57"/>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x14ac:dyDescent="0.3">
      <c r="A522" s="57"/>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x14ac:dyDescent="0.3">
      <c r="A523" s="57"/>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x14ac:dyDescent="0.3">
      <c r="A524" s="57"/>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x14ac:dyDescent="0.3">
      <c r="A525" s="57"/>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x14ac:dyDescent="0.3">
      <c r="A526" s="57"/>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x14ac:dyDescent="0.3">
      <c r="A527" s="57"/>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x14ac:dyDescent="0.3">
      <c r="A528" s="57"/>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x14ac:dyDescent="0.3">
      <c r="A529" s="57"/>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x14ac:dyDescent="0.3">
      <c r="A530" s="57"/>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x14ac:dyDescent="0.3">
      <c r="A531" s="57"/>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x14ac:dyDescent="0.3">
      <c r="A532" s="57"/>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x14ac:dyDescent="0.3">
      <c r="A533" s="57"/>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x14ac:dyDescent="0.3">
      <c r="A534" s="57"/>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x14ac:dyDescent="0.3">
      <c r="A535" s="57"/>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x14ac:dyDescent="0.3">
      <c r="A536" s="57"/>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x14ac:dyDescent="0.3">
      <c r="A537" s="57"/>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x14ac:dyDescent="0.3">
      <c r="A538" s="57"/>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x14ac:dyDescent="0.3">
      <c r="A539" s="57"/>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x14ac:dyDescent="0.3">
      <c r="A540" s="57"/>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x14ac:dyDescent="0.3">
      <c r="A541" s="57"/>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x14ac:dyDescent="0.3">
      <c r="A542" s="57"/>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x14ac:dyDescent="0.3">
      <c r="A543" s="57"/>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x14ac:dyDescent="0.3">
      <c r="A544" s="57"/>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x14ac:dyDescent="0.3">
      <c r="A545" s="57"/>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x14ac:dyDescent="0.3">
      <c r="A546" s="57"/>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x14ac:dyDescent="0.3">
      <c r="A547" s="57"/>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x14ac:dyDescent="0.3">
      <c r="A548" s="57"/>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x14ac:dyDescent="0.3">
      <c r="A549" s="57"/>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x14ac:dyDescent="0.3">
      <c r="A550" s="57"/>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x14ac:dyDescent="0.3">
      <c r="A551" s="57"/>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x14ac:dyDescent="0.3">
      <c r="A552" s="57"/>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x14ac:dyDescent="0.3">
      <c r="A553" s="57"/>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x14ac:dyDescent="0.3">
      <c r="A554" s="57"/>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x14ac:dyDescent="0.3">
      <c r="A555" s="57"/>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x14ac:dyDescent="0.3">
      <c r="A556" s="57"/>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x14ac:dyDescent="0.3">
      <c r="A557" s="57"/>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x14ac:dyDescent="0.3">
      <c r="A558" s="57"/>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x14ac:dyDescent="0.3">
      <c r="A559" s="57"/>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x14ac:dyDescent="0.3">
      <c r="A560" s="57"/>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x14ac:dyDescent="0.3">
      <c r="A561" s="57"/>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x14ac:dyDescent="0.3">
      <c r="A562" s="57"/>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x14ac:dyDescent="0.3">
      <c r="A563" s="57"/>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x14ac:dyDescent="0.3">
      <c r="A564" s="57"/>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x14ac:dyDescent="0.3">
      <c r="A565" s="57"/>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x14ac:dyDescent="0.3">
      <c r="A566" s="57"/>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x14ac:dyDescent="0.3">
      <c r="A567" s="57"/>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x14ac:dyDescent="0.3">
      <c r="A568" s="57"/>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x14ac:dyDescent="0.3">
      <c r="A569" s="57"/>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x14ac:dyDescent="0.3">
      <c r="A570" s="57"/>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x14ac:dyDescent="0.3">
      <c r="A571" s="57"/>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x14ac:dyDescent="0.3">
      <c r="A572" s="57"/>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x14ac:dyDescent="0.3">
      <c r="A573" s="57"/>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x14ac:dyDescent="0.3">
      <c r="A574" s="57"/>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x14ac:dyDescent="0.3">
      <c r="A575" s="57"/>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x14ac:dyDescent="0.3">
      <c r="A576" s="57"/>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x14ac:dyDescent="0.3">
      <c r="A577" s="57"/>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x14ac:dyDescent="0.3">
      <c r="A578" s="57"/>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x14ac:dyDescent="0.3">
      <c r="A579" s="57"/>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x14ac:dyDescent="0.3">
      <c r="A580" s="57"/>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x14ac:dyDescent="0.3">
      <c r="A581" s="57"/>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x14ac:dyDescent="0.3">
      <c r="A582" s="57"/>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x14ac:dyDescent="0.3">
      <c r="A583" s="57"/>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x14ac:dyDescent="0.3">
      <c r="A584" s="57"/>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x14ac:dyDescent="0.3">
      <c r="A585" s="57"/>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x14ac:dyDescent="0.3">
      <c r="A586" s="57"/>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x14ac:dyDescent="0.3">
      <c r="A587" s="57"/>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x14ac:dyDescent="0.3">
      <c r="A588" s="57"/>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x14ac:dyDescent="0.3">
      <c r="A589" s="57"/>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x14ac:dyDescent="0.3">
      <c r="A590" s="57"/>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x14ac:dyDescent="0.3">
      <c r="A591" s="57"/>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x14ac:dyDescent="0.3">
      <c r="A592" s="57"/>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x14ac:dyDescent="0.3">
      <c r="A593" s="57"/>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x14ac:dyDescent="0.3">
      <c r="A594" s="57"/>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x14ac:dyDescent="0.3">
      <c r="A595" s="57"/>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x14ac:dyDescent="0.3">
      <c r="A596" s="57"/>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x14ac:dyDescent="0.3">
      <c r="A597" s="57"/>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x14ac:dyDescent="0.3">
      <c r="A598" s="57"/>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x14ac:dyDescent="0.3">
      <c r="A599" s="57"/>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x14ac:dyDescent="0.3">
      <c r="A600" s="57"/>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x14ac:dyDescent="0.3">
      <c r="A601" s="57"/>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x14ac:dyDescent="0.3">
      <c r="A602" s="57"/>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x14ac:dyDescent="0.3">
      <c r="A603" s="57"/>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x14ac:dyDescent="0.3">
      <c r="A604" s="57"/>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x14ac:dyDescent="0.3">
      <c r="A605" s="57"/>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x14ac:dyDescent="0.3">
      <c r="A606" s="57"/>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x14ac:dyDescent="0.3">
      <c r="A607" s="57"/>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x14ac:dyDescent="0.3">
      <c r="A608" s="57"/>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x14ac:dyDescent="0.3">
      <c r="A609" s="57"/>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x14ac:dyDescent="0.3">
      <c r="A610" s="57"/>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x14ac:dyDescent="0.3">
      <c r="A611" s="57"/>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x14ac:dyDescent="0.3">
      <c r="A612" s="57"/>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x14ac:dyDescent="0.3">
      <c r="A613" s="57"/>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x14ac:dyDescent="0.3">
      <c r="A614" s="57"/>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x14ac:dyDescent="0.3">
      <c r="A615" s="57"/>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x14ac:dyDescent="0.3">
      <c r="A616" s="57"/>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x14ac:dyDescent="0.3">
      <c r="A617" s="57"/>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x14ac:dyDescent="0.3">
      <c r="A618" s="57"/>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x14ac:dyDescent="0.3">
      <c r="A619" s="57"/>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x14ac:dyDescent="0.3">
      <c r="A620" s="57"/>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x14ac:dyDescent="0.3">
      <c r="A621" s="57"/>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x14ac:dyDescent="0.3">
      <c r="A622" s="57"/>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x14ac:dyDescent="0.3">
      <c r="A623" s="57"/>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x14ac:dyDescent="0.3">
      <c r="A624" s="57"/>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x14ac:dyDescent="0.3">
      <c r="A625" s="57"/>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x14ac:dyDescent="0.3">
      <c r="A626" s="57"/>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x14ac:dyDescent="0.3">
      <c r="A627" s="57"/>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x14ac:dyDescent="0.3">
      <c r="A628" s="57"/>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x14ac:dyDescent="0.3">
      <c r="A629" s="57"/>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x14ac:dyDescent="0.3">
      <c r="A630" s="57"/>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x14ac:dyDescent="0.3">
      <c r="A631" s="57"/>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x14ac:dyDescent="0.3">
      <c r="A632" s="57"/>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x14ac:dyDescent="0.3">
      <c r="A633" s="57"/>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x14ac:dyDescent="0.3">
      <c r="A634" s="57"/>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x14ac:dyDescent="0.3">
      <c r="A635" s="57"/>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x14ac:dyDescent="0.3">
      <c r="A636" s="57"/>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x14ac:dyDescent="0.3">
      <c r="A637" s="57"/>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x14ac:dyDescent="0.3">
      <c r="A638" s="57"/>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x14ac:dyDescent="0.3">
      <c r="A639" s="57"/>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x14ac:dyDescent="0.3">
      <c r="A640" s="57"/>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x14ac:dyDescent="0.3">
      <c r="A641" s="57"/>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x14ac:dyDescent="0.3">
      <c r="A642" s="57"/>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x14ac:dyDescent="0.3">
      <c r="A643" s="57"/>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x14ac:dyDescent="0.3">
      <c r="A644" s="57"/>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x14ac:dyDescent="0.3">
      <c r="A645" s="57"/>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x14ac:dyDescent="0.3">
      <c r="A646" s="57"/>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x14ac:dyDescent="0.3">
      <c r="A647" s="57"/>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x14ac:dyDescent="0.3">
      <c r="A648" s="57"/>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x14ac:dyDescent="0.3">
      <c r="A649" s="57"/>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x14ac:dyDescent="0.3">
      <c r="A650" s="57"/>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x14ac:dyDescent="0.3">
      <c r="A651" s="57"/>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x14ac:dyDescent="0.3">
      <c r="A652" s="57"/>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x14ac:dyDescent="0.3">
      <c r="A653" s="57"/>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x14ac:dyDescent="0.3">
      <c r="A654" s="57"/>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x14ac:dyDescent="0.3">
      <c r="A655" s="57"/>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x14ac:dyDescent="0.3">
      <c r="A656" s="57"/>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x14ac:dyDescent="0.3">
      <c r="A657" s="57"/>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x14ac:dyDescent="0.3">
      <c r="A658" s="57"/>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x14ac:dyDescent="0.3">
      <c r="A659" s="57"/>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x14ac:dyDescent="0.3">
      <c r="A660" s="57"/>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x14ac:dyDescent="0.3">
      <c r="A661" s="57"/>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x14ac:dyDescent="0.3">
      <c r="A662" s="57"/>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x14ac:dyDescent="0.3">
      <c r="A663" s="57"/>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x14ac:dyDescent="0.3">
      <c r="A664" s="57"/>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x14ac:dyDescent="0.3">
      <c r="A665" s="57"/>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x14ac:dyDescent="0.3">
      <c r="A666" s="57"/>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x14ac:dyDescent="0.3">
      <c r="A667" s="57"/>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x14ac:dyDescent="0.3">
      <c r="A668" s="57"/>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x14ac:dyDescent="0.3">
      <c r="A669" s="57"/>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x14ac:dyDescent="0.3">
      <c r="A670" s="57"/>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x14ac:dyDescent="0.3">
      <c r="A671" s="57"/>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x14ac:dyDescent="0.3">
      <c r="A672" s="57"/>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x14ac:dyDescent="0.3">
      <c r="A673" s="57"/>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x14ac:dyDescent="0.3">
      <c r="A674" s="57"/>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x14ac:dyDescent="0.3">
      <c r="A675" s="57"/>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x14ac:dyDescent="0.3">
      <c r="A676" s="57"/>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x14ac:dyDescent="0.3">
      <c r="A677" s="57"/>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x14ac:dyDescent="0.3">
      <c r="A678" s="57"/>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x14ac:dyDescent="0.3">
      <c r="A679" s="57"/>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x14ac:dyDescent="0.3">
      <c r="A680" s="57"/>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x14ac:dyDescent="0.3">
      <c r="A681" s="57"/>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x14ac:dyDescent="0.3">
      <c r="A682" s="57"/>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x14ac:dyDescent="0.3">
      <c r="A683" s="57"/>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x14ac:dyDescent="0.3">
      <c r="A684" s="57"/>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x14ac:dyDescent="0.3">
      <c r="A685" s="57"/>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x14ac:dyDescent="0.3">
      <c r="A686" s="57"/>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x14ac:dyDescent="0.3">
      <c r="A687" s="57"/>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x14ac:dyDescent="0.3">
      <c r="A688" s="57"/>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x14ac:dyDescent="0.3">
      <c r="A689" s="57"/>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x14ac:dyDescent="0.3">
      <c r="A690" s="57"/>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x14ac:dyDescent="0.3">
      <c r="A691" s="57"/>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x14ac:dyDescent="0.3">
      <c r="A692" s="57"/>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x14ac:dyDescent="0.3">
      <c r="A693" s="57"/>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x14ac:dyDescent="0.3">
      <c r="A694" s="57"/>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x14ac:dyDescent="0.3">
      <c r="A695" s="57"/>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x14ac:dyDescent="0.3">
      <c r="A696" s="57"/>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x14ac:dyDescent="0.3">
      <c r="A697" s="57"/>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x14ac:dyDescent="0.3">
      <c r="A698" s="57"/>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x14ac:dyDescent="0.3">
      <c r="A699" s="57"/>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x14ac:dyDescent="0.3">
      <c r="A700" s="57"/>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x14ac:dyDescent="0.3">
      <c r="A701" s="57"/>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x14ac:dyDescent="0.3">
      <c r="A702" s="57"/>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x14ac:dyDescent="0.3">
      <c r="A703" s="57"/>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x14ac:dyDescent="0.3">
      <c r="A704" s="57"/>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x14ac:dyDescent="0.3">
      <c r="A705" s="57"/>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x14ac:dyDescent="0.3">
      <c r="A706" s="57"/>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x14ac:dyDescent="0.3">
      <c r="A707" s="57"/>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x14ac:dyDescent="0.3">
      <c r="A708" s="57"/>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x14ac:dyDescent="0.3">
      <c r="A709" s="57"/>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x14ac:dyDescent="0.3">
      <c r="A710" s="57"/>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x14ac:dyDescent="0.3">
      <c r="A711" s="57"/>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x14ac:dyDescent="0.3">
      <c r="A712" s="57"/>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x14ac:dyDescent="0.3">
      <c r="A713" s="57"/>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x14ac:dyDescent="0.3">
      <c r="A714" s="57"/>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x14ac:dyDescent="0.3">
      <c r="A715" s="57"/>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x14ac:dyDescent="0.3">
      <c r="A716" s="57"/>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x14ac:dyDescent="0.3">
      <c r="A717" s="57"/>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x14ac:dyDescent="0.3">
      <c r="A718" s="57"/>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x14ac:dyDescent="0.3">
      <c r="A719" s="57"/>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x14ac:dyDescent="0.3">
      <c r="A720" s="57"/>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x14ac:dyDescent="0.3">
      <c r="A721" s="57"/>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x14ac:dyDescent="0.3">
      <c r="A722" s="57"/>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x14ac:dyDescent="0.3">
      <c r="A723" s="57"/>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x14ac:dyDescent="0.3">
      <c r="A724" s="57"/>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x14ac:dyDescent="0.3">
      <c r="A725" s="57"/>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x14ac:dyDescent="0.3">
      <c r="A726" s="57"/>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x14ac:dyDescent="0.3">
      <c r="A727" s="57"/>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x14ac:dyDescent="0.3">
      <c r="A728" s="57"/>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x14ac:dyDescent="0.3">
      <c r="A729" s="57"/>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x14ac:dyDescent="0.3">
      <c r="A730" s="57"/>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x14ac:dyDescent="0.3">
      <c r="A731" s="57"/>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x14ac:dyDescent="0.3">
      <c r="A732" s="57"/>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x14ac:dyDescent="0.3">
      <c r="A733" s="57"/>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x14ac:dyDescent="0.3">
      <c r="A734" s="57"/>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x14ac:dyDescent="0.3">
      <c r="A735" s="57"/>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x14ac:dyDescent="0.3">
      <c r="A736" s="57"/>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x14ac:dyDescent="0.3">
      <c r="A737" s="57"/>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x14ac:dyDescent="0.3">
      <c r="A738" s="57"/>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x14ac:dyDescent="0.3">
      <c r="A739" s="57"/>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x14ac:dyDescent="0.3">
      <c r="A740" s="57"/>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x14ac:dyDescent="0.3">
      <c r="A741" s="57"/>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x14ac:dyDescent="0.3">
      <c r="A742" s="57"/>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x14ac:dyDescent="0.3">
      <c r="A743" s="57"/>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x14ac:dyDescent="0.3">
      <c r="A744" s="57"/>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x14ac:dyDescent="0.3">
      <c r="A745" s="57"/>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x14ac:dyDescent="0.3">
      <c r="A746" s="57"/>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x14ac:dyDescent="0.3">
      <c r="A747" s="57"/>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x14ac:dyDescent="0.3">
      <c r="A748" s="57"/>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x14ac:dyDescent="0.3">
      <c r="A749" s="57"/>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x14ac:dyDescent="0.3">
      <c r="A750" s="57"/>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x14ac:dyDescent="0.3">
      <c r="A751" s="57"/>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x14ac:dyDescent="0.3">
      <c r="A752" s="57"/>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x14ac:dyDescent="0.3">
      <c r="A753" s="57"/>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x14ac:dyDescent="0.3">
      <c r="A754" s="57"/>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x14ac:dyDescent="0.3">
      <c r="A755" s="57"/>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x14ac:dyDescent="0.3">
      <c r="A756" s="57"/>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x14ac:dyDescent="0.3">
      <c r="A757" s="57"/>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x14ac:dyDescent="0.3">
      <c r="A758" s="57"/>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x14ac:dyDescent="0.3">
      <c r="A759" s="57"/>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x14ac:dyDescent="0.3">
      <c r="A760" s="57"/>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x14ac:dyDescent="0.3">
      <c r="A761" s="57"/>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x14ac:dyDescent="0.3">
      <c r="A762" s="57"/>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x14ac:dyDescent="0.3">
      <c r="A763" s="57"/>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x14ac:dyDescent="0.3">
      <c r="A764" s="57"/>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x14ac:dyDescent="0.3">
      <c r="A765" s="57"/>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x14ac:dyDescent="0.3">
      <c r="A766" s="57"/>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x14ac:dyDescent="0.3">
      <c r="A767" s="57"/>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x14ac:dyDescent="0.3">
      <c r="A768" s="57"/>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x14ac:dyDescent="0.3">
      <c r="A769" s="57"/>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x14ac:dyDescent="0.3">
      <c r="A770" s="57"/>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x14ac:dyDescent="0.3">
      <c r="A771" s="57"/>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x14ac:dyDescent="0.3">
      <c r="A772" s="57"/>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x14ac:dyDescent="0.3">
      <c r="A773" s="57"/>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x14ac:dyDescent="0.3">
      <c r="A774" s="57"/>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x14ac:dyDescent="0.3">
      <c r="A775" s="57"/>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x14ac:dyDescent="0.3">
      <c r="A776" s="57"/>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x14ac:dyDescent="0.3">
      <c r="A777" s="57"/>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x14ac:dyDescent="0.3">
      <c r="A778" s="57"/>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x14ac:dyDescent="0.3">
      <c r="A779" s="57"/>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x14ac:dyDescent="0.3">
      <c r="A780" s="57"/>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x14ac:dyDescent="0.3">
      <c r="A781" s="57"/>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x14ac:dyDescent="0.3">
      <c r="A782" s="57"/>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x14ac:dyDescent="0.3">
      <c r="A783" s="57"/>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x14ac:dyDescent="0.3">
      <c r="A784" s="57"/>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x14ac:dyDescent="0.3">
      <c r="A785" s="57"/>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x14ac:dyDescent="0.3">
      <c r="A786" s="57"/>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x14ac:dyDescent="0.3">
      <c r="A787" s="57"/>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x14ac:dyDescent="0.3">
      <c r="A788" s="57"/>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x14ac:dyDescent="0.3">
      <c r="A789" s="57"/>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x14ac:dyDescent="0.3">
      <c r="A790" s="57"/>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x14ac:dyDescent="0.3">
      <c r="A791" s="57"/>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x14ac:dyDescent="0.3">
      <c r="A792" s="57"/>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x14ac:dyDescent="0.3">
      <c r="A793" s="57"/>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x14ac:dyDescent="0.3">
      <c r="A794" s="57"/>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x14ac:dyDescent="0.3">
      <c r="A795" s="57"/>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x14ac:dyDescent="0.3">
      <c r="A796" s="57"/>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x14ac:dyDescent="0.3">
      <c r="A797" s="57"/>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x14ac:dyDescent="0.3">
      <c r="A798" s="57"/>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x14ac:dyDescent="0.3">
      <c r="A799" s="57"/>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x14ac:dyDescent="0.3">
      <c r="A800" s="57"/>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x14ac:dyDescent="0.3">
      <c r="A801" s="57"/>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x14ac:dyDescent="0.3">
      <c r="A802" s="57"/>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x14ac:dyDescent="0.3">
      <c r="A803" s="57"/>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x14ac:dyDescent="0.3">
      <c r="A804" s="57"/>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x14ac:dyDescent="0.3">
      <c r="A805" s="57"/>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x14ac:dyDescent="0.3">
      <c r="A806" s="57"/>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x14ac:dyDescent="0.3">
      <c r="A807" s="57"/>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x14ac:dyDescent="0.3">
      <c r="A808" s="57"/>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x14ac:dyDescent="0.3">
      <c r="A809" s="57"/>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x14ac:dyDescent="0.3">
      <c r="A810" s="57"/>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x14ac:dyDescent="0.3">
      <c r="A811" s="57"/>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x14ac:dyDescent="0.3">
      <c r="A812" s="57"/>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x14ac:dyDescent="0.3">
      <c r="A813" s="57"/>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x14ac:dyDescent="0.3">
      <c r="A814" s="57"/>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x14ac:dyDescent="0.3">
      <c r="A815" s="57"/>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x14ac:dyDescent="0.3">
      <c r="A816" s="57"/>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x14ac:dyDescent="0.3">
      <c r="A817" s="57"/>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x14ac:dyDescent="0.3">
      <c r="A818" s="57"/>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x14ac:dyDescent="0.3">
      <c r="A819" s="57"/>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x14ac:dyDescent="0.3">
      <c r="A820" s="57"/>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x14ac:dyDescent="0.3">
      <c r="A821" s="57"/>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x14ac:dyDescent="0.3">
      <c r="A822" s="57"/>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x14ac:dyDescent="0.3">
      <c r="A823" s="57"/>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x14ac:dyDescent="0.3">
      <c r="A824" s="57"/>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x14ac:dyDescent="0.3">
      <c r="A825" s="57"/>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x14ac:dyDescent="0.3">
      <c r="A826" s="57"/>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x14ac:dyDescent="0.3">
      <c r="A827" s="57"/>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x14ac:dyDescent="0.3">
      <c r="A828" s="57"/>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x14ac:dyDescent="0.3">
      <c r="A829" s="57"/>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x14ac:dyDescent="0.3">
      <c r="A830" s="57"/>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x14ac:dyDescent="0.3">
      <c r="A831" s="57"/>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x14ac:dyDescent="0.3">
      <c r="A832" s="5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x14ac:dyDescent="0.3">
      <c r="A833" s="57"/>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x14ac:dyDescent="0.3">
      <c r="A834" s="57"/>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x14ac:dyDescent="0.3">
      <c r="A835" s="57"/>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x14ac:dyDescent="0.3">
      <c r="A836" s="57"/>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x14ac:dyDescent="0.3">
      <c r="A837" s="57"/>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x14ac:dyDescent="0.3">
      <c r="A838" s="57"/>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x14ac:dyDescent="0.3">
      <c r="A839" s="57"/>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x14ac:dyDescent="0.3">
      <c r="A840" s="57"/>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x14ac:dyDescent="0.3">
      <c r="A841" s="57"/>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x14ac:dyDescent="0.3">
      <c r="A842" s="57"/>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x14ac:dyDescent="0.3">
      <c r="A843" s="57"/>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x14ac:dyDescent="0.3">
      <c r="A844" s="57"/>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x14ac:dyDescent="0.3">
      <c r="A845" s="57"/>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x14ac:dyDescent="0.3">
      <c r="A846" s="57"/>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x14ac:dyDescent="0.3">
      <c r="A847" s="57"/>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x14ac:dyDescent="0.3">
      <c r="A848" s="57"/>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x14ac:dyDescent="0.3">
      <c r="A849" s="57"/>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x14ac:dyDescent="0.3">
      <c r="A850" s="57"/>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x14ac:dyDescent="0.3">
      <c r="A851" s="57"/>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x14ac:dyDescent="0.3">
      <c r="A852" s="57"/>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x14ac:dyDescent="0.3">
      <c r="A853" s="57"/>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x14ac:dyDescent="0.3">
      <c r="A854" s="57"/>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x14ac:dyDescent="0.3">
      <c r="A855" s="57"/>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x14ac:dyDescent="0.3">
      <c r="A856" s="57"/>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x14ac:dyDescent="0.3">
      <c r="A857" s="57"/>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x14ac:dyDescent="0.3">
      <c r="A858" s="57"/>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x14ac:dyDescent="0.3">
      <c r="A859" s="57"/>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x14ac:dyDescent="0.3">
      <c r="A860" s="57"/>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x14ac:dyDescent="0.3">
      <c r="A861" s="57"/>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x14ac:dyDescent="0.3">
      <c r="A862" s="57"/>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x14ac:dyDescent="0.3">
      <c r="A863" s="57"/>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x14ac:dyDescent="0.3">
      <c r="A864" s="57"/>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x14ac:dyDescent="0.3">
      <c r="A865" s="57"/>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x14ac:dyDescent="0.3">
      <c r="A866" s="57"/>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x14ac:dyDescent="0.3">
      <c r="A867" s="57"/>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x14ac:dyDescent="0.3">
      <c r="A868" s="57"/>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x14ac:dyDescent="0.3">
      <c r="A869" s="57"/>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x14ac:dyDescent="0.3">
      <c r="A870" s="57"/>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x14ac:dyDescent="0.3">
      <c r="A871" s="57"/>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x14ac:dyDescent="0.3">
      <c r="A872" s="57"/>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x14ac:dyDescent="0.3">
      <c r="A873" s="57"/>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x14ac:dyDescent="0.3">
      <c r="A874" s="57"/>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x14ac:dyDescent="0.3">
      <c r="A875" s="57"/>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x14ac:dyDescent="0.3">
      <c r="A876" s="57"/>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x14ac:dyDescent="0.3">
      <c r="A877" s="57"/>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x14ac:dyDescent="0.3">
      <c r="A878" s="57"/>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x14ac:dyDescent="0.3">
      <c r="A879" s="57"/>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x14ac:dyDescent="0.3">
      <c r="A880" s="57"/>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x14ac:dyDescent="0.3">
      <c r="A881" s="57"/>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x14ac:dyDescent="0.3">
      <c r="A882" s="57"/>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x14ac:dyDescent="0.3">
      <c r="A883" s="57"/>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x14ac:dyDescent="0.3">
      <c r="A884" s="57"/>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x14ac:dyDescent="0.3">
      <c r="A885" s="57"/>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x14ac:dyDescent="0.3">
      <c r="A886" s="57"/>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x14ac:dyDescent="0.3">
      <c r="A887" s="57"/>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x14ac:dyDescent="0.3">
      <c r="A888" s="57"/>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x14ac:dyDescent="0.3">
      <c r="A889" s="57"/>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x14ac:dyDescent="0.3">
      <c r="A890" s="57"/>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x14ac:dyDescent="0.3">
      <c r="A891" s="57"/>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x14ac:dyDescent="0.3">
      <c r="A892" s="57"/>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x14ac:dyDescent="0.3">
      <c r="A893" s="57"/>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x14ac:dyDescent="0.3">
      <c r="A894" s="57"/>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x14ac:dyDescent="0.3">
      <c r="A895" s="57"/>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x14ac:dyDescent="0.3">
      <c r="A896" s="57"/>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x14ac:dyDescent="0.3">
      <c r="A897" s="57"/>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x14ac:dyDescent="0.3">
      <c r="A898" s="57"/>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x14ac:dyDescent="0.3">
      <c r="A899" s="57"/>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x14ac:dyDescent="0.3">
      <c r="A900" s="57"/>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x14ac:dyDescent="0.3">
      <c r="A901" s="57"/>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x14ac:dyDescent="0.3">
      <c r="A902" s="57"/>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x14ac:dyDescent="0.3">
      <c r="A903" s="57"/>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x14ac:dyDescent="0.3">
      <c r="A904" s="57"/>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x14ac:dyDescent="0.3">
      <c r="A905" s="57"/>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x14ac:dyDescent="0.3">
      <c r="A906" s="57"/>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x14ac:dyDescent="0.3">
      <c r="A907" s="57"/>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x14ac:dyDescent="0.3">
      <c r="A908" s="57"/>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x14ac:dyDescent="0.3">
      <c r="A909" s="57"/>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x14ac:dyDescent="0.3">
      <c r="A910" s="57"/>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x14ac:dyDescent="0.3">
      <c r="A911" s="57"/>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x14ac:dyDescent="0.3">
      <c r="A912" s="57"/>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x14ac:dyDescent="0.3">
      <c r="A913" s="57"/>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x14ac:dyDescent="0.3">
      <c r="A914" s="57"/>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x14ac:dyDescent="0.3">
      <c r="A915" s="57"/>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x14ac:dyDescent="0.3">
      <c r="A916" s="57"/>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x14ac:dyDescent="0.3">
      <c r="A917" s="57"/>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x14ac:dyDescent="0.3">
      <c r="A918" s="57"/>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x14ac:dyDescent="0.3">
      <c r="A919" s="57"/>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x14ac:dyDescent="0.3">
      <c r="A920" s="57"/>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x14ac:dyDescent="0.3">
      <c r="A921" s="57"/>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x14ac:dyDescent="0.3">
      <c r="A922" s="57"/>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x14ac:dyDescent="0.3">
      <c r="A923" s="57"/>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x14ac:dyDescent="0.3">
      <c r="A924" s="57"/>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x14ac:dyDescent="0.3">
      <c r="A925" s="57"/>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x14ac:dyDescent="0.3">
      <c r="A926" s="57"/>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x14ac:dyDescent="0.3">
      <c r="A927" s="57"/>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x14ac:dyDescent="0.3">
      <c r="A928" s="57"/>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x14ac:dyDescent="0.3">
      <c r="A929" s="57"/>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x14ac:dyDescent="0.3">
      <c r="A930" s="57"/>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x14ac:dyDescent="0.3">
      <c r="A931" s="57"/>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x14ac:dyDescent="0.3">
      <c r="A932" s="57"/>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x14ac:dyDescent="0.3">
      <c r="A933" s="57"/>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x14ac:dyDescent="0.3">
      <c r="A934" s="57"/>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x14ac:dyDescent="0.3">
      <c r="A935" s="57"/>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x14ac:dyDescent="0.3">
      <c r="A936" s="57"/>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x14ac:dyDescent="0.3">
      <c r="A937" s="57"/>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x14ac:dyDescent="0.3">
      <c r="A938" s="57"/>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x14ac:dyDescent="0.3">
      <c r="A939" s="57"/>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x14ac:dyDescent="0.3">
      <c r="A940" s="57"/>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x14ac:dyDescent="0.3">
      <c r="A941" s="57"/>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x14ac:dyDescent="0.3">
      <c r="A942" s="57"/>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x14ac:dyDescent="0.3">
      <c r="A943" s="57"/>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x14ac:dyDescent="0.3">
      <c r="A944" s="57"/>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x14ac:dyDescent="0.3">
      <c r="A945" s="57"/>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x14ac:dyDescent="0.3">
      <c r="A946" s="57"/>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x14ac:dyDescent="0.3">
      <c r="A947" s="57"/>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x14ac:dyDescent="0.3">
      <c r="A948" s="57"/>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x14ac:dyDescent="0.3">
      <c r="A949" s="57"/>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x14ac:dyDescent="0.3">
      <c r="A950" s="57"/>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x14ac:dyDescent="0.3">
      <c r="A951" s="57"/>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x14ac:dyDescent="0.3">
      <c r="A952" s="57"/>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x14ac:dyDescent="0.3">
      <c r="A953" s="57"/>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x14ac:dyDescent="0.3">
      <c r="A954" s="57"/>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x14ac:dyDescent="0.3">
      <c r="A955" s="57"/>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x14ac:dyDescent="0.3">
      <c r="A956" s="57"/>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x14ac:dyDescent="0.3">
      <c r="A957" s="57"/>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x14ac:dyDescent="0.3">
      <c r="A958" s="57"/>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x14ac:dyDescent="0.3">
      <c r="A959" s="57"/>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x14ac:dyDescent="0.3">
      <c r="A960" s="57"/>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x14ac:dyDescent="0.3">
      <c r="A961" s="57"/>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x14ac:dyDescent="0.3">
      <c r="A962" s="57"/>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x14ac:dyDescent="0.3">
      <c r="A963" s="57"/>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x14ac:dyDescent="0.3">
      <c r="A964" s="57"/>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x14ac:dyDescent="0.3">
      <c r="A965" s="57"/>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x14ac:dyDescent="0.3">
      <c r="A966" s="57"/>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x14ac:dyDescent="0.3">
      <c r="A967" s="57"/>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x14ac:dyDescent="0.3">
      <c r="A968" s="57"/>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x14ac:dyDescent="0.3">
      <c r="A969" s="57"/>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x14ac:dyDescent="0.3">
      <c r="A970" s="57"/>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x14ac:dyDescent="0.3">
      <c r="A971" s="57"/>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x14ac:dyDescent="0.3">
      <c r="A972" s="57"/>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x14ac:dyDescent="0.3">
      <c r="A973" s="57"/>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x14ac:dyDescent="0.3">
      <c r="A974" s="57"/>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x14ac:dyDescent="0.3">
      <c r="A975" s="57"/>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x14ac:dyDescent="0.3">
      <c r="A976" s="57"/>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x14ac:dyDescent="0.3">
      <c r="A977" s="57"/>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x14ac:dyDescent="0.3">
      <c r="A978" s="57"/>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x14ac:dyDescent="0.3">
      <c r="A979" s="57"/>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x14ac:dyDescent="0.3">
      <c r="A980" s="57"/>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x14ac:dyDescent="0.3">
      <c r="A981" s="57"/>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x14ac:dyDescent="0.3">
      <c r="A982" s="57"/>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x14ac:dyDescent="0.3">
      <c r="A983" s="57"/>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x14ac:dyDescent="0.3">
      <c r="A984" s="57"/>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x14ac:dyDescent="0.3">
      <c r="A985" s="57"/>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x14ac:dyDescent="0.3">
      <c r="A986" s="57"/>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x14ac:dyDescent="0.3">
      <c r="A987" s="57"/>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x14ac:dyDescent="0.3">
      <c r="A988" s="57"/>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x14ac:dyDescent="0.3">
      <c r="A989" s="57"/>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x14ac:dyDescent="0.3">
      <c r="A990" s="57"/>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x14ac:dyDescent="0.3">
      <c r="A991" s="57"/>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x14ac:dyDescent="0.3">
      <c r="A992" s="57"/>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x14ac:dyDescent="0.3">
      <c r="A993" s="57"/>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x14ac:dyDescent="0.3">
      <c r="A994" s="57"/>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x14ac:dyDescent="0.3">
      <c r="A995" s="57"/>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x14ac:dyDescent="0.3">
      <c r="A996" s="57"/>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x14ac:dyDescent="0.3">
      <c r="A997" s="57"/>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x14ac:dyDescent="0.3">
      <c r="A998" s="57"/>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x14ac:dyDescent="0.3">
      <c r="A999" s="57"/>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x14ac:dyDescent="0.3">
      <c r="A1000" s="57"/>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2025-03-30T01:05:11Z</dcterms:modified>
</cp:coreProperties>
</file>