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galvis\Desktop\Seguimiento planes de acción 2020\"/>
    </mc:Choice>
  </mc:AlternateContent>
  <bookViews>
    <workbookView xWindow="0" yWindow="0" windowWidth="21600" windowHeight="874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109" i="9" l="1"/>
  <c r="L93" i="9"/>
  <c r="N93" i="9"/>
  <c r="N122" i="9" l="1"/>
  <c r="O32" i="9"/>
  <c r="N44" i="9"/>
  <c r="N58" i="9"/>
  <c r="N68" i="9"/>
  <c r="N80" i="9"/>
  <c r="N39" i="9" l="1"/>
  <c r="N38" i="9"/>
  <c r="K75" i="9" l="1"/>
  <c r="M113" i="9" l="1"/>
  <c r="N95" i="9"/>
  <c r="N94" i="9"/>
  <c r="L75" i="9"/>
  <c r="M65" i="9"/>
  <c r="N55" i="9"/>
  <c r="N54" i="9"/>
  <c r="N25" i="9" l="1"/>
  <c r="L113" i="9" l="1"/>
  <c r="O102" i="9"/>
  <c r="N92" i="9" l="1"/>
  <c r="N96" i="9"/>
  <c r="R81" i="9" s="1"/>
  <c r="N108" i="9"/>
  <c r="N112" i="9" l="1"/>
  <c r="N113" i="9" s="1"/>
  <c r="N75" i="9"/>
  <c r="K65" i="9"/>
  <c r="O24" i="9"/>
  <c r="N21" i="9"/>
  <c r="N19" i="9" l="1"/>
  <c r="N18" i="9"/>
  <c r="N17" i="9"/>
  <c r="N16" i="9"/>
  <c r="O16" i="9" l="1"/>
  <c r="R13" i="9" s="1"/>
  <c r="N30" i="9"/>
  <c r="E122" i="9" l="1"/>
  <c r="R33" i="9"/>
  <c r="N74" i="9"/>
  <c r="N64" i="9"/>
  <c r="N65" i="9" l="1"/>
  <c r="O64" i="9" s="1"/>
  <c r="N116" i="9" l="1"/>
  <c r="N106" i="9"/>
  <c r="R97" i="9" l="1"/>
  <c r="N27" i="9" l="1"/>
  <c r="N29" i="9"/>
  <c r="O74" i="9" l="1"/>
  <c r="R59" i="9"/>
  <c r="R69" i="9" l="1"/>
  <c r="N114" i="9"/>
  <c r="N115" i="9"/>
  <c r="R45" i="9" l="1"/>
</calcChain>
</file>

<file path=xl/sharedStrings.xml><?xml version="1.0" encoding="utf-8"?>
<sst xmlns="http://schemas.openxmlformats.org/spreadsheetml/2006/main" count="507" uniqueCount="262">
  <si>
    <t>CÓDIGO:</t>
  </si>
  <si>
    <t>VERSIÓN:</t>
  </si>
  <si>
    <t>FECHA DE REVISIÓN:</t>
  </si>
  <si>
    <t>RESPONSABLE</t>
  </si>
  <si>
    <t>INDICADOR</t>
  </si>
  <si>
    <t xml:space="preserve"> </t>
  </si>
  <si>
    <t>META</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</si>
  <si>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</si>
  <si>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</si>
  <si>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</si>
  <si>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</si>
  <si>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</si>
  <si>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</si>
  <si>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</si>
  <si>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</si>
  <si>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</si>
  <si>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</si>
  <si>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</si>
  <si>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</si>
  <si>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</si>
  <si>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</si>
  <si>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</si>
  <si>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</si>
  <si>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</si>
  <si>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</si>
  <si>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Oct -Dic</t>
  </si>
  <si>
    <t>PROCESO(S) RELACIONADO(S):</t>
  </si>
  <si>
    <t>PROYECTO DE INVERSIÓN:</t>
  </si>
  <si>
    <t>FECHA DE FORMULACIÓN PA</t>
  </si>
  <si>
    <t>AVANCE DEL CUMPLIMIENTO DEL INDICADOR</t>
  </si>
  <si>
    <t>N°</t>
  </si>
  <si>
    <t>MES</t>
  </si>
  <si>
    <t>Plan de Acción por Dependencia</t>
  </si>
  <si>
    <t>DEPENDENCIA RESPONSABLE:</t>
  </si>
  <si>
    <t xml:space="preserve">1. COMPONENTE: </t>
  </si>
  <si>
    <t>Cumplimiento componente</t>
  </si>
  <si>
    <t xml:space="preserve">2. COMPONENTE: </t>
  </si>
  <si>
    <t xml:space="preserve">3. COMPONENTE: </t>
  </si>
  <si>
    <t xml:space="preserve">Gestión de Procesos </t>
  </si>
  <si>
    <t>Gestión financiera</t>
  </si>
  <si>
    <t xml:space="preserve">4. COMPONENTE: </t>
  </si>
  <si>
    <t>4.1</t>
  </si>
  <si>
    <t>Total % Avance del Plan de Acción</t>
  </si>
  <si>
    <t>CONTROL DE CAMBIOS DEL PLAN DE ACCIÓN</t>
  </si>
  <si>
    <t>JUSTIFICACION DEL CAMBIO</t>
  </si>
  <si>
    <t>FECHA DE SOLICITUD</t>
  </si>
  <si>
    <t xml:space="preserve">Instituto Distrital de Gestión de Riesgos y Cambio Climático - IDIGER </t>
  </si>
  <si>
    <t>Subdirección para el Manejo de Emergencias y Desastres</t>
  </si>
  <si>
    <t>Carlos Torres Becerra</t>
  </si>
  <si>
    <t xml:space="preserve">Desarrollar e implementar el 20 % de la  estrategia distrital de respuesta a emergencias </t>
  </si>
  <si>
    <t>1.1</t>
  </si>
  <si>
    <t xml:space="preserve">N° de entidades con la EIR promovida/ entidades programadas </t>
  </si>
  <si>
    <t>% de avance</t>
  </si>
  <si>
    <t>Prestar servicios profesionales 
Sandra Martinez</t>
  </si>
  <si>
    <t>N° Reuniones realizadas/ N° reuniones programadas</t>
  </si>
  <si>
    <t>1.2</t>
  </si>
  <si>
    <t>1.3</t>
  </si>
  <si>
    <t>Desarrollar cuatro (4) Sesiones de la Mesa de Trabajo para el Manejo de Emergencias y Desastres</t>
  </si>
  <si>
    <t>Sesiones realizadas/ Sesiones programadas</t>
  </si>
  <si>
    <t>1.4</t>
  </si>
  <si>
    <t>Elaborar seis (6) planes de contingencia ante la inminencia de eventos con impacto distrital (ej.: semana santa, temporada seca, temporada de lluvias, navidad, etc.).</t>
  </si>
  <si>
    <t>Desarrollar un enlace en pagina web que contenga información al público de (1) servicio de respuesta</t>
  </si>
  <si>
    <t>1.5</t>
  </si>
  <si>
    <t>Lineamientos o instrumentos elaborados / Lineamientos o instrumentos programados</t>
  </si>
  <si>
    <t>PEC elaborados / PEC programados</t>
  </si>
  <si>
    <t>Estrategia Distrital de Respuesta a Emergencias</t>
  </si>
  <si>
    <t>Capacitación y Entrenamiento</t>
  </si>
  <si>
    <t>2.1</t>
  </si>
  <si>
    <t>2.2</t>
  </si>
  <si>
    <t>2.3</t>
  </si>
  <si>
    <t>2.4</t>
  </si>
  <si>
    <t xml:space="preserve">Fomentar la creación de cuatro (4) comités de ayuda mutua  y  fortalecer los creados en el Distrito Capital </t>
  </si>
  <si>
    <t xml:space="preserve">Realizar asistencia técnica a CAM´s para la ejecución de tres (3) ejercicios de entrenamiento en su zona de influencia </t>
  </si>
  <si>
    <t>Grupo de Capacitación y Entrenamiento 
Claudia Coca</t>
  </si>
  <si>
    <t>CAMs creados/CAMs programados</t>
  </si>
  <si>
    <t>Ejercicios de entrenamiento realizados / Ejercicios de entrenamiento programados</t>
  </si>
  <si>
    <t>Centro Distrital Logístico y de Reserva</t>
  </si>
  <si>
    <t>3.1</t>
  </si>
  <si>
    <t>Gestionar el equipamento de un (1) Centro Distrital Logístico y de Reserva del IDIGER, de acuerdo a  los Servicios y Funciones de Respuesta del Marco de Actuación.</t>
  </si>
  <si>
    <t xml:space="preserve">Entregar ayudas humanitarias de carácter no pecuniario a la población afectada por emergencias. </t>
  </si>
  <si>
    <t>Operar una (1) Central de Información y Telecomunicaciones  para un servicio  24 horas los 365 días del año.</t>
  </si>
  <si>
    <t>3.2</t>
  </si>
  <si>
    <t>3.3</t>
  </si>
  <si>
    <t>3.6</t>
  </si>
  <si>
    <t>Grupo de Servicios Logísticos Olga Lucía Tibaduiza; Ernesto García Gómez; Rafael Jojoa Villarraga- Oscar Julio Herrera Mendieta; Gerardo Alberto Escobar Zapata; Héctor Guzmán; Nilson Coronado - Olincer Balanta; Euclides Rodriguez; Jaime Quintero; Arnol Moya; Jose Luis Baquero; Marta Elena Gamboa</t>
  </si>
  <si>
    <t xml:space="preserve">Grupo de Servicios Logísticos 
Manuel Martinez </t>
  </si>
  <si>
    <t>Aglomeraciones de Público</t>
  </si>
  <si>
    <t>Asesorar y/o conceptuar los 1500 planes de contingencia para aglomeraciones de público de media y alta complejidad.</t>
  </si>
  <si>
    <t xml:space="preserve">Administrar y operar un (1) Centro Distrital Logístico y de Reserva </t>
  </si>
  <si>
    <t>Fomentar la creación y fortalecer los CAMs en Distrito Capital.</t>
  </si>
  <si>
    <t>Operar una (1) Central de Información y Telecomunicaciones (CITEL)</t>
  </si>
  <si>
    <t>Divulgar y promocionar la NTC 6253 /2017 "Servicios Logísticos en actividades de aglomeración de público</t>
  </si>
  <si>
    <t>4.3</t>
  </si>
  <si>
    <t>4.6</t>
  </si>
  <si>
    <t>Transporte Vertical</t>
  </si>
  <si>
    <t xml:space="preserve">5. COMPONENTE: </t>
  </si>
  <si>
    <t>5.1</t>
  </si>
  <si>
    <t>5.2</t>
  </si>
  <si>
    <t>5.3</t>
  </si>
  <si>
    <t>5.4</t>
  </si>
  <si>
    <t>Gestionar la información en el Sistema Único de Gestión de Aglomeraciones (SUGA).</t>
  </si>
  <si>
    <t>Formular  un procedimiento para la aplicación de la NTC 6253/2017 en articulación con la ONAC y con las empresas certificadoras del país.</t>
  </si>
  <si>
    <t xml:space="preserve">Un Procedimiento formulado </t>
  </si>
  <si>
    <t>Actualizar el módulo de Sistemas de Transporte Vertical  (registro y seguimiento)</t>
  </si>
  <si>
    <t>Socializar y divulgar una (1) campaña para orientar a las personas sobre la necesidad de hacer uso adecuado de los sistemas de transporte vertical en edificaciones. (Acuerdo 470 de 2011)</t>
  </si>
  <si>
    <t>Grupo de Trasporte Vertical
Andrea Sánchez -
Luisa García</t>
  </si>
  <si>
    <t xml:space="preserve">6. COMPONENTE: </t>
  </si>
  <si>
    <t xml:space="preserve"> Respuesta a Emergencias</t>
  </si>
  <si>
    <t>6.1</t>
  </si>
  <si>
    <t>6.2</t>
  </si>
  <si>
    <t>6.3</t>
  </si>
  <si>
    <t>6.4</t>
  </si>
  <si>
    <t>6.6</t>
  </si>
  <si>
    <t>6.7</t>
  </si>
  <si>
    <t>Coordinar el 100% de las situaciones de emergencia reportadas a la Central de comunicaciones, que requieran de la respuesta integral y coordinada con el SDGR-CC</t>
  </si>
  <si>
    <t>Coordinar las emergencias de acuerdo con el Marco de Actuación-Estrategia Distrital de Respuesta.</t>
  </si>
  <si>
    <t>Implementar funciones y servicios de respuesta a emergencias propios del IDIGER, establecidos en el Marco de Actuación.</t>
  </si>
  <si>
    <t>Implementar el módulo informático del Registro de Afectados  que sea compatible con el R.U.D. de la UNGRD, para la generación de certificados de afectados por emergencias en línea, de ser necesario.</t>
  </si>
  <si>
    <t>Desarrollar una propuesta para la actualización de los contenidos de la Bitácora SIRE.</t>
  </si>
  <si>
    <t>Generar los certificados de afectación expedidos por situaciones de emergencia, calamidad y/o desastre en el Distrito Capital.</t>
  </si>
  <si>
    <t>Gestionar el pago de arriendo (como ayuda humanitaria pecuniaria) a las familias afectadas.</t>
  </si>
  <si>
    <t>Grupo de Servicios de Respuesta a Emergencias 
 Jairo Naranjo-  Benedicto Feria - Manuel José Aya - José Mauricio Sánchez - Carlos Hernández - Anderson Escamilla - Nelson Wilches - Javier Aldana - Freddy Martin- Pedro Giraldo- Manuel Caiced</t>
  </si>
  <si>
    <t xml:space="preserve">Jaime Quintero- Fredy Arenas - Jheyson Orlando Cortes-Janier Mauricio Sosa Ríos </t>
  </si>
  <si>
    <t>N° Certificados generados</t>
  </si>
  <si>
    <t>N° Ayudas humanitarias pecuniarias gestionadas</t>
  </si>
  <si>
    <t xml:space="preserve">7. COMPONENTE: </t>
  </si>
  <si>
    <t>Mantener actualizados los  ocho (8) procedimientos del proceso de manejo de emergencias, calamidades y/o desastres conforme al lineamiento MIPG (Modelo Integrado de Planeación y Gestión)</t>
  </si>
  <si>
    <t>Ejecutar el 100% de la programación del plan de acción de la vigencia con respecto a la implementación del MIPG</t>
  </si>
  <si>
    <t>Modificar y actualizar los procedimientos conforme a las necesidades del sistema de gestión de calidad y al MIPG.</t>
  </si>
  <si>
    <t>Matriz de riesgos monitoreada cada 4 meses</t>
  </si>
  <si>
    <t xml:space="preserve">Implementar la política de racionalización de trámites </t>
  </si>
  <si>
    <t xml:space="preserve">Reporte trimestral de indicadores de proceso </t>
  </si>
  <si>
    <t>7.1</t>
  </si>
  <si>
    <t>7.2</t>
  </si>
  <si>
    <t>7.3</t>
  </si>
  <si>
    <t>7.4</t>
  </si>
  <si>
    <t>Subdirección para el Manejo de Emergencias y Desastres
Edith Nathalie Romero</t>
  </si>
  <si>
    <t>N° ayudas humanitarias en especie entregadas.
La entregas  es por demanda por lo tanto lo programado es igual a lo ejecutado</t>
  </si>
  <si>
    <t xml:space="preserve">Una Central de Telecomunicaciones operando </t>
  </si>
  <si>
    <t>N° de asesorías y/o conceptos a planes de contingencia para aglomeraciones de público de media y alta complejidad / N° de asesorías y/o conceptos a planes de contingencia para aglomeraciones de público de media y alta complejidad programados</t>
  </si>
  <si>
    <t>% de avance en la  actualización del módulo de transporte verical</t>
  </si>
  <si>
    <t>% Avance en la divulgación y socialización de la campaña para orientar el uso adecuado de los sistemas de transporte vertical</t>
  </si>
  <si>
    <t xml:space="preserve">% Emergencias coordinadas con respuesta integral </t>
  </si>
  <si>
    <t xml:space="preserve">% de Funciones y servicios implementados </t>
  </si>
  <si>
    <t>% de Avance en la implementación de los contenidos del módulo de afectados</t>
  </si>
  <si>
    <t>% de avance en el desarrollo de  la propuesta para actualización contenidos SIRE</t>
  </si>
  <si>
    <t>Numero de procedimientos actualizados/Número de procedimientos progrmados para actualizar</t>
  </si>
  <si>
    <t>N° seguimientos a la matriz de riesgos/N° seguimientos a la matriz de riesgos programados</t>
  </si>
  <si>
    <t>% Política implementada</t>
  </si>
  <si>
    <t>N° de reportes de indicadores/ N° de reportes de indicadores progrmados</t>
  </si>
  <si>
    <t xml:space="preserve">8. COMPONENTE: </t>
  </si>
  <si>
    <t>8.1</t>
  </si>
  <si>
    <t>8.2</t>
  </si>
  <si>
    <t>Realizar seguimiento presupuestal a cargo  de SDME&amp;D</t>
  </si>
  <si>
    <t>% de avance en la gestión del equpamiento de  un (1) Centro Distrital Logístico y de Reserva del IDIGER</t>
  </si>
  <si>
    <t>% de Avance en la realización del Simulacro Distrital de evacución</t>
  </si>
  <si>
    <t>Realizar el  simulacro distrital de evacuación</t>
  </si>
  <si>
    <t>Realizar un (1) Simulacro Distrital de Evacuación en el mes de Octubre (Acuerdo 341 de 2008) y entregar informe al Concejo de Bogotá</t>
  </si>
  <si>
    <t>Grupo de Servicios Logísticos, 
Wilson Moreno- Sandra Pardo- Consuelo Calderon- Diego Peña- Jorge Rojas- Carlos Salamanca- Bibiana Perez.</t>
  </si>
  <si>
    <t>Operar un (1) Centro Distrital Logístico y de Reserva del IDIGER para un servicio 7X24 los 365 días.
1. Revisión y mantenimiento de equipos y suministros en general del CDLyR.
2. Supervisar la ejecución de los contratos mediante los cuales se adquieren los suministros y servicios para la adecuada operación del CDLyR y el cumplimiento de la función logística.
3. Recepcionar, almacenar, alistar, transportar y entregar suministros  en el marco de la función logística.</t>
  </si>
  <si>
    <t>Realizar seguimiento a los comodatos, mediante los cuales el IDIGER entrega en calidad de préstamo equipos, herramientas y accesorios para el fortalecimiento de la red distrital de centros de reserva.</t>
  </si>
  <si>
    <t>Grupo de respuesta a emergencias
Coordinador de Emergencias William Tovar</t>
  </si>
  <si>
    <t>Elaborar 867 Conceptos Técnicos de los Planes de Emergencia y Contingencia por escenarios de  Aglomeraciones de público inscritos en el SUGA, y parques de atracciones y centros de entretenimiento.</t>
  </si>
  <si>
    <t xml:space="preserve">Grupo de Aglomeraciones de público- Sandy Ibañez
</t>
  </si>
  <si>
    <t>Grupo de Aglomeraciones de público
Ximena Rodríguez- Isis Bernal - Luisa Caicedo- Nereida Cadena - Yaroslav Delgado - Camilo Portela- Alejandro Torres</t>
  </si>
  <si>
    <t>Grupo de Aglomeraciones de público
Ximena Rodríguez- Isis Bernal - Luisa Caicedo- Nereida Cadena - Yaroslav Delgado-Camilo Portela- Alejandro Torres</t>
  </si>
  <si>
    <t>Realizar 2000 visitas de  verificación efectivas a los Sistemas de Transporte Vertical y notificación a las alcaldías locales de las edificaciones o establecimientos que aglomeren público cuyos sistemas de transporte vertical incumplan con lo establecido en el Acuerdo 470 de 2011</t>
  </si>
  <si>
    <t>Promover el registro en el módulo de registro de edificaciones con sistemas de transporte vertical y puertas eléctricas voluntario</t>
  </si>
  <si>
    <t xml:space="preserve">Grupo de Trasporte Vertical
Luisa G -Tedley Gallardo - Leonel Camargo - Wilmer Rodriguez- Karen Calderon- Alexander Rodriguez - </t>
  </si>
  <si>
    <t>% Avance la promoción del registro en el modúlo</t>
  </si>
  <si>
    <t>Oscar Cañon</t>
  </si>
  <si>
    <t>Grupo de servicios de respuesta- Monica Sanchez, Leidy Gutierrez- Mauricio Andrade- Diana Arias- Mayerli Moscote</t>
  </si>
  <si>
    <t>Promover la elaboración de la Estrategia Institucional de Respuesta-EIR en 10 entidades del SDGR-CC</t>
  </si>
  <si>
    <t>Realizar dos (2) reuniones de articulación interinstitucional para fortalecer la preparación de los servicios de respuesta.</t>
  </si>
  <si>
    <t>Elaborar un (1) ineamiento para el plan de acción para la recuperación ante un terremoto</t>
  </si>
  <si>
    <t>Organización y Coordinación para la Respuesta a Emergencias- .</t>
  </si>
  <si>
    <t>Prestar servicios profesionales  Mónica Hernandez- Sandra Martinez</t>
  </si>
  <si>
    <t>Desarrollar actividades y herramientas  que fortalezcan la preparación y la ejecución de la respuesta y la recuperación</t>
  </si>
  <si>
    <t>Desarrollar un convenio o contrato con una o más entidades del subsistema de voluntariado de primera respuesta para implementar vigias y brigadas para la prevención, monitoreo y apoyo en el manejo de incidentes forestales el Bogotá D.C.</t>
  </si>
  <si>
    <t>Desarrollar un convenio o contrato con una o más entidades del subsistema de voluntariado de primera respuesta para apoyar la función de Telecomunicaciones para la Respuesta y el nivel de coordinación de la Red Distrital de Comunicaciones de Emergencias, en el marco de la ejecución de la Estrategia Distrital de Respuesta a Emergencias de Bogotá D.C.</t>
  </si>
  <si>
    <t>1.8</t>
  </si>
  <si>
    <t>1.9</t>
  </si>
  <si>
    <t>Celebración de acuerdos interinstitucionales como mecanismos de preparación para la respuesta a emergencias</t>
  </si>
  <si>
    <t>Desarrollar dos convenios o contratos con una o más entidades del subsistema de voluntariado de primera respuesta para apoyar la implementación de los planes de contingencia distritales de semana santa, temporadas de lluvias y navidad</t>
  </si>
  <si>
    <t>Desarrollar un convenio o contrato con una o más entidades del subsistema de voluntariado de primera respuesta para brindar atención integral, tanto física como psicosocial, a los organismos de respuesta a emergencias, con el fin de fortalecer la respuesta a emergencias, calamidades y/o desastres en el distrito capital.</t>
  </si>
  <si>
    <t>Grupo de Servicios de Respuesta a Emergencias - Sandra Martinez- Fabio Ruiz- Mónica Hernández</t>
  </si>
  <si>
    <t xml:space="preserve">Capacitar personas mediante el curso virtual primer respondiente: ¡gente que ayuda!  (Acuerdo 633 de 2015) y capacitar mediante otras acciones
</t>
  </si>
  <si>
    <t>1 de Enero al 31 de Diciembre de 2020</t>
  </si>
  <si>
    <t>Enero de 2020</t>
  </si>
  <si>
    <t>OBJETIVO ESTRATEGICO RELACIONADO</t>
  </si>
  <si>
    <t xml:space="preserve">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
 </t>
  </si>
  <si>
    <t>Vigencia 2016-2020</t>
  </si>
  <si>
    <t>Formulación</t>
  </si>
  <si>
    <t>PRODUCTO / ACTIVIDAD</t>
  </si>
  <si>
    <t>PRODUCTO /ACTIVIDAD</t>
  </si>
  <si>
    <t>DE-FT-53</t>
  </si>
  <si>
    <r>
      <t xml:space="preserve">N° Personas capacitadas en el manejo de emergencias
</t>
    </r>
    <r>
      <rPr>
        <b/>
        <sz val="11"/>
        <rFont val="Arial"/>
        <family val="2"/>
      </rPr>
      <t xml:space="preserve">Nota: </t>
    </r>
    <r>
      <rPr>
        <b/>
        <sz val="12"/>
        <rFont val="Arial"/>
        <family val="2"/>
      </rPr>
      <t>La capacitacion es por demanda por lo tanto lo programado es igual a lo ejecutado</t>
    </r>
  </si>
  <si>
    <t>N° visitas efectivas a los sistemas de transporte vertical y/o puertas eléctricas./N° visitas efectivas a los sistemas de transporte vertical y/o puertas eléctricas programadas</t>
  </si>
  <si>
    <t>Subdirección de manejo de emergencias y desastres</t>
  </si>
  <si>
    <r>
      <rPr>
        <sz val="11"/>
        <rFont val="Arial"/>
        <family val="2"/>
      </rPr>
      <t>Un Centro Distrital Logístico y de Reserva operando</t>
    </r>
    <r>
      <rPr>
        <sz val="11"/>
        <color rgb="FFFF0000"/>
        <rFont val="Arial"/>
        <family val="2"/>
      </rPr>
      <t xml:space="preserve">
</t>
    </r>
  </si>
  <si>
    <r>
      <rPr>
        <sz val="11"/>
        <rFont val="Arial"/>
        <family val="2"/>
      </rPr>
      <t xml:space="preserve"> Red Distrital de Centros de Reserva operando y  con información actualizada en la herramienta informatica disponible</t>
    </r>
    <r>
      <rPr>
        <sz val="11"/>
        <color rgb="FFFF0000"/>
        <rFont val="Arial"/>
        <family val="2"/>
      </rPr>
      <t xml:space="preserve">
</t>
    </r>
  </si>
  <si>
    <r>
      <t xml:space="preserve">
El 100% de la información actulizada en el SUGA</t>
    </r>
    <r>
      <rPr>
        <sz val="12"/>
        <color theme="1"/>
        <rFont val="Arial"/>
        <family val="2"/>
      </rPr>
      <t xml:space="preserve">
</t>
    </r>
  </si>
  <si>
    <t>Capacitar a 14910 personas en acciones para  el manejo de emergencias (preparativos y respuesta)</t>
  </si>
  <si>
    <t>Se reprogrma esta actividad ya que por las emergencias a causa de la situación epidemiologica por Coronavirus (COVID -19) ,no se puede relizar la actividad en el primer semestre del año.</t>
  </si>
  <si>
    <r>
      <t xml:space="preserve"> </t>
    </r>
    <r>
      <rPr>
        <b/>
        <sz val="12"/>
        <rFont val="Arial"/>
        <family val="2"/>
      </rPr>
      <t>% de avance en la ejecución del convenio</t>
    </r>
  </si>
  <si>
    <t>Realizar dos (2) ejercicios de simulación  o simulacro en relación a los servicios y fuciones de respuesta</t>
  </si>
  <si>
    <t>Se elimina esta actividad por que se realizó en el 2019 pero no continua en el 2020</t>
  </si>
  <si>
    <t>Se ajusta la programación acorde a los prodcutos que se deben cumplir en el 2020.</t>
  </si>
  <si>
    <t xml:space="preserve">Debido a la necesidad de destinar recursos para la atención de la declaratoria de calamidad, los recursos destinados al cumplimiento de la actividad 1.8  fueron liberados, adicionalmente los convenios objeto de dicha actividad no fueron ni serán requeridos, debido a la prohibición de aglomeraciones de público por causa de la situación epidemiologica por Coronavirus (COVID -19). Por lo anterior se elimina esta actividad. </t>
  </si>
  <si>
    <t>Se ajusta la prgrmación de esta actividad, debido a que se cumple en el prier semestre del año</t>
  </si>
  <si>
    <t>Se realizó ajuste a los indicadores de gestión y la programación 2020</t>
  </si>
  <si>
    <t>Se ajusta la progrmación de la actividad, ya que se propone un lineamiento al año.</t>
  </si>
  <si>
    <t>Grupo de Capacitación y Entrenamiento 
 Alexandra Ramirez - Juliana Herrera - Carmen Emilia Rocha</t>
  </si>
  <si>
    <t>Grupo de Capacitación y Entrenamiento 
 Alexandra Ramirez  - Juliana Herrera - Carmen Emilia Rocha</t>
  </si>
  <si>
    <t>Capacitar personas mediante el curso virtual primer respondiente: ¡gente que ayuda!  (Acuerdo 633 de 2015) y capacitar mediante otras acciones</t>
  </si>
  <si>
    <t>Se ajusta la meta de esta actividad dejando la meta de con la cifra de 14.910 acorde a los indicadores y metas y proyectos de inversión asociados. Queda la meta así: Capacitar a 14910 personas en acciones para  el manejo de emergencias (preparativos y respuesta)</t>
  </si>
  <si>
    <t>1.10</t>
  </si>
  <si>
    <t>Francis Moreno</t>
  </si>
  <si>
    <t xml:space="preserve">Julio </t>
  </si>
  <si>
    <t xml:space="preserve"> Conforme a las  directrices directrices impartidas por el Gobierno Nacinal y la Alcaldia de Bogotá pra el desarrollo de las actividades de aglomeraciones de público por la emergencia sanitaria por el COVID-19, no se ha dado cumplimiento a la meta y  , adicionalmente el tramite depende de la solicitud realizada por los organizadores de las actividades de aglomeraciones de público.</t>
  </si>
  <si>
    <t>3.4</t>
  </si>
  <si>
    <t>Se atienden el 100% de los eventos de emergencias donde se requiera la participación de las entidades que hacen parte del SDGRCC</t>
  </si>
  <si>
    <t>Se realizó actualizacion de la matriz de riesgos de la subdireccion de acuerdo con las directrices establecidas por la OAP</t>
  </si>
  <si>
    <t>Se realizo reporta según lo establecido en la Plataforma SUIT</t>
  </si>
  <si>
    <t>La Subdirección no cuenta con  pasivos exigibles.</t>
  </si>
  <si>
    <t>En este periodo se presentó la situación epidemiológica por COVID19, reduciendo la posibilidad de cumplir adecuadamente algunos objetivos trazados, no obstante se logró asesorar al IDRD (13 marzo 2020), el Instituto de Desarrollo Urbano – IDU (28 mayo 2020) y la Sec. Ambiente – SDA (29 mayo 2020) en la construcción de sus Estrategias Institucionales de Respuesta – EIR.
Se realizó una asesoria al  Jardin Botanico 
Se realizó envio envio de formulario para conocer la LInea BASE de EIR y  articulación con el marco de actuación, todo articulado con la definición del sistema de administración de emergencias, que se busca implementar por sistema distrital para articular la respuesta a emergencias.</t>
  </si>
  <si>
    <t>ANALISIS DEL CUMPLIMIENTO DEL INDICADOR
a Diciembre de 2020</t>
  </si>
  <si>
    <t>Se llevó a cabo
o Plan de Contingencia Segunda Temporada baja en Lluvias 2020
oPlan de Contingencia Segunda Temporada de Lluvias 2020
oPlan de Contingencia Primera Temporada baja en Lluvias 2021
oPlan de acción específico para manejo y control de riesgos en actividades sociales - Minga Indígena octubre 2020  
oPlan de Contingencia Temporada Decembrina 2020</t>
  </si>
  <si>
    <t>Desde la Subdrección de Manejo de Emergencias se desarrolla el convenio 511 /2019,que tiene por objeto "Aunar recursos administrativos, técnicos, operativos y financieros, con el propósito de apoyar la función de Telecomunicaciones para la Respuesta y el nivel de coordinación de la Red Distrital de Comunicaciones de Emergencias, en el marco de la ejecución de la Estrategia Distrital de Respuesta a Emergencias de Bogotá D.C.”</t>
  </si>
  <si>
    <t>Durante la vigencia 2020, el Centro Distrital  Logistico y de Reserva del IDIGER  ha contado con el equipamiento requerido, que le ha  permitido dar respuesta a las demandasa de las instituciones y comunidad.</t>
  </si>
  <si>
    <t>Duranrte la  vigencia 2020 se realizó seguimiento a los comodatos asignados tales como :
-  Ejército de Colombi a (comodato 302/17)
Gestión para la devolución de los elementos  asignados a los Comodatos con Cruz Roja Colombiana  (012 de 2014) y UAECOB  292 de 2017), dado el vencimiento de los mismos.</t>
  </si>
  <si>
    <t>Durante la vigencia 2020 se entrego por parte de la subdirección para el Manejo de Emergencias y Desastres  787  ayudas humanitarias de carácter no pecuniario.</t>
  </si>
  <si>
    <t>Durante la vigencia 2020, la CITEL, opereo las 24 hoas del da ,garantizando el servicio las 24 horas para los ciudadanos del Distrito Capital.</t>
  </si>
  <si>
    <t>Durante la vigencia la ventilla única virtual del SUGA funciono 24 horas  x 7 dias, gestionado la información de acuerdo con los requerimientos de los ciudadanos.</t>
  </si>
  <si>
    <t>Durante la vigencia 2020 se realizo el respectivo y actualización del módulos de sistema de transporte vertical</t>
  </si>
  <si>
    <t>Durante la vigencia se realizarón 1848 visitas  visitas de  verificación efectivas a los Sistemas de Transporte Vertical y notificación a las alcaldías locales de las edificaciones</t>
  </si>
  <si>
    <t>No se cuenta con el marco juridico para la implementacion de un proceso  en referencia con la NTC
En reuniones con ICONTEC, se llevo a cabo la depuración de la norma.</t>
  </si>
  <si>
    <t xml:space="preserve">Se realizo acercamiento con los centros comerciales que participaron en la campaña del año anterior con el fin de evaluar quienes continuan con las piezas de la campaña a la fecha y quienes no, quienes estarian interesados en continuar participando con piezas digitales. 
</t>
  </si>
  <si>
    <t>Desde la Subdirección de Manejo de Emergencias, a través del area funcional de servicios de Respuesta se ha actuado de manera oportuna y eficaz, frente a cada uno de los eventos de emergencias que se han presentado en  la ciudad, que para el periodo para la vigencia 2020 se atendio a 7460 personas que se vieron involucradas en  situciones de emergencias.</t>
  </si>
  <si>
    <t xml:space="preserve">Modulo informático para el Registro de Afectados, generado por la oficina TICs. 
De acuerdo con lo Informado por dicha oficina, el módulo se encuentran con un avance en el desarrollo aproximado de 70%. Se ha venido articulando con la oficina de TICs y el grupo SAC, la necesidad de continuar con dicho avance y asi contar con la funcionalidad en los reportes.
</t>
  </si>
  <si>
    <t xml:space="preserve">Para el periodo objeto de evaluación  se han proporcionado el 100% de Ayudas Humanitarias de Carácter Pecuniario- AHCP.  </t>
  </si>
  <si>
    <t>Se realiza actualziación de los procedimientos de Ayudas Humanitarias de  Carácter Pecunario, Carcterización del Proceso de Manejo de Emergencias  y Desastres</t>
  </si>
  <si>
    <t xml:space="preserve">Según lo requerido y establecidos en el Plan de Acción </t>
  </si>
  <si>
    <t>Al cierre de la vigencia se ejecuto el 100% de la reservas del proyecto 1178-2020</t>
  </si>
  <si>
    <t>Julio  - Septiembre</t>
  </si>
  <si>
    <t>Jul - Sept</t>
  </si>
  <si>
    <t xml:space="preserve">Se realizó el 
-13 Julio para seguimiento por calamidad publica
- 07 de agosto por seguimiento a calamidad pública y realizar la introducción para la elección del sistema de administración de emergencias, con que se complementará el marco de actuación.
</t>
  </si>
  <si>
    <t>Se llevo levantamiento de información para generar linea base, para desarrollar el documento en la vigencia 2021</t>
  </si>
  <si>
    <t>Se llevó a cabo
oPlan de Contingencia Segunda Temporada baja en Lluvias 2020
oPlan de Contingencia Segunda Temporada de Lluvias 2020
oPlan de Contingencia Primera Temporada baja en Lluvias 2021
oPlan de acción específico para manejo y control de riesgos en actividades sociales - Minga Indígena octubre 2020  
oPlan de Contingencia Temporada Decembrina 2020</t>
  </si>
  <si>
    <t xml:space="preserve">Se contó con el convenio 519 de 2019, el cual se enfoco en la prestación de servicios de vigias y brigadas forestales, el cual finalizo  en la vigencia 2020  y se encuentra en proceso de Liquidación </t>
  </si>
  <si>
    <t>En la vigencia 2020 se sucribe l convenio 565 de  2020 cuyo objeto es: AUNAR ESFUERZOS ADMINISTRATIVOS, TÉCNICOS, OPERATIVOS, ECONÓMICOS YFINANCIEROS PARA APOYAR LA EJECUCIÓN DE ACCIONES OPERATIVAS EN MANEJO DEEMERGENCIAS Y DESASTRES Y ACCIONES PRELIMINARES DE REDUCCIÓN DEL RIESGOEN EL DISTRITO CAPITAL D.C. EN ESPECIAL CON EQUIPOS DE BRIGADISTAS YVIGÍAS DEL SUBSISTEMA DE VOLUNTARIADO DE PRIMERA RESPUESTA.</t>
  </si>
  <si>
    <t>Diseño y ejecución del Simulacro Distrital de Autoprotección 2020 realizado el 22 de octubre de 2020 entre 9 y 11am en el cual participaron 3.168.275 personas, pertenecientes a 40.793 unidades</t>
  </si>
  <si>
    <t>Durante la vigencia 2020 se realizó capacitación a brindando capacitaciones a: 101378 personas del Distrito Capital. 
Producto de la pandemia por COVID 19, el enfasis fue de carácter virtual</t>
  </si>
  <si>
    <t>En la Vigencia 2020 se fortalecio los Comités de Ayuda Mutua CAM, se alcanzó una cobertura de 768 personas entre el 1 de julio de 2020 y el 31 de diciembre. Y en el segundo semestre del año 2020 se crearon 2 nuevos CAM</t>
  </si>
  <si>
    <t>Se realiza asistencia técnica, sin embargo realziar ejercicios de entrenamiento, en esta vigencia no ha sido posible  por la pandemia por COVID -19
Como estrategia se promociono para que estas organizaciones se sumen al simulacro Distirtal de Autoprotección .</t>
  </si>
  <si>
    <t xml:space="preserve">Durante la Vigencia 2020 se llevo a cabo: 
1. El Mantenimiento preventivo. validaciones y mantenimientos correcitovs  a los elementos asignados al inventario del CDLyR. 
2. Supervisión contínua a los la gestión, contrato de suministros de  ferretería, alquiler de batarías sanitarias,  refrigerios, kits noche y  arrendamiento de bodegas sede Fontibón, todos necesarios para garantizar la operación del CDLyR y cumplimiento de la función logística.
3. Recepción y almacenamiento contínuo de los bienes asignados al CDLyR y posterior alistamiento para transporte y entrega de aquellos solicitados en el marco de la función logística.
4. Se gestionó el préstamo y/o entrega de ( 1° de julio y el 31 de diciembre) de 2020 se apoyó con la entrega definitiva o en préstamo de 78.392 suministros a 24 Entidades del Sistema Distrital de Gestión de Riesgos. </t>
  </si>
  <si>
    <t>En espera de la publicación del nuevo acuerdo Distrital complementario al acuerdo 470 de 2011, donde se participó en la elaboración de los conceptos respectivos, desde la competencia de la Entidad, 
El nuevo Acuerdo distrital 786, quedó un artículo que los administradores se deberían registrarse en el módulo de Sistema de Transporte Vertical.</t>
  </si>
  <si>
    <t>Modulo informático para el Registro de Afectados, generado por la oficina TICs. 
De acuerdo con lo Informado por dicha oficina, el módulo se encuentran con un avance en el desarrollo aproximado de 90%.</t>
  </si>
  <si>
    <t>Para la vigencia 2020 se expidieron 17 certificados de afectación por situaciones de emergencia, calamidad y/o desastre en el Distrito Capital.</t>
  </si>
  <si>
    <t>PLAN DE ACCION: SUBDIRECCIÓN PARA EL MANEJO DE EMERGENCIAS Y DESASTRES.    
DICIEMBRE DE 2020</t>
  </si>
  <si>
    <t>MANEJO DE EMERGENCIAS</t>
  </si>
  <si>
    <t>Proyecto: Fortalecimiento del manejo de emergencias y desastres.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</si>
</sst>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43" formatCode="_(* #,##0.00_);_(* \(#,##0.00\);_(* &quot;-&quot;??_);_(@_)"/>
    <numFmt numFmtId="164" formatCode="_(&quot;$&quot;\ * #,##0_);_(&quot;$&quot;\ * \(#,##0\);_(&quot;$&quot;\ * &quot;-&quot;??_);_(@_)"/>
    <numFmt numFmtId="165" formatCode="0.0%"/>
    <numFmt numFmtId="166" formatCode="_-&quot;$&quot;\ * #,##0_-;\-&quot;$&quot;\ * #,##0_-;_-&quot;$&quot;\ * &quot;-&quot;_-;_-@"/>
    <numFmt numFmtId="167" formatCode="d\.m"/>
    <numFmt numFmtId="168" formatCode="_(* #,##0_);_(* \(#,##0\);_(* &quot;-&quot;??_);_(@_)"/>
  </numFmts>
  <fonts count="33"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b/>
      <sz val="20"/>
      <color rgb="FF000000"/>
      <name val="Arial"/>
      <family val="2"/>
    </font>
    <font>
      <b/>
      <sz val="18"/>
      <color rgb="FF000000"/>
      <name val="Arial"/>
      <family val="2"/>
    </font>
    <font>
      <b/>
      <sz val="14"/>
      <name val="Arial"/>
      <family val="2"/>
    </font>
    <font>
      <b/>
      <sz val="14"/>
      <color rgb="FF000000"/>
      <name val="Arial"/>
      <family val="2"/>
    </font>
    <font>
      <sz val="28"/>
      <color rgb="FF000000"/>
      <name val="Arial"/>
      <family val="2"/>
    </font>
    <font>
      <b/>
      <sz val="12"/>
      <color rgb="FF000000"/>
      <name val="Arial"/>
      <family val="2"/>
    </font>
    <font>
      <b/>
      <sz val="26"/>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4"/>
      <name val="Arial"/>
      <family val="2"/>
    </font>
    <font>
      <sz val="14"/>
      <color rgb="FF000000"/>
      <name val="Arial"/>
      <family val="2"/>
    </font>
    <font>
      <sz val="14"/>
      <color rgb="FF7F7F7F"/>
      <name val="Arial"/>
      <family val="2"/>
    </font>
    <font>
      <sz val="14"/>
      <color rgb="FFFF0000"/>
      <name val="Arial"/>
      <family val="2"/>
    </font>
    <font>
      <sz val="12"/>
      <color theme="1"/>
      <name val="Arial"/>
      <family val="2"/>
    </font>
    <font>
      <sz val="11"/>
      <color theme="1"/>
      <name val="Arial"/>
      <family val="2"/>
    </font>
    <font>
      <sz val="10"/>
      <color rgb="FF000000"/>
      <name val="Arial"/>
      <family val="2"/>
    </font>
    <font>
      <sz val="12"/>
      <name val="Arial"/>
      <family val="2"/>
    </font>
    <font>
      <sz val="14"/>
      <color rgb="FF7F7F7F"/>
      <name val="Trebuchet MS"/>
      <family val="2"/>
    </font>
    <font>
      <sz val="11"/>
      <color rgb="FFFF0000"/>
      <name val="Arial"/>
      <family val="2"/>
    </font>
    <font>
      <b/>
      <sz val="12"/>
      <name val="Arial"/>
      <family val="2"/>
    </font>
    <font>
      <b/>
      <sz val="12"/>
      <color theme="1"/>
      <name val="Arial"/>
      <family val="2"/>
    </font>
    <font>
      <b/>
      <sz val="14"/>
      <color rgb="FF7F7F7F"/>
      <name val="Arial"/>
      <family val="2"/>
    </font>
    <font>
      <b/>
      <sz val="14"/>
      <color rgb="FF7F7F7F"/>
      <name val="Trebuchet MS"/>
      <family val="2"/>
    </font>
    <font>
      <b/>
      <sz val="36"/>
      <color rgb="FF000000"/>
      <name val="Arial"/>
      <family val="2"/>
    </font>
    <font>
      <b/>
      <sz val="18"/>
      <color theme="1"/>
      <name val="Arial"/>
      <family val="2"/>
    </font>
    <font>
      <b/>
      <sz val="18"/>
      <name val="Arial"/>
      <family val="2"/>
    </font>
  </fonts>
  <fills count="20">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FFFFFF"/>
      </patternFill>
    </fill>
    <fill>
      <patternFill patternType="solid">
        <fgColor theme="0"/>
        <bgColor rgb="FF4F81BD"/>
      </patternFill>
    </fill>
    <fill>
      <patternFill patternType="solid">
        <fgColor theme="0"/>
        <bgColor rgb="FFF2F2F2"/>
      </patternFill>
    </fill>
    <fill>
      <patternFill patternType="solid">
        <fgColor theme="0"/>
        <bgColor rgb="FFDDD9C3"/>
      </patternFill>
    </fill>
    <fill>
      <patternFill patternType="solid">
        <fgColor rgb="FF00B050"/>
        <bgColor rgb="FFFFFFFF"/>
      </patternFill>
    </fill>
    <fill>
      <patternFill patternType="solid">
        <fgColor rgb="FF00B050"/>
        <bgColor indexed="64"/>
      </patternFill>
    </fill>
    <fill>
      <patternFill patternType="solid">
        <fgColor rgb="FF92D050"/>
        <bgColor rgb="FFFFFFFF"/>
      </patternFill>
    </fill>
    <fill>
      <patternFill patternType="solid">
        <fgColor theme="6" tint="0.79998168889431442"/>
        <bgColor rgb="FFFFFFFF"/>
      </patternFill>
    </fill>
    <fill>
      <patternFill patternType="solid">
        <fgColor theme="6" tint="0.79998168889431442"/>
        <bgColor rgb="FFF2F2F2"/>
      </patternFill>
    </fill>
    <fill>
      <patternFill patternType="solid">
        <fgColor theme="8" tint="0.39997558519241921"/>
        <bgColor rgb="FFFFFFFF"/>
      </patternFill>
    </fill>
    <fill>
      <patternFill patternType="solid">
        <fgColor rgb="FF92D050"/>
        <bgColor rgb="FFDDD9C3"/>
      </patternFill>
    </fill>
  </fills>
  <borders count="81">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top style="thin">
        <color rgb="FF7F7F7F"/>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7F7F7F"/>
      </left>
      <right style="thin">
        <color rgb="FF7F7F7F"/>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rgb="FF7F7F7F"/>
      </bottom>
      <diagonal/>
    </border>
    <border>
      <left/>
      <right style="thin">
        <color theme="0" tint="-0.499984740745262"/>
      </right>
      <top/>
      <bottom style="thin">
        <color rgb="FF7F7F7F"/>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style="thin">
        <color rgb="FF7F7F7F"/>
      </bottom>
      <diagonal/>
    </border>
    <border>
      <left style="thin">
        <color theme="0" tint="-0.499984740745262"/>
      </left>
      <right style="thin">
        <color theme="0" tint="-0.499984740745262"/>
      </right>
      <top/>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theme="0" tint="-0.499984740745262"/>
      </left>
      <right/>
      <top style="thin">
        <color theme="0" tint="-0.499984740745262"/>
      </top>
      <bottom/>
      <diagonal/>
    </border>
    <border>
      <left style="thin">
        <color theme="0" tint="-0.499984740745262"/>
      </left>
      <right/>
      <top/>
      <bottom style="thin">
        <color indexed="64"/>
      </bottom>
      <diagonal/>
    </border>
    <border>
      <left/>
      <right/>
      <top/>
      <bottom style="thin">
        <color indexed="64"/>
      </bottom>
      <diagonal/>
    </border>
    <border>
      <left/>
      <right style="thin">
        <color theme="0" tint="-0.499984740745262"/>
      </right>
      <top/>
      <bottom style="thin">
        <color indexed="64"/>
      </bottom>
      <diagonal/>
    </border>
    <border>
      <left style="thin">
        <color theme="0" tint="-0.499984740745262"/>
      </left>
      <right/>
      <top style="thin">
        <color indexed="64"/>
      </top>
      <bottom/>
      <diagonal/>
    </border>
    <border>
      <left/>
      <right/>
      <top style="thin">
        <color indexed="64"/>
      </top>
      <bottom/>
      <diagonal/>
    </border>
    <border>
      <left/>
      <right style="thin">
        <color theme="0" tint="-0.499984740745262"/>
      </right>
      <top style="thin">
        <color indexed="64"/>
      </top>
      <bottom/>
      <diagonal/>
    </border>
    <border>
      <left style="thin">
        <color rgb="FF7F7F7F"/>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indexed="64"/>
      </top>
      <bottom style="thin">
        <color rgb="FF7F7F7F"/>
      </bottom>
      <diagonal/>
    </border>
    <border>
      <left/>
      <right/>
      <top style="thin">
        <color indexed="64"/>
      </top>
      <bottom style="thin">
        <color rgb="FF7F7F7F"/>
      </bottom>
      <diagonal/>
    </border>
    <border>
      <left style="thin">
        <color rgb="FF7F7F7F"/>
      </left>
      <right/>
      <top style="thin">
        <color theme="0" tint="-0.499984740745262"/>
      </top>
      <bottom style="thin">
        <color rgb="FF7F7F7F"/>
      </bottom>
      <diagonal/>
    </border>
    <border>
      <left/>
      <right style="thin">
        <color rgb="FF7F7F7F"/>
      </right>
      <top style="thin">
        <color theme="0" tint="-0.499984740745262"/>
      </top>
      <bottom style="thin">
        <color rgb="FF7F7F7F"/>
      </bottom>
      <diagonal/>
    </border>
    <border>
      <left/>
      <right style="thin">
        <color rgb="FF7F7F7F"/>
      </right>
      <top style="thin">
        <color rgb="FF7F7F7F"/>
      </top>
      <bottom style="thin">
        <color theme="0" tint="-0.499984740745262"/>
      </bottom>
      <diagonal/>
    </border>
    <border>
      <left style="thin">
        <color indexed="64"/>
      </left>
      <right/>
      <top style="thin">
        <color indexed="64"/>
      </top>
      <bottom style="thin">
        <color indexed="64"/>
      </bottom>
      <diagonal/>
    </border>
    <border>
      <left/>
      <right style="thin">
        <color theme="0" tint="-0.499984740745262"/>
      </right>
      <top style="thin">
        <color theme="0" tint="-0.499984740745262"/>
      </top>
      <bottom style="thin">
        <color rgb="FF7F7F7F"/>
      </bottom>
      <diagonal/>
    </border>
    <border>
      <left style="thin">
        <color rgb="FF7F7F7F"/>
      </left>
      <right/>
      <top/>
      <bottom/>
      <diagonal/>
    </border>
    <border>
      <left style="thin">
        <color indexed="64"/>
      </left>
      <right/>
      <top/>
      <bottom/>
      <diagonal/>
    </border>
    <border>
      <left style="thin">
        <color indexed="64"/>
      </left>
      <right style="thin">
        <color indexed="64"/>
      </right>
      <top/>
      <bottom style="thin">
        <color indexed="64"/>
      </bottom>
      <diagonal/>
    </border>
    <border>
      <left style="thin">
        <color rgb="FF7F7F7F"/>
      </left>
      <right style="thin">
        <color rgb="FF7F7F7F"/>
      </right>
      <top/>
      <bottom style="thin">
        <color theme="0" tint="-0.499984740745262"/>
      </bottom>
      <diagonal/>
    </border>
    <border>
      <left style="thin">
        <color rgb="FF7F7F7F"/>
      </left>
      <right/>
      <top/>
      <bottom style="thin">
        <color theme="0" tint="-0.499984740745262"/>
      </bottom>
      <diagonal/>
    </border>
    <border>
      <left style="thin">
        <color theme="0" tint="-0.499984740745262"/>
      </left>
      <right style="thin">
        <color theme="0" tint="-0.499984740745262"/>
      </right>
      <top/>
      <bottom style="thin">
        <color indexed="64"/>
      </bottom>
      <diagonal/>
    </border>
    <border>
      <left style="thin">
        <color theme="0" tint="-0.499984740745262"/>
      </left>
      <right style="thin">
        <color theme="0" tint="-0.499984740745262"/>
      </right>
      <top style="thin">
        <color indexed="64"/>
      </top>
      <bottom/>
      <diagonal/>
    </border>
    <border>
      <left style="thin">
        <color theme="0" tint="-0.499984740745262"/>
      </left>
      <right style="thin">
        <color theme="0" tint="-0.499984740745262"/>
      </right>
      <top/>
      <bottom style="thin">
        <color theme="0" tint="-0.499984740745262"/>
      </bottom>
      <diagonal/>
    </border>
  </borders>
  <cellStyleXfs count="4">
    <xf numFmtId="0" fontId="0" fillId="0" borderId="0"/>
    <xf numFmtId="9" fontId="15" fillId="0" borderId="0" applyFont="0" applyFill="0" applyBorder="0" applyAlignment="0" applyProtection="0"/>
    <xf numFmtId="43" fontId="22" fillId="0" borderId="0" applyFont="0" applyFill="0" applyBorder="0" applyAlignment="0" applyProtection="0"/>
    <xf numFmtId="44" fontId="4" fillId="0" borderId="15" applyFont="0" applyFill="0" applyBorder="0" applyAlignment="0" applyProtection="0"/>
  </cellStyleXfs>
  <cellXfs count="532">
    <xf numFmtId="0" fontId="0" fillId="0" borderId="0" xfId="0" applyFont="1" applyAlignment="1"/>
    <xf numFmtId="0" fontId="1" fillId="2" borderId="1" xfId="0" applyFont="1" applyFill="1" applyBorder="1"/>
    <xf numFmtId="0" fontId="2"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9" fillId="3" borderId="2" xfId="0" applyFont="1" applyFill="1" applyBorder="1" applyAlignment="1">
      <alignment horizontal="center" vertical="center"/>
    </xf>
    <xf numFmtId="0" fontId="9" fillId="3" borderId="1" xfId="0" applyFont="1" applyFill="1" applyBorder="1" applyAlignment="1">
      <alignment horizontal="center" vertical="center"/>
    </xf>
    <xf numFmtId="0" fontId="10" fillId="3" borderId="3" xfId="0" applyFont="1" applyFill="1" applyBorder="1" applyAlignment="1">
      <alignment horizontal="center" vertical="center"/>
    </xf>
    <xf numFmtId="0" fontId="5" fillId="2" borderId="1" xfId="0" applyFont="1" applyFill="1" applyBorder="1" applyAlignment="1">
      <alignment vertical="center" wrapText="1"/>
    </xf>
    <xf numFmtId="0" fontId="5" fillId="2" borderId="15"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6" fillId="5" borderId="15" xfId="0" applyFont="1" applyFill="1" applyBorder="1" applyAlignment="1">
      <alignment vertical="center" wrapText="1"/>
    </xf>
    <xf numFmtId="0" fontId="16" fillId="9" borderId="17" xfId="0" applyFont="1" applyFill="1" applyBorder="1" applyAlignment="1">
      <alignment horizontal="center" vertical="center" wrapText="1"/>
    </xf>
    <xf numFmtId="0" fontId="4" fillId="4" borderId="15" xfId="0" applyFont="1" applyFill="1" applyBorder="1"/>
    <xf numFmtId="0" fontId="14" fillId="2" borderId="1" xfId="0" applyFont="1" applyFill="1" applyBorder="1"/>
    <xf numFmtId="0" fontId="14" fillId="2" borderId="15" xfId="0" applyFont="1" applyFill="1" applyBorder="1"/>
    <xf numFmtId="0" fontId="14" fillId="2" borderId="1" xfId="0" applyFont="1" applyFill="1" applyBorder="1" applyAlignment="1">
      <alignment horizontal="center" vertical="center"/>
    </xf>
    <xf numFmtId="0" fontId="14" fillId="2" borderId="15" xfId="0" applyFont="1" applyFill="1" applyBorder="1" applyAlignment="1">
      <alignment horizontal="center" vertical="center"/>
    </xf>
    <xf numFmtId="0" fontId="14" fillId="0" borderId="0" xfId="0" applyFont="1"/>
    <xf numFmtId="0" fontId="14" fillId="0" borderId="0" xfId="0" applyFont="1" applyAlignment="1"/>
    <xf numFmtId="0" fontId="14" fillId="7" borderId="0" xfId="0" applyFont="1" applyFill="1" applyAlignment="1"/>
    <xf numFmtId="0" fontId="18" fillId="3" borderId="16" xfId="0" applyFont="1" applyFill="1" applyBorder="1" applyAlignment="1">
      <alignment vertical="center" wrapText="1"/>
    </xf>
    <xf numFmtId="0" fontId="18" fillId="3" borderId="16" xfId="0" applyFont="1" applyFill="1" applyBorder="1" applyAlignment="1">
      <alignment horizontal="center" vertical="center" wrapText="1"/>
    </xf>
    <xf numFmtId="0" fontId="14" fillId="7" borderId="0" xfId="0" applyFont="1" applyFill="1"/>
    <xf numFmtId="0" fontId="18" fillId="3" borderId="9"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4" fillId="4" borderId="0" xfId="0" applyFont="1" applyFill="1"/>
    <xf numFmtId="0" fontId="14" fillId="8" borderId="15" xfId="0" applyFont="1" applyFill="1" applyBorder="1"/>
    <xf numFmtId="0" fontId="14" fillId="8" borderId="1" xfId="0" applyFont="1" applyFill="1" applyBorder="1" applyAlignment="1">
      <alignment horizontal="center" vertical="center"/>
    </xf>
    <xf numFmtId="0" fontId="14" fillId="8" borderId="15" xfId="0" applyFont="1" applyFill="1" applyBorder="1" applyAlignment="1">
      <alignment horizontal="center" vertical="center"/>
    </xf>
    <xf numFmtId="166" fontId="14" fillId="8" borderId="1" xfId="0" applyNumberFormat="1" applyFont="1" applyFill="1" applyBorder="1" applyAlignment="1">
      <alignment horizontal="center" vertical="center"/>
    </xf>
    <xf numFmtId="166" fontId="14" fillId="8" borderId="15" xfId="0" applyNumberFormat="1" applyFont="1" applyFill="1" applyBorder="1" applyAlignment="1">
      <alignment horizontal="center" vertical="center"/>
    </xf>
    <xf numFmtId="0" fontId="18" fillId="2" borderId="17" xfId="0" applyFont="1" applyFill="1" applyBorder="1" applyAlignment="1">
      <alignment horizontal="center" vertical="center" wrapText="1"/>
    </xf>
    <xf numFmtId="0" fontId="14" fillId="7" borderId="0" xfId="0" applyFont="1" applyFill="1" applyAlignment="1">
      <alignment horizontal="center" vertical="center"/>
    </xf>
    <xf numFmtId="0" fontId="14" fillId="0" borderId="0" xfId="0" applyFont="1" applyAlignment="1">
      <alignment horizontal="center" vertical="center"/>
    </xf>
    <xf numFmtId="0" fontId="17" fillId="2" borderId="1" xfId="0" applyFont="1" applyFill="1" applyBorder="1"/>
    <xf numFmtId="0" fontId="17" fillId="2" borderId="1" xfId="0" applyFont="1" applyFill="1" applyBorder="1" applyAlignment="1">
      <alignment horizontal="center"/>
    </xf>
    <xf numFmtId="0" fontId="17" fillId="2" borderId="1"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7" borderId="0" xfId="0" applyFont="1" applyFill="1" applyAlignment="1"/>
    <xf numFmtId="0" fontId="17" fillId="0" borderId="0" xfId="0" applyFont="1" applyAlignment="1"/>
    <xf numFmtId="0" fontId="16" fillId="0" borderId="15" xfId="0" applyFont="1" applyBorder="1"/>
    <xf numFmtId="0" fontId="8" fillId="2" borderId="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5" xfId="0" applyFont="1" applyFill="1" applyBorder="1" applyAlignment="1">
      <alignment horizontal="left" vertical="center" wrapText="1"/>
    </xf>
    <xf numFmtId="0" fontId="17" fillId="2" borderId="15" xfId="0" applyFont="1" applyFill="1" applyBorder="1"/>
    <xf numFmtId="164" fontId="4" fillId="0" borderId="1" xfId="0" applyNumberFormat="1" applyFont="1" applyFill="1" applyBorder="1" applyAlignment="1">
      <alignment vertical="center"/>
    </xf>
    <xf numFmtId="0" fontId="4" fillId="0" borderId="1" xfId="0" applyFont="1" applyFill="1" applyBorder="1"/>
    <xf numFmtId="0" fontId="4" fillId="0" borderId="0" xfId="0" applyFont="1" applyFill="1" applyAlignment="1"/>
    <xf numFmtId="164" fontId="4" fillId="0" borderId="15" xfId="0" applyNumberFormat="1" applyFont="1" applyFill="1" applyBorder="1" applyAlignment="1">
      <alignment vertical="center"/>
    </xf>
    <xf numFmtId="0" fontId="4" fillId="0" borderId="15" xfId="0" applyFont="1" applyFill="1" applyBorder="1" applyAlignment="1">
      <alignment horizontal="center"/>
    </xf>
    <xf numFmtId="0" fontId="20" fillId="2" borderId="27" xfId="0" applyFont="1" applyFill="1" applyBorder="1" applyAlignment="1">
      <alignment horizontal="center" vertical="center" wrapText="1"/>
    </xf>
    <xf numFmtId="9" fontId="20" fillId="2" borderId="28" xfId="1" applyFont="1" applyFill="1" applyBorder="1" applyAlignment="1">
      <alignment horizontal="center" vertical="center" wrapText="1"/>
    </xf>
    <xf numFmtId="164" fontId="20" fillId="2" borderId="1" xfId="0" applyNumberFormat="1" applyFont="1" applyFill="1" applyBorder="1" applyAlignment="1">
      <alignment vertical="center"/>
    </xf>
    <xf numFmtId="0" fontId="20" fillId="7" borderId="0" xfId="0" applyFont="1" applyFill="1" applyAlignment="1"/>
    <xf numFmtId="0" fontId="20" fillId="0" borderId="0" xfId="0" applyFont="1" applyAlignment="1"/>
    <xf numFmtId="0" fontId="20" fillId="2" borderId="29" xfId="0" applyFont="1" applyFill="1" applyBorder="1" applyAlignment="1">
      <alignment horizontal="center" vertical="center" wrapText="1"/>
    </xf>
    <xf numFmtId="9" fontId="20" fillId="2" borderId="29" xfId="0" applyNumberFormat="1" applyFont="1" applyFill="1" applyBorder="1" applyAlignment="1">
      <alignment horizontal="center" vertical="center" wrapText="1"/>
    </xf>
    <xf numFmtId="164" fontId="20" fillId="2" borderId="15" xfId="0" applyNumberFormat="1" applyFont="1" applyFill="1" applyBorder="1" applyAlignment="1">
      <alignment vertical="center"/>
    </xf>
    <xf numFmtId="0" fontId="20" fillId="0" borderId="15" xfId="0" applyFont="1" applyBorder="1" applyAlignment="1">
      <alignment horizontal="center"/>
    </xf>
    <xf numFmtId="0" fontId="20" fillId="2" borderId="1" xfId="0" applyFont="1" applyFill="1" applyBorder="1"/>
    <xf numFmtId="3" fontId="20" fillId="2" borderId="29" xfId="0" applyNumberFormat="1" applyFont="1" applyFill="1" applyBorder="1" applyAlignment="1">
      <alignment horizontal="center" vertical="center" wrapText="1"/>
    </xf>
    <xf numFmtId="0" fontId="16" fillId="2" borderId="17" xfId="0" applyFont="1" applyFill="1" applyBorder="1" applyAlignment="1">
      <alignment horizontal="center" vertical="center" wrapText="1"/>
    </xf>
    <xf numFmtId="9" fontId="20" fillId="0" borderId="27" xfId="0" applyNumberFormat="1" applyFont="1" applyFill="1" applyBorder="1" applyAlignment="1">
      <alignment horizontal="center" vertical="center" wrapText="1"/>
    </xf>
    <xf numFmtId="9" fontId="23" fillId="0" borderId="27" xfId="1" applyFont="1" applyFill="1" applyBorder="1" applyAlignment="1">
      <alignment horizontal="center" vertical="center" wrapText="1"/>
    </xf>
    <xf numFmtId="0" fontId="23" fillId="2" borderId="29" xfId="0" applyFont="1" applyFill="1" applyBorder="1" applyAlignment="1">
      <alignment horizontal="center" vertical="center" wrapText="1"/>
    </xf>
    <xf numFmtId="0" fontId="23" fillId="2" borderId="27" xfId="0" applyFont="1" applyFill="1" applyBorder="1" applyAlignment="1">
      <alignment horizontal="center" vertical="center" wrapText="1"/>
    </xf>
    <xf numFmtId="0" fontId="23" fillId="5" borderId="27" xfId="0" applyFont="1" applyFill="1" applyBorder="1" applyAlignment="1">
      <alignment horizontal="center" vertical="center" wrapText="1"/>
    </xf>
    <xf numFmtId="9" fontId="23" fillId="4" borderId="27" xfId="1" applyFont="1" applyFill="1" applyBorder="1" applyAlignment="1">
      <alignment horizontal="center" vertical="center" wrapText="1"/>
    </xf>
    <xf numFmtId="9" fontId="23" fillId="5" borderId="28" xfId="1" applyFont="1" applyFill="1" applyBorder="1" applyAlignment="1">
      <alignment horizontal="center" vertical="center" wrapText="1"/>
    </xf>
    <xf numFmtId="0" fontId="23" fillId="5" borderId="29" xfId="0" applyFont="1" applyFill="1" applyBorder="1" applyAlignment="1">
      <alignment horizontal="center" vertical="center" wrapText="1"/>
    </xf>
    <xf numFmtId="9" fontId="23" fillId="5" borderId="29" xfId="0" applyNumberFormat="1" applyFont="1" applyFill="1" applyBorder="1" applyAlignment="1">
      <alignment horizontal="center" vertical="center" wrapText="1"/>
    </xf>
    <xf numFmtId="0" fontId="14" fillId="5" borderId="1" xfId="0" applyFont="1" applyFill="1" applyBorder="1"/>
    <xf numFmtId="0" fontId="7" fillId="10" borderId="12" xfId="0" applyFont="1" applyFill="1" applyBorder="1" applyAlignment="1">
      <alignment vertical="center" wrapText="1"/>
    </xf>
    <xf numFmtId="0" fontId="5" fillId="5" borderId="1" xfId="0" applyFont="1" applyFill="1" applyBorder="1" applyAlignment="1">
      <alignment vertical="center" wrapText="1"/>
    </xf>
    <xf numFmtId="0" fontId="14" fillId="4" borderId="0" xfId="0" applyFont="1" applyFill="1" applyAlignment="1"/>
    <xf numFmtId="0" fontId="2" fillId="5" borderId="1" xfId="0" applyFont="1" applyFill="1" applyBorder="1" applyAlignment="1">
      <alignment horizontal="center" vertical="center" wrapText="1"/>
    </xf>
    <xf numFmtId="0" fontId="14" fillId="5" borderId="15" xfId="0" applyFont="1" applyFill="1" applyBorder="1"/>
    <xf numFmtId="0" fontId="18" fillId="11" borderId="9" xfId="0" applyFont="1" applyFill="1" applyBorder="1" applyAlignment="1">
      <alignment horizontal="center" vertical="center" wrapText="1"/>
    </xf>
    <xf numFmtId="0" fontId="18" fillId="5" borderId="15" xfId="0" applyFont="1" applyFill="1" applyBorder="1" applyAlignment="1">
      <alignment horizontal="center" vertical="center" wrapText="1"/>
    </xf>
    <xf numFmtId="0" fontId="18" fillId="5" borderId="41" xfId="0" applyFont="1" applyFill="1" applyBorder="1" applyAlignment="1">
      <alignment horizontal="center" vertical="center" wrapText="1"/>
    </xf>
    <xf numFmtId="0" fontId="5" fillId="5" borderId="15" xfId="0" applyFont="1" applyFill="1" applyBorder="1" applyAlignment="1">
      <alignment vertical="center" wrapText="1"/>
    </xf>
    <xf numFmtId="164" fontId="20" fillId="5" borderId="1" xfId="0" applyNumberFormat="1" applyFont="1" applyFill="1" applyBorder="1" applyAlignment="1">
      <alignment vertical="center"/>
    </xf>
    <xf numFmtId="0" fontId="20" fillId="4" borderId="0" xfId="0" applyFont="1" applyFill="1" applyAlignment="1"/>
    <xf numFmtId="164" fontId="20" fillId="5" borderId="15" xfId="0" applyNumberFormat="1" applyFont="1" applyFill="1" applyBorder="1" applyAlignment="1">
      <alignment vertical="center"/>
    </xf>
    <xf numFmtId="0" fontId="20" fillId="4" borderId="15" xfId="0" applyFont="1" applyFill="1" applyBorder="1" applyAlignment="1">
      <alignment horizontal="center"/>
    </xf>
    <xf numFmtId="168" fontId="23" fillId="5" borderId="29" xfId="2" applyNumberFormat="1" applyFont="1" applyFill="1" applyBorder="1" applyAlignment="1">
      <alignment horizontal="center" vertical="center" wrapText="1"/>
    </xf>
    <xf numFmtId="0" fontId="20" fillId="5" borderId="27" xfId="0" applyFont="1" applyFill="1" applyBorder="1" applyAlignment="1">
      <alignment horizontal="center" vertical="center" wrapText="1"/>
    </xf>
    <xf numFmtId="9" fontId="20" fillId="5" borderId="28" xfId="1" applyFont="1" applyFill="1" applyBorder="1" applyAlignment="1">
      <alignment horizontal="center" vertical="center" wrapText="1"/>
    </xf>
    <xf numFmtId="0" fontId="20" fillId="5" borderId="29" xfId="0" applyFont="1" applyFill="1" applyBorder="1" applyAlignment="1">
      <alignment horizontal="center" vertical="center" wrapText="1"/>
    </xf>
    <xf numFmtId="9" fontId="20" fillId="5" borderId="29" xfId="0" applyNumberFormat="1" applyFont="1" applyFill="1" applyBorder="1" applyAlignment="1">
      <alignment horizontal="center" vertical="center" wrapText="1"/>
    </xf>
    <xf numFmtId="168" fontId="20" fillId="5" borderId="29" xfId="2" applyNumberFormat="1" applyFont="1" applyFill="1" applyBorder="1" applyAlignment="1">
      <alignment horizontal="left" vertical="center" wrapText="1"/>
    </xf>
    <xf numFmtId="0" fontId="20" fillId="5" borderId="1" xfId="0" applyFont="1" applyFill="1" applyBorder="1"/>
    <xf numFmtId="9" fontId="23" fillId="5" borderId="43" xfId="1" applyFont="1" applyFill="1" applyBorder="1" applyAlignment="1">
      <alignment horizontal="center" vertical="center" wrapText="1"/>
    </xf>
    <xf numFmtId="168" fontId="23" fillId="5" borderId="29" xfId="2" applyNumberFormat="1" applyFont="1" applyFill="1" applyBorder="1" applyAlignment="1">
      <alignment horizontal="left" vertical="center" wrapText="1"/>
    </xf>
    <xf numFmtId="0" fontId="8" fillId="5" borderId="1" xfId="0" applyFont="1" applyFill="1" applyBorder="1" applyAlignment="1">
      <alignment vertical="center" wrapText="1"/>
    </xf>
    <xf numFmtId="0" fontId="12" fillId="5" borderId="27" xfId="0" applyFont="1" applyFill="1" applyBorder="1" applyAlignment="1">
      <alignment horizontal="center" vertical="center" wrapText="1"/>
    </xf>
    <xf numFmtId="0" fontId="12" fillId="5" borderId="29" xfId="0" applyFont="1" applyFill="1" applyBorder="1" applyAlignment="1">
      <alignment horizontal="center" vertical="center" wrapText="1"/>
    </xf>
    <xf numFmtId="0" fontId="21" fillId="5" borderId="29" xfId="0" applyFont="1" applyFill="1" applyBorder="1" applyAlignment="1">
      <alignment horizontal="center" vertical="center" wrapText="1"/>
    </xf>
    <xf numFmtId="164" fontId="14" fillId="5" borderId="1" xfId="0" applyNumberFormat="1" applyFont="1" applyFill="1" applyBorder="1" applyAlignment="1">
      <alignment vertical="center"/>
    </xf>
    <xf numFmtId="164" fontId="14" fillId="5" borderId="15" xfId="0" applyNumberFormat="1" applyFont="1" applyFill="1" applyBorder="1" applyAlignment="1">
      <alignment vertical="center"/>
    </xf>
    <xf numFmtId="9" fontId="12" fillId="5" borderId="29" xfId="0" applyNumberFormat="1" applyFont="1" applyFill="1" applyBorder="1" applyAlignment="1">
      <alignment horizontal="center" vertical="center" wrapText="1"/>
    </xf>
    <xf numFmtId="168" fontId="12" fillId="5" borderId="27" xfId="2" applyNumberFormat="1" applyFont="1" applyFill="1" applyBorder="1" applyAlignment="1">
      <alignment horizontal="center" vertical="center" wrapText="1"/>
    </xf>
    <xf numFmtId="168" fontId="12" fillId="5" borderId="28" xfId="1" applyNumberFormat="1" applyFont="1" applyFill="1" applyBorder="1" applyAlignment="1">
      <alignment horizontal="center" vertical="center" wrapText="1"/>
    </xf>
    <xf numFmtId="0" fontId="14" fillId="5" borderId="1" xfId="0" applyFont="1" applyFill="1" applyBorder="1" applyAlignment="1">
      <alignment horizontal="center"/>
    </xf>
    <xf numFmtId="0" fontId="14" fillId="5" borderId="15" xfId="0" applyFont="1" applyFill="1" applyBorder="1" applyAlignment="1">
      <alignment horizontal="center"/>
    </xf>
    <xf numFmtId="0" fontId="2" fillId="5" borderId="1" xfId="0" applyFont="1" applyFill="1" applyBorder="1" applyAlignment="1">
      <alignment vertical="center" wrapText="1"/>
    </xf>
    <xf numFmtId="9" fontId="14" fillId="5" borderId="1" xfId="0" applyNumberFormat="1" applyFont="1" applyFill="1" applyBorder="1" applyAlignment="1">
      <alignment horizontal="left" vertical="center" wrapText="1"/>
    </xf>
    <xf numFmtId="14" fontId="14" fillId="5" borderId="1" xfId="0" applyNumberFormat="1" applyFont="1" applyFill="1" applyBorder="1" applyAlignment="1">
      <alignment horizontal="center" vertical="center" wrapText="1"/>
    </xf>
    <xf numFmtId="44" fontId="14" fillId="5" borderId="1" xfId="0" applyNumberFormat="1" applyFont="1" applyFill="1" applyBorder="1" applyAlignment="1">
      <alignment vertical="center" wrapText="1"/>
    </xf>
    <xf numFmtId="44" fontId="14" fillId="5" borderId="1" xfId="0" applyNumberFormat="1" applyFont="1" applyFill="1" applyBorder="1" applyAlignment="1">
      <alignment horizontal="center" vertical="center" wrapText="1"/>
    </xf>
    <xf numFmtId="44" fontId="14" fillId="5" borderId="15" xfId="0" applyNumberFormat="1" applyFont="1" applyFill="1" applyBorder="1" applyAlignment="1">
      <alignment horizontal="center" vertical="center" wrapText="1"/>
    </xf>
    <xf numFmtId="44" fontId="14" fillId="5" borderId="15" xfId="0" applyNumberFormat="1" applyFont="1" applyFill="1" applyBorder="1" applyAlignment="1">
      <alignment vertical="center" wrapText="1"/>
    </xf>
    <xf numFmtId="0" fontId="14" fillId="5" borderId="1" xfId="0" applyFont="1" applyFill="1" applyBorder="1" applyAlignment="1">
      <alignment horizontal="left" vertical="center" wrapText="1"/>
    </xf>
    <xf numFmtId="0" fontId="4" fillId="4" borderId="14" xfId="0" applyFont="1" applyFill="1" applyBorder="1"/>
    <xf numFmtId="0" fontId="5" fillId="12" borderId="37" xfId="0" applyFont="1" applyFill="1" applyBorder="1" applyAlignment="1">
      <alignment horizontal="center" vertical="center" wrapText="1"/>
    </xf>
    <xf numFmtId="9" fontId="14" fillId="12" borderId="37" xfId="0" applyNumberFormat="1" applyFont="1" applyFill="1" applyBorder="1" applyAlignment="1">
      <alignment horizontal="center" vertical="center"/>
    </xf>
    <xf numFmtId="0" fontId="6" fillId="12" borderId="37" xfId="0" applyFont="1" applyFill="1" applyBorder="1" applyAlignment="1">
      <alignment horizontal="center" vertical="center" wrapText="1"/>
    </xf>
    <xf numFmtId="0" fontId="14" fillId="12" borderId="37" xfId="0" applyFont="1" applyFill="1" applyBorder="1" applyAlignment="1">
      <alignment horizontal="center" vertical="center"/>
    </xf>
    <xf numFmtId="0" fontId="5" fillId="12" borderId="15" xfId="0" applyFont="1" applyFill="1" applyBorder="1" applyAlignment="1">
      <alignment horizontal="center" vertical="center" wrapText="1"/>
    </xf>
    <xf numFmtId="9" fontId="14" fillId="12" borderId="15" xfId="0" applyNumberFormat="1" applyFont="1" applyFill="1" applyBorder="1" applyAlignment="1">
      <alignment horizontal="center" vertical="center"/>
    </xf>
    <xf numFmtId="0" fontId="6" fillId="12" borderId="15" xfId="0" applyFont="1" applyFill="1" applyBorder="1" applyAlignment="1">
      <alignment horizontal="center" vertical="center" wrapText="1"/>
    </xf>
    <xf numFmtId="0" fontId="14" fillId="12" borderId="15" xfId="0" applyFont="1" applyFill="1" applyBorder="1" applyAlignment="1">
      <alignment horizontal="center" vertical="center"/>
    </xf>
    <xf numFmtId="0" fontId="8" fillId="12" borderId="15" xfId="0" applyFont="1" applyFill="1" applyBorder="1" applyAlignment="1">
      <alignment vertical="center" wrapText="1"/>
    </xf>
    <xf numFmtId="0" fontId="14" fillId="12" borderId="15" xfId="0" applyFont="1" applyFill="1" applyBorder="1" applyAlignment="1">
      <alignment horizontal="center"/>
    </xf>
    <xf numFmtId="0" fontId="8" fillId="12" borderId="19" xfId="0" applyFont="1" applyFill="1" applyBorder="1" applyAlignment="1">
      <alignment horizontal="center" vertical="center" wrapText="1"/>
    </xf>
    <xf numFmtId="0" fontId="8" fillId="12" borderId="19" xfId="0" applyFont="1" applyFill="1" applyBorder="1" applyAlignment="1">
      <alignment vertical="center" wrapText="1"/>
    </xf>
    <xf numFmtId="0" fontId="9" fillId="11" borderId="2" xfId="0" applyFont="1" applyFill="1" applyBorder="1" applyAlignment="1">
      <alignment horizontal="center" vertical="center"/>
    </xf>
    <xf numFmtId="0" fontId="9" fillId="11" borderId="1" xfId="0" applyFont="1" applyFill="1" applyBorder="1" applyAlignment="1">
      <alignment horizontal="center" vertical="center"/>
    </xf>
    <xf numFmtId="0" fontId="10" fillId="11" borderId="3" xfId="0" applyFont="1" applyFill="1" applyBorder="1" applyAlignment="1">
      <alignment horizontal="center" vertical="center"/>
    </xf>
    <xf numFmtId="0" fontId="17" fillId="5" borderId="1" xfId="0" applyFont="1" applyFill="1" applyBorder="1" applyAlignment="1">
      <alignment horizontal="center"/>
    </xf>
    <xf numFmtId="0" fontId="18" fillId="11" borderId="16" xfId="0" applyFont="1" applyFill="1" applyBorder="1" applyAlignment="1">
      <alignment vertical="center" wrapText="1"/>
    </xf>
    <xf numFmtId="0" fontId="18" fillId="11" borderId="16" xfId="0" applyFont="1" applyFill="1" applyBorder="1" applyAlignment="1">
      <alignment horizontal="left" vertical="center" wrapText="1"/>
    </xf>
    <xf numFmtId="0" fontId="16" fillId="5" borderId="17" xfId="0" applyFont="1" applyFill="1" applyBorder="1" applyAlignment="1">
      <alignment horizontal="center" vertical="center" wrapText="1"/>
    </xf>
    <xf numFmtId="14" fontId="16" fillId="5" borderId="17" xfId="0" applyNumberFormat="1" applyFont="1" applyFill="1" applyBorder="1" applyAlignment="1">
      <alignment horizontal="center" vertical="center" wrapText="1"/>
    </xf>
    <xf numFmtId="0" fontId="18" fillId="5" borderId="17" xfId="0" applyFont="1" applyFill="1" applyBorder="1" applyAlignment="1">
      <alignment horizontal="center" vertical="center" wrapText="1"/>
    </xf>
    <xf numFmtId="0" fontId="14" fillId="2" borderId="15" xfId="0" applyFont="1" applyFill="1" applyBorder="1" applyAlignment="1">
      <alignment horizontal="left" vertical="center"/>
    </xf>
    <xf numFmtId="0" fontId="14" fillId="2" borderId="1" xfId="0" applyFont="1" applyFill="1" applyBorder="1" applyAlignment="1">
      <alignment horizontal="left"/>
    </xf>
    <xf numFmtId="0" fontId="13" fillId="3" borderId="2"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3" fillId="3" borderId="3" xfId="0" applyFont="1" applyFill="1" applyBorder="1" applyAlignment="1">
      <alignment horizontal="left" vertical="center" wrapText="1"/>
    </xf>
    <xf numFmtId="14" fontId="12" fillId="3" borderId="3" xfId="0" applyNumberFormat="1" applyFont="1" applyFill="1" applyBorder="1" applyAlignment="1">
      <alignment horizontal="left" vertical="center" wrapText="1"/>
    </xf>
    <xf numFmtId="0" fontId="17" fillId="2" borderId="15" xfId="0" applyFont="1" applyFill="1" applyBorder="1" applyAlignment="1">
      <alignment horizontal="left" vertical="center" wrapText="1"/>
    </xf>
    <xf numFmtId="0" fontId="19" fillId="2" borderId="1" xfId="0" applyFont="1" applyFill="1" applyBorder="1" applyAlignment="1">
      <alignment horizontal="left"/>
    </xf>
    <xf numFmtId="0" fontId="17" fillId="2" borderId="1" xfId="0" applyFont="1" applyFill="1" applyBorder="1" applyAlignment="1">
      <alignment horizontal="left"/>
    </xf>
    <xf numFmtId="165" fontId="7" fillId="6" borderId="17" xfId="0" applyNumberFormat="1" applyFont="1" applyFill="1" applyBorder="1" applyAlignment="1">
      <alignment horizontal="left" vertical="center" wrapText="1"/>
    </xf>
    <xf numFmtId="9" fontId="14" fillId="2" borderId="15" xfId="0" applyNumberFormat="1" applyFont="1" applyFill="1" applyBorder="1" applyAlignment="1">
      <alignment horizontal="left" vertical="center"/>
    </xf>
    <xf numFmtId="9" fontId="20" fillId="2" borderId="15" xfId="0" applyNumberFormat="1" applyFont="1" applyFill="1" applyBorder="1" applyAlignment="1">
      <alignment horizontal="left" vertical="center"/>
    </xf>
    <xf numFmtId="0" fontId="20" fillId="2" borderId="1" xfId="0" applyFont="1" applyFill="1" applyBorder="1" applyAlignment="1">
      <alignment horizontal="left"/>
    </xf>
    <xf numFmtId="165" fontId="7" fillId="10" borderId="17" xfId="0" applyNumberFormat="1" applyFont="1" applyFill="1" applyBorder="1" applyAlignment="1">
      <alignment horizontal="left" vertical="center" wrapText="1"/>
    </xf>
    <xf numFmtId="9" fontId="20" fillId="5" borderId="15" xfId="0" applyNumberFormat="1" applyFont="1" applyFill="1" applyBorder="1" applyAlignment="1">
      <alignment horizontal="left" vertical="center"/>
    </xf>
    <xf numFmtId="0" fontId="20" fillId="5" borderId="1" xfId="0" applyFont="1" applyFill="1" applyBorder="1" applyAlignment="1">
      <alignment horizontal="left"/>
    </xf>
    <xf numFmtId="9" fontId="21" fillId="5" borderId="15" xfId="0" applyNumberFormat="1" applyFont="1" applyFill="1" applyBorder="1" applyAlignment="1">
      <alignment horizontal="left" vertical="center"/>
    </xf>
    <xf numFmtId="0" fontId="21" fillId="5" borderId="1" xfId="0" applyFont="1" applyFill="1" applyBorder="1" applyAlignment="1">
      <alignment horizontal="left"/>
    </xf>
    <xf numFmtId="9" fontId="14" fillId="5" borderId="15" xfId="0" applyNumberFormat="1" applyFont="1" applyFill="1" applyBorder="1" applyAlignment="1">
      <alignment horizontal="left" vertical="center"/>
    </xf>
    <xf numFmtId="0" fontId="14" fillId="5" borderId="1" xfId="0" applyFont="1" applyFill="1" applyBorder="1" applyAlignment="1">
      <alignment horizontal="left"/>
    </xf>
    <xf numFmtId="0" fontId="14" fillId="5" borderId="15" xfId="0" applyFont="1" applyFill="1" applyBorder="1" applyAlignment="1">
      <alignment horizontal="left"/>
    </xf>
    <xf numFmtId="44" fontId="14" fillId="5" borderId="15" xfId="0" applyNumberFormat="1" applyFont="1" applyFill="1" applyBorder="1" applyAlignment="1">
      <alignment horizontal="left" vertical="center" wrapText="1"/>
    </xf>
    <xf numFmtId="0" fontId="14" fillId="5" borderId="1" xfId="0" applyFont="1" applyFill="1" applyBorder="1" applyAlignment="1">
      <alignment horizontal="left" vertical="center"/>
    </xf>
    <xf numFmtId="0" fontId="14" fillId="12" borderId="37" xfId="0" applyFont="1" applyFill="1" applyBorder="1" applyAlignment="1">
      <alignment horizontal="left" vertical="center"/>
    </xf>
    <xf numFmtId="0" fontId="14" fillId="12" borderId="15" xfId="0" applyFont="1" applyFill="1" applyBorder="1" applyAlignment="1">
      <alignment horizontal="left" vertical="center"/>
    </xf>
    <xf numFmtId="0" fontId="8" fillId="12" borderId="15" xfId="0" applyFont="1" applyFill="1" applyBorder="1" applyAlignment="1">
      <alignment horizontal="left" vertical="center" wrapText="1"/>
    </xf>
    <xf numFmtId="0" fontId="8" fillId="12" borderId="19" xfId="0" applyFont="1" applyFill="1" applyBorder="1" applyAlignment="1">
      <alignment horizontal="left" vertical="center" wrapText="1"/>
    </xf>
    <xf numFmtId="0" fontId="4" fillId="4" borderId="15" xfId="0" applyFont="1" applyFill="1" applyBorder="1" applyAlignment="1">
      <alignment horizontal="left"/>
    </xf>
    <xf numFmtId="0" fontId="14" fillId="4" borderId="0" xfId="0" applyFont="1" applyFill="1" applyAlignment="1">
      <alignment horizontal="left"/>
    </xf>
    <xf numFmtId="0" fontId="6" fillId="5" borderId="15" xfId="0" applyFont="1" applyFill="1" applyBorder="1" applyAlignment="1">
      <alignment horizontal="left" vertical="center" wrapText="1"/>
    </xf>
    <xf numFmtId="166" fontId="14" fillId="8" borderId="15" xfId="0" applyNumberFormat="1" applyFont="1" applyFill="1" applyBorder="1" applyAlignment="1">
      <alignment horizontal="left" vertical="center"/>
    </xf>
    <xf numFmtId="0" fontId="14" fillId="7" borderId="0" xfId="0" applyFont="1" applyFill="1" applyAlignment="1">
      <alignment horizontal="left"/>
    </xf>
    <xf numFmtId="0" fontId="14" fillId="7" borderId="0" xfId="0" applyFont="1" applyFill="1" applyAlignment="1">
      <alignment horizontal="left" vertical="center"/>
    </xf>
    <xf numFmtId="0" fontId="14" fillId="0" borderId="0" xfId="0" applyFont="1" applyAlignment="1">
      <alignment horizontal="left" vertical="center"/>
    </xf>
    <xf numFmtId="0" fontId="14" fillId="0" borderId="0" xfId="0" applyFont="1" applyAlignment="1">
      <alignment horizontal="left"/>
    </xf>
    <xf numFmtId="165" fontId="7" fillId="6" borderId="17" xfId="0" applyNumberFormat="1" applyFont="1" applyFill="1" applyBorder="1" applyAlignment="1">
      <alignment horizontal="left" vertical="center" wrapText="1"/>
    </xf>
    <xf numFmtId="0" fontId="4" fillId="0" borderId="15" xfId="0" applyFont="1" applyFill="1" applyBorder="1" applyAlignment="1">
      <alignment horizontal="center"/>
    </xf>
    <xf numFmtId="0" fontId="16" fillId="3" borderId="16" xfId="0" applyFont="1" applyFill="1" applyBorder="1" applyAlignment="1">
      <alignment horizontal="center" vertical="center" wrapText="1"/>
    </xf>
    <xf numFmtId="0" fontId="16" fillId="2" borderId="13" xfId="0" applyFont="1" applyFill="1" applyBorder="1" applyAlignment="1">
      <alignment horizontal="center" vertical="center" wrapText="1"/>
    </xf>
    <xf numFmtId="14" fontId="16" fillId="5" borderId="12" xfId="0" applyNumberFormat="1" applyFont="1" applyFill="1" applyBorder="1" applyAlignment="1">
      <alignment horizontal="center" vertical="center" wrapText="1"/>
    </xf>
    <xf numFmtId="0" fontId="16" fillId="9" borderId="26" xfId="0" applyFont="1" applyFill="1" applyBorder="1" applyAlignment="1">
      <alignment horizontal="center" vertical="center" wrapText="1"/>
    </xf>
    <xf numFmtId="2" fontId="16" fillId="2" borderId="17" xfId="0" applyNumberFormat="1" applyFont="1" applyFill="1" applyBorder="1" applyAlignment="1">
      <alignment horizontal="center" vertical="center" wrapText="1"/>
    </xf>
    <xf numFmtId="9" fontId="20" fillId="5" borderId="15" xfId="1" applyFont="1" applyFill="1" applyBorder="1" applyAlignment="1">
      <alignment vertical="center"/>
    </xf>
    <xf numFmtId="165" fontId="20" fillId="5" borderId="15" xfId="1" applyNumberFormat="1" applyFont="1" applyFill="1" applyBorder="1" applyAlignment="1">
      <alignment vertical="center"/>
    </xf>
    <xf numFmtId="10" fontId="20" fillId="5" borderId="15" xfId="1" applyNumberFormat="1" applyFont="1" applyFill="1" applyBorder="1" applyAlignment="1">
      <alignment vertical="center"/>
    </xf>
    <xf numFmtId="168" fontId="23" fillId="0" borderId="27" xfId="2" applyNumberFormat="1" applyFont="1" applyFill="1" applyBorder="1" applyAlignment="1">
      <alignment horizontal="center" vertical="center" wrapText="1"/>
    </xf>
    <xf numFmtId="168" fontId="12" fillId="5" borderId="68" xfId="2" applyNumberFormat="1" applyFont="1" applyFill="1" applyBorder="1" applyAlignment="1">
      <alignment horizontal="center" vertical="center" wrapText="1"/>
    </xf>
    <xf numFmtId="0" fontId="18" fillId="15" borderId="15" xfId="0" applyFont="1" applyFill="1" applyBorder="1" applyAlignment="1">
      <alignment horizontal="center" vertical="center" wrapText="1"/>
    </xf>
    <xf numFmtId="9" fontId="23" fillId="0" borderId="68" xfId="1" applyFont="1" applyFill="1" applyBorder="1" applyAlignment="1">
      <alignment horizontal="center" vertical="center" wrapText="1"/>
    </xf>
    <xf numFmtId="9" fontId="23" fillId="0" borderId="69" xfId="1" applyFont="1" applyFill="1" applyBorder="1" applyAlignment="1">
      <alignment horizontal="center" vertical="center" wrapText="1"/>
    </xf>
    <xf numFmtId="9" fontId="23" fillId="5" borderId="40" xfId="0" applyNumberFormat="1" applyFont="1" applyFill="1" applyBorder="1" applyAlignment="1">
      <alignment horizontal="center" vertical="center" wrapText="1"/>
    </xf>
    <xf numFmtId="9" fontId="23" fillId="5" borderId="70" xfId="0" applyNumberFormat="1" applyFont="1" applyFill="1" applyBorder="1" applyAlignment="1">
      <alignment horizontal="center" vertical="center" wrapText="1"/>
    </xf>
    <xf numFmtId="9" fontId="23" fillId="5" borderId="59" xfId="0" applyNumberFormat="1" applyFont="1" applyFill="1" applyBorder="1" applyAlignment="1">
      <alignment horizontal="center" vertical="center" wrapText="1"/>
    </xf>
    <xf numFmtId="165" fontId="23" fillId="0" borderId="59" xfId="0" applyNumberFormat="1" applyFont="1" applyBorder="1" applyAlignment="1">
      <alignment horizontal="center" vertical="center" wrapText="1"/>
    </xf>
    <xf numFmtId="0" fontId="20" fillId="5" borderId="40" xfId="0" applyFont="1" applyFill="1" applyBorder="1" applyAlignment="1">
      <alignment horizontal="center" vertical="center" wrapText="1"/>
    </xf>
    <xf numFmtId="0" fontId="20" fillId="4" borderId="69" xfId="0" applyFont="1" applyFill="1" applyBorder="1" applyAlignment="1">
      <alignment horizontal="center" vertical="center" wrapText="1"/>
    </xf>
    <xf numFmtId="168" fontId="23" fillId="0" borderId="68" xfId="2" applyNumberFormat="1" applyFont="1" applyFill="1" applyBorder="1" applyAlignment="1">
      <alignment horizontal="center" vertical="center" wrapText="1"/>
    </xf>
    <xf numFmtId="9" fontId="23" fillId="5" borderId="26" xfId="0" applyNumberFormat="1" applyFont="1" applyFill="1" applyBorder="1" applyAlignment="1">
      <alignment horizontal="center" vertical="center" wrapText="1"/>
    </xf>
    <xf numFmtId="0" fontId="12" fillId="0" borderId="59" xfId="0" applyFont="1" applyFill="1" applyBorder="1" applyAlignment="1">
      <alignment vertical="center" wrapText="1"/>
    </xf>
    <xf numFmtId="0" fontId="20" fillId="2" borderId="40" xfId="0" applyFont="1" applyFill="1" applyBorder="1" applyAlignment="1">
      <alignment horizontal="center" vertical="center" wrapText="1"/>
    </xf>
    <xf numFmtId="0" fontId="20" fillId="2" borderId="70" xfId="0" applyFont="1" applyFill="1" applyBorder="1" applyAlignment="1">
      <alignment horizontal="center" vertical="center" wrapText="1"/>
    </xf>
    <xf numFmtId="0" fontId="20" fillId="2" borderId="69" xfId="0" applyFont="1" applyFill="1" applyBorder="1" applyAlignment="1">
      <alignment horizontal="center" vertical="center" wrapText="1"/>
    </xf>
    <xf numFmtId="9" fontId="23" fillId="4" borderId="68" xfId="1" applyFont="1" applyFill="1" applyBorder="1" applyAlignment="1">
      <alignment horizontal="center" vertical="center" wrapText="1"/>
    </xf>
    <xf numFmtId="9" fontId="23" fillId="4" borderId="69" xfId="1" applyFont="1" applyFill="1" applyBorder="1" applyAlignment="1">
      <alignment horizontal="center" vertical="center" wrapText="1"/>
    </xf>
    <xf numFmtId="0" fontId="12" fillId="5" borderId="40" xfId="0" applyFont="1" applyFill="1" applyBorder="1" applyAlignment="1">
      <alignment horizontal="center" vertical="center" wrapText="1"/>
    </xf>
    <xf numFmtId="0" fontId="21" fillId="5" borderId="70" xfId="0" applyFont="1" applyFill="1" applyBorder="1" applyAlignment="1">
      <alignment horizontal="center" vertical="center" wrapText="1"/>
    </xf>
    <xf numFmtId="0" fontId="21" fillId="5" borderId="59" xfId="0" applyFont="1" applyFill="1" applyBorder="1" applyAlignment="1">
      <alignment vertical="center" wrapText="1"/>
    </xf>
    <xf numFmtId="9" fontId="12" fillId="5" borderId="40" xfId="0" applyNumberFormat="1" applyFont="1" applyFill="1" applyBorder="1" applyAlignment="1">
      <alignment horizontal="center" vertical="center" wrapText="1"/>
    </xf>
    <xf numFmtId="9" fontId="21" fillId="5" borderId="70" xfId="0" applyNumberFormat="1" applyFont="1" applyFill="1" applyBorder="1" applyAlignment="1">
      <alignment horizontal="center" vertical="center" wrapText="1"/>
    </xf>
    <xf numFmtId="9" fontId="21" fillId="5" borderId="59" xfId="0" applyNumberFormat="1" applyFont="1" applyFill="1" applyBorder="1" applyAlignment="1">
      <alignment vertical="center" wrapText="1"/>
    </xf>
    <xf numFmtId="0" fontId="21" fillId="5" borderId="40" xfId="0" applyFont="1" applyFill="1" applyBorder="1" applyAlignment="1">
      <alignment horizontal="center" vertical="center" wrapText="1"/>
    </xf>
    <xf numFmtId="168" fontId="12" fillId="5" borderId="72" xfId="1" applyNumberFormat="1" applyFont="1" applyFill="1" applyBorder="1" applyAlignment="1">
      <alignment horizontal="center" vertical="center" wrapText="1"/>
    </xf>
    <xf numFmtId="168" fontId="12" fillId="5" borderId="69" xfId="2" applyNumberFormat="1" applyFont="1" applyFill="1" applyBorder="1" applyAlignment="1">
      <alignment horizontal="center" vertical="center" wrapText="1"/>
    </xf>
    <xf numFmtId="0" fontId="12" fillId="0" borderId="59" xfId="0" applyFont="1" applyFill="1" applyBorder="1" applyAlignment="1">
      <alignment horizontal="center" vertical="center" wrapText="1"/>
    </xf>
    <xf numFmtId="0" fontId="20" fillId="2" borderId="59"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76" xfId="0" applyFont="1" applyFill="1" applyBorder="1" applyAlignment="1">
      <alignment horizontal="center" vertical="center" wrapText="1"/>
    </xf>
    <xf numFmtId="0" fontId="12" fillId="0" borderId="77"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12" fillId="0" borderId="62" xfId="0" applyFont="1" applyFill="1" applyBorder="1" applyAlignment="1">
      <alignment vertical="center" wrapText="1"/>
    </xf>
    <xf numFmtId="9" fontId="23" fillId="5" borderId="71" xfId="0" applyNumberFormat="1" applyFont="1" applyFill="1" applyBorder="1" applyAlignment="1">
      <alignment vertical="center" wrapText="1"/>
    </xf>
    <xf numFmtId="9" fontId="23" fillId="0" borderId="68" xfId="1" applyFont="1" applyFill="1" applyBorder="1" applyAlignment="1">
      <alignment vertical="center" wrapText="1"/>
    </xf>
    <xf numFmtId="9" fontId="23" fillId="0" borderId="12" xfId="1" applyFont="1" applyFill="1" applyBorder="1" applyAlignment="1">
      <alignment vertical="center" wrapText="1"/>
    </xf>
    <xf numFmtId="9" fontId="23" fillId="0" borderId="32" xfId="1" applyFont="1" applyFill="1" applyBorder="1" applyAlignment="1">
      <alignment vertical="center" wrapText="1"/>
    </xf>
    <xf numFmtId="9" fontId="23" fillId="0" borderId="59" xfId="1" applyFont="1" applyFill="1" applyBorder="1" applyAlignment="1">
      <alignment vertical="center" wrapText="1"/>
    </xf>
    <xf numFmtId="0" fontId="20" fillId="2" borderId="40" xfId="0" applyFont="1" applyFill="1" applyBorder="1" applyAlignment="1">
      <alignment vertical="center" wrapText="1"/>
    </xf>
    <xf numFmtId="9" fontId="23" fillId="4" borderId="68" xfId="1" applyFont="1" applyFill="1" applyBorder="1" applyAlignment="1">
      <alignment vertical="center" wrapText="1"/>
    </xf>
    <xf numFmtId="9" fontId="23" fillId="4" borderId="12" xfId="1" applyFont="1" applyFill="1" applyBorder="1" applyAlignment="1">
      <alignment vertical="center" wrapText="1"/>
    </xf>
    <xf numFmtId="0" fontId="23" fillId="5" borderId="12" xfId="0" applyFont="1" applyFill="1" applyBorder="1" applyAlignment="1">
      <alignment vertical="center" wrapText="1"/>
    </xf>
    <xf numFmtId="0" fontId="23" fillId="5" borderId="40" xfId="0" applyFont="1" applyFill="1" applyBorder="1" applyAlignment="1">
      <alignment vertical="center" wrapText="1"/>
    </xf>
    <xf numFmtId="0" fontId="23" fillId="5" borderId="68" xfId="0" applyFont="1" applyFill="1" applyBorder="1" applyAlignment="1">
      <alignment vertical="center" wrapText="1"/>
    </xf>
    <xf numFmtId="9" fontId="23" fillId="0" borderId="62" xfId="1" applyFont="1" applyFill="1" applyBorder="1" applyAlignment="1">
      <alignment vertical="center" wrapText="1"/>
    </xf>
    <xf numFmtId="9" fontId="23" fillId="4" borderId="71" xfId="1" applyFont="1" applyFill="1" applyBorder="1" applyAlignment="1">
      <alignment vertical="center" wrapText="1"/>
    </xf>
    <xf numFmtId="0" fontId="20" fillId="4" borderId="71" xfId="0" applyFont="1" applyFill="1" applyBorder="1" applyAlignment="1">
      <alignment vertical="center" wrapText="1"/>
    </xf>
    <xf numFmtId="9" fontId="23" fillId="0" borderId="71" xfId="1" applyFont="1" applyFill="1" applyBorder="1" applyAlignment="1">
      <alignment vertical="center" wrapText="1"/>
    </xf>
    <xf numFmtId="9" fontId="23" fillId="0" borderId="74" xfId="1" applyFont="1" applyFill="1" applyBorder="1" applyAlignment="1">
      <alignment vertical="center" wrapText="1"/>
    </xf>
    <xf numFmtId="0" fontId="23" fillId="5" borderId="74" xfId="0" applyFont="1" applyFill="1" applyBorder="1" applyAlignment="1">
      <alignment vertical="center" wrapText="1"/>
    </xf>
    <xf numFmtId="168" fontId="23" fillId="5" borderId="73" xfId="2" applyNumberFormat="1" applyFont="1" applyFill="1" applyBorder="1" applyAlignment="1">
      <alignment vertical="center" wrapText="1"/>
    </xf>
    <xf numFmtId="0" fontId="21" fillId="5" borderId="33" xfId="0" applyFont="1" applyFill="1" applyBorder="1" applyAlignment="1">
      <alignment vertical="center" wrapText="1"/>
    </xf>
    <xf numFmtId="0" fontId="21" fillId="5" borderId="12" xfId="0" applyFont="1" applyFill="1" applyBorder="1" applyAlignment="1">
      <alignment vertical="center" wrapText="1"/>
    </xf>
    <xf numFmtId="0" fontId="21" fillId="5" borderId="32" xfId="0" applyFont="1" applyFill="1" applyBorder="1" applyAlignment="1">
      <alignment vertical="center" wrapText="1"/>
    </xf>
    <xf numFmtId="168" fontId="12" fillId="5" borderId="71" xfId="1" applyNumberFormat="1" applyFont="1" applyFill="1" applyBorder="1" applyAlignment="1">
      <alignment vertical="center" wrapText="1"/>
    </xf>
    <xf numFmtId="168" fontId="12" fillId="5" borderId="71" xfId="2" applyNumberFormat="1" applyFont="1" applyFill="1" applyBorder="1" applyAlignment="1">
      <alignment vertical="center" wrapText="1"/>
    </xf>
    <xf numFmtId="0" fontId="18" fillId="2" borderId="24" xfId="0" applyFont="1" applyFill="1" applyBorder="1" applyAlignment="1">
      <alignment horizontal="center" vertical="center" wrapText="1"/>
    </xf>
    <xf numFmtId="0" fontId="18" fillId="2" borderId="59"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2" fillId="0" borderId="60" xfId="0" applyFont="1" applyFill="1" applyBorder="1" applyAlignment="1">
      <alignment vertical="center" wrapText="1"/>
    </xf>
    <xf numFmtId="0" fontId="23" fillId="5" borderId="59" xfId="0" applyFont="1" applyFill="1" applyBorder="1" applyAlignment="1">
      <alignment horizontal="center" vertical="center" wrapText="1"/>
    </xf>
    <xf numFmtId="9" fontId="23" fillId="5" borderId="59" xfId="1" applyFont="1" applyFill="1" applyBorder="1" applyAlignment="1">
      <alignment horizontal="center" vertical="center" wrapText="1"/>
    </xf>
    <xf numFmtId="9" fontId="23" fillId="5" borderId="59" xfId="0" applyNumberFormat="1" applyFont="1" applyFill="1" applyBorder="1" applyAlignment="1">
      <alignment vertical="center" wrapText="1"/>
    </xf>
    <xf numFmtId="0" fontId="23" fillId="0" borderId="33" xfId="0" applyFont="1" applyBorder="1" applyAlignment="1">
      <alignment horizontal="center" vertical="center" wrapText="1"/>
    </xf>
    <xf numFmtId="0" fontId="23" fillId="0" borderId="40" xfId="0" applyFont="1" applyBorder="1" applyAlignment="1">
      <alignment horizontal="center" vertical="center" wrapText="1"/>
    </xf>
    <xf numFmtId="165" fontId="23" fillId="0" borderId="59" xfId="0" applyNumberFormat="1" applyFont="1" applyFill="1" applyBorder="1" applyAlignment="1">
      <alignment horizontal="center" vertical="center" wrapText="1"/>
    </xf>
    <xf numFmtId="9" fontId="12" fillId="0" borderId="59" xfId="1" applyFont="1" applyFill="1" applyBorder="1" applyAlignment="1">
      <alignment horizontal="center" vertical="center" wrapText="1"/>
    </xf>
    <xf numFmtId="165" fontId="23" fillId="0" borderId="59" xfId="0" applyNumberFormat="1" applyFont="1" applyBorder="1" applyAlignment="1">
      <alignment vertical="center" wrapText="1"/>
    </xf>
    <xf numFmtId="165" fontId="23" fillId="5" borderId="59" xfId="0" applyNumberFormat="1" applyFont="1" applyFill="1" applyBorder="1" applyAlignment="1">
      <alignment horizontal="center" vertical="center" wrapText="1"/>
    </xf>
    <xf numFmtId="168" fontId="20" fillId="2" borderId="28" xfId="2" applyNumberFormat="1" applyFont="1" applyFill="1" applyBorder="1" applyAlignment="1">
      <alignment horizontal="center" vertical="center" wrapText="1"/>
    </xf>
    <xf numFmtId="9" fontId="13" fillId="14" borderId="80" xfId="1" applyFont="1" applyFill="1" applyBorder="1" applyAlignment="1">
      <alignment horizontal="center" vertical="center" wrapText="1"/>
    </xf>
    <xf numFmtId="44" fontId="20" fillId="5" borderId="26" xfId="0" applyNumberFormat="1" applyFont="1" applyFill="1" applyBorder="1" applyAlignment="1">
      <alignment horizontal="center" vertical="center" wrapText="1"/>
    </xf>
    <xf numFmtId="44" fontId="20" fillId="5" borderId="25" xfId="0" applyNumberFormat="1" applyFont="1" applyFill="1" applyBorder="1" applyAlignment="1">
      <alignment horizontal="center" vertical="center" wrapText="1"/>
    </xf>
    <xf numFmtId="0" fontId="20" fillId="4" borderId="60" xfId="0" applyFont="1" applyFill="1" applyBorder="1" applyAlignment="1">
      <alignment horizontal="left" vertical="center" wrapText="1"/>
    </xf>
    <xf numFmtId="0" fontId="20" fillId="4" borderId="56" xfId="0" applyFont="1" applyFill="1" applyBorder="1" applyAlignment="1">
      <alignment horizontal="left" vertical="center" wrapText="1"/>
    </xf>
    <xf numFmtId="0" fontId="20" fillId="4" borderId="61" xfId="0" applyFont="1" applyFill="1" applyBorder="1" applyAlignment="1">
      <alignment horizontal="left" vertical="center" wrapText="1"/>
    </xf>
    <xf numFmtId="0" fontId="20" fillId="4" borderId="62"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0" fillId="4" borderId="63" xfId="0" applyFont="1" applyFill="1" applyBorder="1" applyAlignment="1">
      <alignment horizontal="left" vertical="center" wrapText="1"/>
    </xf>
    <xf numFmtId="0" fontId="18" fillId="5" borderId="26" xfId="0" applyFont="1" applyFill="1" applyBorder="1" applyAlignment="1">
      <alignment horizontal="center" vertical="center" wrapText="1"/>
    </xf>
    <xf numFmtId="0" fontId="18" fillId="5" borderId="25" xfId="0" applyFont="1" applyFill="1" applyBorder="1" applyAlignment="1">
      <alignment horizontal="center" vertical="center" wrapText="1"/>
    </xf>
    <xf numFmtId="0" fontId="18" fillId="11" borderId="12" xfId="0" applyFont="1" applyFill="1" applyBorder="1" applyAlignment="1">
      <alignment horizontal="center" vertical="center" wrapText="1"/>
    </xf>
    <xf numFmtId="0" fontId="18" fillId="11" borderId="8" xfId="0" applyFont="1" applyFill="1" applyBorder="1" applyAlignment="1">
      <alignment horizontal="center" vertical="center" wrapText="1"/>
    </xf>
    <xf numFmtId="0" fontId="18" fillId="11" borderId="13" xfId="0" applyFont="1" applyFill="1" applyBorder="1" applyAlignment="1">
      <alignment horizontal="center" vertical="center" wrapText="1"/>
    </xf>
    <xf numFmtId="9" fontId="20" fillId="5" borderId="51" xfId="1" applyFont="1" applyFill="1" applyBorder="1" applyAlignment="1">
      <alignment horizontal="left" vertical="center" wrapText="1"/>
    </xf>
    <xf numFmtId="9" fontId="20" fillId="5" borderId="37" xfId="1" applyFont="1" applyFill="1" applyBorder="1" applyAlignment="1">
      <alignment horizontal="left" vertical="center" wrapText="1"/>
    </xf>
    <xf numFmtId="9" fontId="20" fillId="5" borderId="24" xfId="1" applyFont="1" applyFill="1" applyBorder="1" applyAlignment="1">
      <alignment horizontal="left" vertical="center" wrapText="1"/>
    </xf>
    <xf numFmtId="9" fontId="20" fillId="5" borderId="52" xfId="1" applyFont="1" applyFill="1" applyBorder="1" applyAlignment="1">
      <alignment horizontal="left" vertical="center" wrapText="1"/>
    </xf>
    <xf numFmtId="9" fontId="20" fillId="5" borderId="53" xfId="1" applyFont="1" applyFill="1" applyBorder="1" applyAlignment="1">
      <alignment horizontal="left" vertical="center" wrapText="1"/>
    </xf>
    <xf numFmtId="9" fontId="20" fillId="5" borderId="54" xfId="1" applyFont="1" applyFill="1" applyBorder="1" applyAlignment="1">
      <alignment horizontal="left" vertical="center" wrapText="1"/>
    </xf>
    <xf numFmtId="9" fontId="20" fillId="5" borderId="43" xfId="1" applyFont="1" applyFill="1" applyBorder="1" applyAlignment="1">
      <alignment horizontal="center" vertical="center" wrapText="1"/>
    </xf>
    <xf numFmtId="9" fontId="20" fillId="5" borderId="48" xfId="1" applyFont="1" applyFill="1" applyBorder="1" applyAlignment="1">
      <alignment horizontal="center" vertical="center" wrapText="1"/>
    </xf>
    <xf numFmtId="9" fontId="20" fillId="5" borderId="51" xfId="1" applyFont="1" applyFill="1" applyBorder="1" applyAlignment="1">
      <alignment horizontal="center" vertical="center" wrapText="1"/>
    </xf>
    <xf numFmtId="9" fontId="20" fillId="5" borderId="35" xfId="1" applyFont="1" applyFill="1" applyBorder="1" applyAlignment="1">
      <alignment horizontal="center" vertical="center" wrapText="1"/>
    </xf>
    <xf numFmtId="165" fontId="7" fillId="10" borderId="12" xfId="0" applyNumberFormat="1" applyFont="1" applyFill="1" applyBorder="1" applyAlignment="1">
      <alignment horizontal="center" vertical="center" wrapText="1"/>
    </xf>
    <xf numFmtId="165" fontId="7" fillId="10" borderId="13" xfId="0" applyNumberFormat="1" applyFont="1" applyFill="1" applyBorder="1" applyAlignment="1">
      <alignment horizontal="center" vertical="center" wrapText="1"/>
    </xf>
    <xf numFmtId="9" fontId="27" fillId="13" borderId="22" xfId="1" applyFont="1" applyFill="1" applyBorder="1" applyAlignment="1">
      <alignment horizontal="center" vertical="center" wrapText="1"/>
    </xf>
    <xf numFmtId="9" fontId="27" fillId="13" borderId="20" xfId="1" applyFont="1" applyFill="1" applyBorder="1" applyAlignment="1">
      <alignment horizontal="center" vertical="center" wrapText="1"/>
    </xf>
    <xf numFmtId="165" fontId="7" fillId="10" borderId="17" xfId="0" applyNumberFormat="1" applyFont="1" applyFill="1" applyBorder="1" applyAlignment="1">
      <alignment horizontal="left" vertical="center" wrapText="1"/>
    </xf>
    <xf numFmtId="9" fontId="20" fillId="5" borderId="60" xfId="1" applyFont="1" applyFill="1" applyBorder="1" applyAlignment="1">
      <alignment horizontal="left" vertical="center" wrapText="1"/>
    </xf>
    <xf numFmtId="9" fontId="20" fillId="5" borderId="56" xfId="1" applyFont="1" applyFill="1" applyBorder="1" applyAlignment="1">
      <alignment horizontal="left" vertical="center" wrapText="1"/>
    </xf>
    <xf numFmtId="9" fontId="20" fillId="5" borderId="61" xfId="1" applyFont="1" applyFill="1" applyBorder="1" applyAlignment="1">
      <alignment horizontal="left" vertical="center" wrapText="1"/>
    </xf>
    <xf numFmtId="9" fontId="20" fillId="5" borderId="62" xfId="1" applyFont="1" applyFill="1" applyBorder="1" applyAlignment="1">
      <alignment horizontal="left" vertical="center" wrapText="1"/>
    </xf>
    <xf numFmtId="9" fontId="20" fillId="5" borderId="63" xfId="1" applyFont="1" applyFill="1" applyBorder="1" applyAlignment="1">
      <alignment horizontal="left" vertical="center" wrapText="1"/>
    </xf>
    <xf numFmtId="9" fontId="20" fillId="5" borderId="55" xfId="1" applyFont="1" applyFill="1" applyBorder="1" applyAlignment="1">
      <alignment horizontal="left" vertical="center" wrapText="1"/>
    </xf>
    <xf numFmtId="9" fontId="20" fillId="5" borderId="57" xfId="1" applyFont="1" applyFill="1" applyBorder="1" applyAlignment="1">
      <alignment horizontal="left" vertical="center" wrapText="1"/>
    </xf>
    <xf numFmtId="0" fontId="14" fillId="4" borderId="15" xfId="0" applyFont="1" applyFill="1" applyBorder="1" applyAlignment="1">
      <alignment horizontal="center"/>
    </xf>
    <xf numFmtId="167" fontId="21" fillId="5" borderId="34" xfId="0" applyNumberFormat="1" applyFont="1" applyFill="1" applyBorder="1" applyAlignment="1">
      <alignment horizontal="center" vertical="center" wrapText="1"/>
    </xf>
    <xf numFmtId="167" fontId="21" fillId="5" borderId="31" xfId="0" applyNumberFormat="1" applyFont="1" applyFill="1" applyBorder="1" applyAlignment="1">
      <alignment horizontal="center" vertical="center" wrapText="1"/>
    </xf>
    <xf numFmtId="0" fontId="21" fillId="5" borderId="26" xfId="0" applyFont="1" applyFill="1" applyBorder="1" applyAlignment="1">
      <alignment horizontal="center" vertical="center" wrapText="1"/>
    </xf>
    <xf numFmtId="0" fontId="21" fillId="5" borderId="25" xfId="0" applyFont="1" applyFill="1" applyBorder="1" applyAlignment="1">
      <alignment horizontal="center" vertical="center" wrapText="1"/>
    </xf>
    <xf numFmtId="14" fontId="20" fillId="2" borderId="26" xfId="0" applyNumberFormat="1" applyFont="1" applyFill="1" applyBorder="1" applyAlignment="1">
      <alignment horizontal="center" vertical="center" wrapText="1"/>
    </xf>
    <xf numFmtId="14" fontId="20" fillId="2" borderId="25" xfId="0" applyNumberFormat="1" applyFont="1" applyFill="1" applyBorder="1" applyAlignment="1">
      <alignment horizontal="center" vertical="center" wrapText="1"/>
    </xf>
    <xf numFmtId="44" fontId="21" fillId="5" borderId="26" xfId="0" applyNumberFormat="1" applyFont="1" applyFill="1" applyBorder="1" applyAlignment="1">
      <alignment horizontal="center" vertical="center" wrapText="1"/>
    </xf>
    <xf numFmtId="44" fontId="21" fillId="5" borderId="25" xfId="0" applyNumberFormat="1" applyFont="1" applyFill="1" applyBorder="1" applyAlignment="1">
      <alignment horizontal="center" vertical="center" wrapText="1"/>
    </xf>
    <xf numFmtId="9" fontId="20" fillId="2" borderId="49" xfId="1" applyFont="1" applyFill="1" applyBorder="1" applyAlignment="1">
      <alignment horizontal="left" vertical="center" wrapText="1"/>
    </xf>
    <xf numFmtId="9" fontId="20" fillId="2" borderId="9" xfId="1" applyFont="1" applyFill="1" applyBorder="1" applyAlignment="1">
      <alignment horizontal="left" vertical="center" wrapText="1"/>
    </xf>
    <xf numFmtId="9" fontId="20" fillId="2" borderId="50" xfId="1" applyFont="1" applyFill="1" applyBorder="1" applyAlignment="1">
      <alignment horizontal="left" vertical="center" wrapText="1"/>
    </xf>
    <xf numFmtId="9" fontId="20" fillId="2" borderId="23" xfId="1" applyFont="1" applyFill="1" applyBorder="1" applyAlignment="1">
      <alignment horizontal="left" vertical="center" wrapText="1"/>
    </xf>
    <xf numFmtId="9" fontId="20" fillId="2" borderId="19" xfId="1" applyFont="1" applyFill="1" applyBorder="1" applyAlignment="1">
      <alignment horizontal="left" vertical="center" wrapText="1"/>
    </xf>
    <xf numFmtId="9" fontId="20" fillId="2" borderId="21" xfId="1" applyFont="1" applyFill="1" applyBorder="1" applyAlignment="1">
      <alignment horizontal="left" vertical="center" wrapText="1"/>
    </xf>
    <xf numFmtId="0" fontId="28" fillId="18" borderId="32" xfId="0" applyFont="1" applyFill="1" applyBorder="1" applyAlignment="1">
      <alignment horizontal="center" vertical="center" wrapText="1"/>
    </xf>
    <xf numFmtId="0" fontId="28" fillId="18" borderId="9" xfId="0" applyFont="1" applyFill="1" applyBorder="1" applyAlignment="1">
      <alignment horizontal="center" vertical="center" wrapText="1"/>
    </xf>
    <xf numFmtId="0" fontId="28" fillId="18" borderId="30" xfId="0" applyFont="1" applyFill="1" applyBorder="1" applyAlignment="1">
      <alignment horizontal="center" vertical="center" wrapText="1"/>
    </xf>
    <xf numFmtId="0" fontId="28" fillId="18" borderId="15" xfId="0" applyFont="1" applyFill="1" applyBorder="1" applyAlignment="1">
      <alignment horizontal="center" vertical="center" wrapText="1"/>
    </xf>
    <xf numFmtId="0" fontId="28" fillId="18" borderId="34"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8" fillId="5" borderId="34"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25" xfId="0" applyFont="1" applyFill="1" applyBorder="1" applyAlignment="1">
      <alignment horizontal="center" vertical="center" wrapText="1"/>
    </xf>
    <xf numFmtId="44" fontId="21" fillId="5" borderId="42" xfId="0" applyNumberFormat="1" applyFont="1" applyFill="1" applyBorder="1" applyAlignment="1">
      <alignment horizontal="center" vertical="center" wrapText="1"/>
    </xf>
    <xf numFmtId="9" fontId="20" fillId="2" borderId="51" xfId="1" applyFont="1" applyFill="1" applyBorder="1" applyAlignment="1">
      <alignment horizontal="left" vertical="center" wrapText="1"/>
    </xf>
    <xf numFmtId="9" fontId="20" fillId="2" borderId="37" xfId="1" applyFont="1" applyFill="1" applyBorder="1" applyAlignment="1">
      <alignment horizontal="left" vertical="center" wrapText="1"/>
    </xf>
    <xf numFmtId="9" fontId="20" fillId="2" borderId="24" xfId="1" applyFont="1" applyFill="1" applyBorder="1" applyAlignment="1">
      <alignment horizontal="left" vertical="center" wrapText="1"/>
    </xf>
    <xf numFmtId="9" fontId="21" fillId="5" borderId="24" xfId="0" applyNumberFormat="1" applyFont="1" applyFill="1" applyBorder="1" applyAlignment="1">
      <alignment horizontal="center" vertical="center" wrapText="1"/>
    </xf>
    <xf numFmtId="9" fontId="21" fillId="5" borderId="36" xfId="0" applyNumberFormat="1" applyFont="1" applyFill="1" applyBorder="1" applyAlignment="1">
      <alignment horizontal="center" vertical="center" wrapText="1"/>
    </xf>
    <xf numFmtId="9" fontId="21" fillId="5" borderId="21" xfId="0" applyNumberFormat="1" applyFont="1" applyFill="1" applyBorder="1" applyAlignment="1">
      <alignment horizontal="center" vertical="center" wrapText="1"/>
    </xf>
    <xf numFmtId="9" fontId="23" fillId="2" borderId="43" xfId="1" applyFont="1" applyFill="1" applyBorder="1" applyAlignment="1">
      <alignment horizontal="center" vertical="center" wrapText="1"/>
    </xf>
    <xf numFmtId="9" fontId="23" fillId="2" borderId="48" xfId="1" applyFont="1" applyFill="1" applyBorder="1" applyAlignment="1">
      <alignment horizontal="center" vertical="center" wrapText="1"/>
    </xf>
    <xf numFmtId="44" fontId="20" fillId="2" borderId="26" xfId="0" applyNumberFormat="1" applyFont="1" applyFill="1" applyBorder="1" applyAlignment="1">
      <alignment horizontal="center" vertical="center" wrapText="1"/>
    </xf>
    <xf numFmtId="44" fontId="20" fillId="2" borderId="25" xfId="0" applyNumberFormat="1" applyFont="1" applyFill="1" applyBorder="1" applyAlignment="1">
      <alignment horizontal="center" vertical="center" wrapText="1"/>
    </xf>
    <xf numFmtId="9" fontId="20" fillId="5" borderId="59" xfId="0" applyNumberFormat="1" applyFont="1" applyFill="1" applyBorder="1" applyAlignment="1">
      <alignment horizontal="center" vertical="center" wrapText="1"/>
    </xf>
    <xf numFmtId="9" fontId="20" fillId="5" borderId="24" xfId="0" applyNumberFormat="1" applyFont="1" applyFill="1" applyBorder="1" applyAlignment="1">
      <alignment horizontal="center" vertical="center" wrapText="1"/>
    </xf>
    <xf numFmtId="9" fontId="20" fillId="5" borderId="36" xfId="0" applyNumberFormat="1" applyFont="1" applyFill="1" applyBorder="1" applyAlignment="1">
      <alignment horizontal="center" vertical="center" wrapText="1"/>
    </xf>
    <xf numFmtId="0" fontId="20" fillId="4" borderId="15" xfId="0" applyFont="1" applyFill="1" applyBorder="1" applyAlignment="1">
      <alignment horizontal="center"/>
    </xf>
    <xf numFmtId="167" fontId="20" fillId="5" borderId="46" xfId="0" applyNumberFormat="1" applyFont="1" applyFill="1" applyBorder="1" applyAlignment="1">
      <alignment horizontal="center" vertical="center" wrapText="1"/>
    </xf>
    <xf numFmtId="167" fontId="20" fillId="5" borderId="47" xfId="0" applyNumberFormat="1"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5" xfId="0" applyFont="1" applyFill="1" applyBorder="1" applyAlignment="1">
      <alignment horizontal="center" vertical="center" wrapText="1"/>
    </xf>
    <xf numFmtId="0" fontId="20" fillId="5" borderId="22" xfId="0" applyFont="1" applyFill="1" applyBorder="1" applyAlignment="1">
      <alignment horizontal="right" vertical="center" wrapText="1"/>
    </xf>
    <xf numFmtId="0" fontId="20" fillId="5" borderId="18" xfId="0" applyFont="1" applyFill="1" applyBorder="1" applyAlignment="1">
      <alignment horizontal="right" vertical="center" wrapText="1"/>
    </xf>
    <xf numFmtId="0" fontId="20" fillId="5" borderId="20" xfId="0" applyFont="1" applyFill="1" applyBorder="1" applyAlignment="1">
      <alignment horizontal="right" vertical="center" wrapText="1"/>
    </xf>
    <xf numFmtId="9" fontId="20" fillId="5" borderId="58" xfId="1" applyFont="1" applyFill="1" applyBorder="1" applyAlignment="1">
      <alignment horizontal="center" vertical="center" wrapText="1"/>
    </xf>
    <xf numFmtId="0" fontId="20" fillId="0" borderId="15" xfId="0" applyFont="1" applyBorder="1" applyAlignment="1">
      <alignment horizontal="center"/>
    </xf>
    <xf numFmtId="167" fontId="20" fillId="2" borderId="34" xfId="0" applyNumberFormat="1" applyFont="1" applyFill="1" applyBorder="1" applyAlignment="1">
      <alignment horizontal="center" vertical="center" wrapText="1"/>
    </xf>
    <xf numFmtId="167" fontId="20" fillId="2" borderId="31" xfId="0" applyNumberFormat="1" applyFont="1" applyFill="1" applyBorder="1" applyAlignment="1">
      <alignment horizontal="center" vertical="center" wrapText="1"/>
    </xf>
    <xf numFmtId="49" fontId="20" fillId="5" borderId="26" xfId="0" applyNumberFormat="1" applyFont="1" applyFill="1" applyBorder="1" applyAlignment="1">
      <alignment horizontal="center" vertical="center" wrapText="1"/>
    </xf>
    <xf numFmtId="49" fontId="20" fillId="5" borderId="25" xfId="0" applyNumberFormat="1" applyFont="1" applyFill="1" applyBorder="1" applyAlignment="1">
      <alignment horizontal="center" vertical="center" wrapText="1"/>
    </xf>
    <xf numFmtId="49" fontId="20" fillId="2" borderId="26" xfId="0" applyNumberFormat="1" applyFont="1" applyFill="1" applyBorder="1" applyAlignment="1">
      <alignment horizontal="center" vertical="center" wrapText="1"/>
    </xf>
    <xf numFmtId="49" fontId="20" fillId="2" borderId="25" xfId="0" applyNumberFormat="1" applyFont="1" applyFill="1" applyBorder="1" applyAlignment="1">
      <alignment horizontal="center" vertical="center" wrapText="1"/>
    </xf>
    <xf numFmtId="10" fontId="25" fillId="2" borderId="17" xfId="0" applyNumberFormat="1" applyFont="1" applyFill="1" applyBorder="1" applyAlignment="1">
      <alignment horizontal="center" vertical="center" wrapText="1"/>
    </xf>
    <xf numFmtId="0" fontId="25" fillId="0" borderId="17" xfId="0" applyFont="1" applyBorder="1"/>
    <xf numFmtId="167" fontId="20" fillId="5" borderId="34" xfId="0" applyNumberFormat="1" applyFont="1" applyFill="1" applyBorder="1" applyAlignment="1">
      <alignment horizontal="center" vertical="center" wrapText="1"/>
    </xf>
    <xf numFmtId="167" fontId="20" fillId="5" borderId="31" xfId="0" applyNumberFormat="1" applyFont="1" applyFill="1" applyBorder="1" applyAlignment="1">
      <alignment horizontal="center" vertical="center" wrapText="1"/>
    </xf>
    <xf numFmtId="0" fontId="20" fillId="5" borderId="26" xfId="0" applyFont="1" applyFill="1" applyBorder="1" applyAlignment="1">
      <alignment horizontal="center" vertical="center" wrapText="1"/>
    </xf>
    <xf numFmtId="0" fontId="20" fillId="5" borderId="25" xfId="0" applyFont="1" applyFill="1" applyBorder="1" applyAlignment="1">
      <alignment horizontal="center" vertical="center" wrapText="1"/>
    </xf>
    <xf numFmtId="0" fontId="20" fillId="2" borderId="22" xfId="0" applyFont="1" applyFill="1" applyBorder="1" applyAlignment="1">
      <alignment horizontal="right" vertical="center" wrapText="1"/>
    </xf>
    <xf numFmtId="0" fontId="20" fillId="2" borderId="18" xfId="0" applyFont="1" applyFill="1" applyBorder="1" applyAlignment="1">
      <alignment horizontal="right" vertical="center" wrapText="1"/>
    </xf>
    <xf numFmtId="0" fontId="20" fillId="2" borderId="20" xfId="0" applyFont="1" applyFill="1" applyBorder="1" applyAlignment="1">
      <alignment horizontal="right" vertical="center" wrapText="1"/>
    </xf>
    <xf numFmtId="44" fontId="23" fillId="2" borderId="26" xfId="0" applyNumberFormat="1" applyFont="1" applyFill="1" applyBorder="1" applyAlignment="1">
      <alignment horizontal="center" vertical="center" wrapText="1"/>
    </xf>
    <xf numFmtId="44" fontId="23" fillId="2" borderId="25" xfId="0" applyNumberFormat="1" applyFont="1" applyFill="1" applyBorder="1" applyAlignment="1">
      <alignment horizontal="center" vertical="center" wrapText="1"/>
    </xf>
    <xf numFmtId="0" fontId="16" fillId="6" borderId="8" xfId="0" applyFont="1" applyFill="1" applyBorder="1" applyAlignment="1">
      <alignment horizontal="left" vertical="center" wrapText="1"/>
    </xf>
    <xf numFmtId="9" fontId="20" fillId="2" borderId="55" xfId="1" applyFont="1" applyFill="1" applyBorder="1" applyAlignment="1">
      <alignment horizontal="left" vertical="center" wrapText="1"/>
    </xf>
    <xf numFmtId="9" fontId="20" fillId="2" borderId="56" xfId="1" applyFont="1" applyFill="1" applyBorder="1" applyAlignment="1">
      <alignment horizontal="left" vertical="center" wrapText="1"/>
    </xf>
    <xf numFmtId="9" fontId="20" fillId="2" borderId="57" xfId="1" applyFont="1" applyFill="1" applyBorder="1" applyAlignment="1">
      <alignment horizontal="left" vertical="center" wrapText="1"/>
    </xf>
    <xf numFmtId="9" fontId="20" fillId="2" borderId="52" xfId="1" applyFont="1" applyFill="1" applyBorder="1" applyAlignment="1">
      <alignment horizontal="left" vertical="center" wrapText="1"/>
    </xf>
    <xf numFmtId="9" fontId="20" fillId="2" borderId="53" xfId="1" applyFont="1" applyFill="1" applyBorder="1" applyAlignment="1">
      <alignment horizontal="left" vertical="center" wrapText="1"/>
    </xf>
    <xf numFmtId="9" fontId="20" fillId="2" borderId="54" xfId="1" applyFont="1" applyFill="1" applyBorder="1" applyAlignment="1">
      <alignment horizontal="left" vertical="center" wrapText="1"/>
    </xf>
    <xf numFmtId="9" fontId="20" fillId="5" borderId="23" xfId="1" applyFont="1" applyFill="1" applyBorder="1" applyAlignment="1">
      <alignment horizontal="left" vertical="center" wrapText="1"/>
    </xf>
    <xf numFmtId="9" fontId="20" fillId="5" borderId="19" xfId="1" applyFont="1" applyFill="1" applyBorder="1" applyAlignment="1">
      <alignment horizontal="left" vertical="center" wrapText="1"/>
    </xf>
    <xf numFmtId="9" fontId="20" fillId="5" borderId="21" xfId="1" applyFont="1" applyFill="1" applyBorder="1" applyAlignment="1">
      <alignment horizontal="left" vertical="center" wrapText="1"/>
    </xf>
    <xf numFmtId="0" fontId="18" fillId="2" borderId="26" xfId="0" applyFont="1" applyFill="1" applyBorder="1" applyAlignment="1">
      <alignment horizontal="center" vertical="center" wrapText="1"/>
    </xf>
    <xf numFmtId="0" fontId="18" fillId="2" borderId="25" xfId="0" applyFont="1" applyFill="1" applyBorder="1" applyAlignment="1">
      <alignment horizontal="center" vertical="center" wrapText="1"/>
    </xf>
    <xf numFmtId="165" fontId="7" fillId="6" borderId="17" xfId="0" applyNumberFormat="1" applyFont="1" applyFill="1" applyBorder="1" applyAlignment="1">
      <alignment horizontal="center" vertical="center" wrapText="1"/>
    </xf>
    <xf numFmtId="0" fontId="20" fillId="2" borderId="26" xfId="0" applyFont="1" applyFill="1" applyBorder="1" applyAlignment="1">
      <alignment horizontal="left" vertical="center" wrapText="1"/>
    </xf>
    <xf numFmtId="0" fontId="20" fillId="2" borderId="25" xfId="0" applyFont="1" applyFill="1" applyBorder="1" applyAlignment="1">
      <alignment horizontal="left" vertical="center" wrapText="1"/>
    </xf>
    <xf numFmtId="0" fontId="4" fillId="0" borderId="15" xfId="0" applyFont="1" applyFill="1" applyBorder="1" applyAlignment="1">
      <alignment horizontal="center"/>
    </xf>
    <xf numFmtId="14" fontId="20" fillId="2" borderId="75" xfId="0" applyNumberFormat="1" applyFont="1" applyFill="1" applyBorder="1" applyAlignment="1">
      <alignment horizontal="center" vertical="center" wrapText="1"/>
    </xf>
    <xf numFmtId="14" fontId="20" fillId="2" borderId="64" xfId="0" applyNumberFormat="1" applyFont="1" applyFill="1" applyBorder="1" applyAlignment="1">
      <alignment horizontal="center" vertical="center" wrapText="1"/>
    </xf>
    <xf numFmtId="44" fontId="20" fillId="5" borderId="34" xfId="0" applyNumberFormat="1" applyFont="1" applyFill="1" applyBorder="1" applyAlignment="1">
      <alignment horizontal="center" vertical="center" wrapText="1"/>
    </xf>
    <xf numFmtId="44" fontId="12" fillId="0" borderId="42" xfId="0" applyNumberFormat="1" applyFont="1" applyFill="1" applyBorder="1" applyAlignment="1">
      <alignment horizontal="center" vertical="center" wrapText="1"/>
    </xf>
    <xf numFmtId="167" fontId="12" fillId="0" borderId="59" xfId="0" applyNumberFormat="1" applyFont="1" applyFill="1" applyBorder="1" applyAlignment="1">
      <alignment horizontal="center" vertical="center" wrapText="1"/>
    </xf>
    <xf numFmtId="167" fontId="12" fillId="0" borderId="64" xfId="0" applyNumberFormat="1" applyFont="1" applyFill="1" applyBorder="1" applyAlignment="1">
      <alignment horizontal="center" vertical="center" wrapText="1"/>
    </xf>
    <xf numFmtId="0" fontId="20" fillId="5" borderId="75" xfId="0" applyFont="1" applyFill="1" applyBorder="1" applyAlignment="1">
      <alignment horizontal="center" vertical="center" wrapText="1"/>
    </xf>
    <xf numFmtId="0" fontId="20" fillId="5" borderId="64" xfId="0" applyFont="1" applyFill="1" applyBorder="1" applyAlignment="1">
      <alignment horizontal="center" vertical="center" wrapText="1"/>
    </xf>
    <xf numFmtId="9" fontId="20" fillId="2" borderId="35" xfId="1" applyFont="1" applyFill="1" applyBorder="1" applyAlignment="1">
      <alignment horizontal="left" vertical="center" wrapText="1"/>
    </xf>
    <xf numFmtId="9" fontId="20" fillId="2" borderId="15" xfId="1" applyFont="1" applyFill="1" applyBorder="1" applyAlignment="1">
      <alignment horizontal="left" vertical="center" wrapText="1"/>
    </xf>
    <xf numFmtId="9" fontId="20" fillId="2" borderId="36" xfId="1" applyFont="1" applyFill="1" applyBorder="1" applyAlignment="1">
      <alignment horizontal="left" vertical="center" wrapText="1"/>
    </xf>
    <xf numFmtId="9" fontId="12" fillId="0" borderId="59" xfId="1" applyFont="1" applyFill="1" applyBorder="1" applyAlignment="1">
      <alignment horizontal="center" vertical="center" wrapText="1"/>
    </xf>
    <xf numFmtId="14" fontId="20" fillId="2" borderId="42" xfId="0" applyNumberFormat="1" applyFont="1" applyFill="1" applyBorder="1" applyAlignment="1">
      <alignment horizontal="center" vertical="center" wrapText="1"/>
    </xf>
    <xf numFmtId="44" fontId="20" fillId="5" borderId="59" xfId="0" applyNumberFormat="1" applyFont="1" applyFill="1" applyBorder="1" applyAlignment="1">
      <alignment horizontal="center" vertical="center" wrapText="1"/>
    </xf>
    <xf numFmtId="44" fontId="12" fillId="0" borderId="59" xfId="0" applyNumberFormat="1" applyFont="1" applyFill="1" applyBorder="1" applyAlignment="1">
      <alignment horizontal="center" vertical="center" wrapText="1"/>
    </xf>
    <xf numFmtId="14" fontId="20" fillId="2" borderId="59" xfId="0" applyNumberFormat="1" applyFont="1" applyFill="1" applyBorder="1" applyAlignment="1">
      <alignment horizontal="center" vertical="center" wrapText="1"/>
    </xf>
    <xf numFmtId="0" fontId="20" fillId="5" borderId="59" xfId="0" applyFont="1" applyFill="1" applyBorder="1" applyAlignment="1">
      <alignment horizontal="center" vertical="center" wrapText="1"/>
    </xf>
    <xf numFmtId="0" fontId="18" fillId="3" borderId="16" xfId="0" applyFont="1" applyFill="1" applyBorder="1" applyAlignment="1">
      <alignment horizontal="left" vertical="center" wrapText="1"/>
    </xf>
    <xf numFmtId="0" fontId="16" fillId="0" borderId="16" xfId="0" applyFont="1" applyBorder="1" applyAlignment="1">
      <alignment horizontal="left"/>
    </xf>
    <xf numFmtId="0" fontId="28" fillId="17" borderId="12" xfId="0" applyFont="1" applyFill="1" applyBorder="1" applyAlignment="1">
      <alignment horizontal="center" vertical="center" wrapText="1"/>
    </xf>
    <xf numFmtId="0" fontId="28" fillId="17" borderId="9" xfId="0" applyFont="1" applyFill="1" applyBorder="1" applyAlignment="1">
      <alignment horizontal="center" vertical="center" wrapText="1"/>
    </xf>
    <xf numFmtId="0" fontId="16" fillId="0" borderId="16" xfId="0" applyFont="1" applyBorder="1" applyAlignment="1">
      <alignment horizontal="center"/>
    </xf>
    <xf numFmtId="0" fontId="18" fillId="3" borderId="16" xfId="0" applyFont="1" applyFill="1" applyBorder="1" applyAlignment="1">
      <alignment horizontal="center" vertical="center" wrapText="1"/>
    </xf>
    <xf numFmtId="0" fontId="28" fillId="16" borderId="26" xfId="0" applyFont="1" applyFill="1" applyBorder="1" applyAlignment="1">
      <alignment horizontal="center" vertical="center" wrapText="1"/>
    </xf>
    <xf numFmtId="0" fontId="28" fillId="16" borderId="42" xfId="0" applyFont="1" applyFill="1" applyBorder="1" applyAlignment="1">
      <alignment horizontal="center" vertical="center" wrapText="1"/>
    </xf>
    <xf numFmtId="167" fontId="12" fillId="0" borderId="34" xfId="0" applyNumberFormat="1" applyFont="1" applyFill="1" applyBorder="1" applyAlignment="1">
      <alignment horizontal="center" vertical="center" wrapText="1"/>
    </xf>
    <xf numFmtId="167" fontId="12" fillId="0" borderId="31" xfId="0" applyNumberFormat="1" applyFont="1" applyFill="1" applyBorder="1" applyAlignment="1">
      <alignment horizontal="center" vertical="center" wrapText="1"/>
    </xf>
    <xf numFmtId="9" fontId="12" fillId="0" borderId="78" xfId="1" applyFont="1" applyFill="1" applyBorder="1" applyAlignment="1">
      <alignment horizontal="center" vertical="center" wrapText="1"/>
    </xf>
    <xf numFmtId="9" fontId="12" fillId="0" borderId="79" xfId="1" applyFont="1" applyFill="1" applyBorder="1" applyAlignment="1">
      <alignment horizontal="center" vertical="center" wrapText="1"/>
    </xf>
    <xf numFmtId="0" fontId="16" fillId="3" borderId="16" xfId="0" applyFont="1" applyFill="1" applyBorder="1" applyAlignment="1">
      <alignment horizontal="left" vertical="center" wrapText="1"/>
    </xf>
    <xf numFmtId="0" fontId="28" fillId="16" borderId="30" xfId="0" applyFont="1" applyFill="1" applyBorder="1" applyAlignment="1">
      <alignment horizontal="center" vertical="center" wrapText="1"/>
    </xf>
    <xf numFmtId="0" fontId="28" fillId="16" borderId="34" xfId="0" applyFont="1" applyFill="1" applyBorder="1" applyAlignment="1">
      <alignment horizontal="center" vertical="center" wrapText="1"/>
    </xf>
    <xf numFmtId="0" fontId="5"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5" xfId="0" applyFont="1" applyFill="1" applyBorder="1" applyAlignment="1">
      <alignment horizontal="center" vertical="center"/>
    </xf>
    <xf numFmtId="0" fontId="17" fillId="3" borderId="16" xfId="0" applyFont="1" applyFill="1" applyBorder="1" applyAlignment="1">
      <alignment horizontal="center" vertical="center" wrapText="1"/>
    </xf>
    <xf numFmtId="9" fontId="20" fillId="2" borderId="59" xfId="1" applyFont="1" applyFill="1" applyBorder="1" applyAlignment="1">
      <alignment horizontal="left" vertical="center" wrapText="1"/>
    </xf>
    <xf numFmtId="0" fontId="16" fillId="3" borderId="16" xfId="0" applyFont="1" applyFill="1" applyBorder="1" applyAlignment="1">
      <alignment horizontal="center" vertical="center" wrapText="1"/>
    </xf>
    <xf numFmtId="0" fontId="24" fillId="3" borderId="16" xfId="0" applyFont="1" applyFill="1" applyBorder="1" applyAlignment="1">
      <alignment horizontal="center" vertical="center" wrapText="1"/>
    </xf>
    <xf numFmtId="165" fontId="7" fillId="6" borderId="17" xfId="0" applyNumberFormat="1" applyFont="1" applyFill="1" applyBorder="1" applyAlignment="1">
      <alignment horizontal="left" vertical="center" wrapText="1"/>
    </xf>
    <xf numFmtId="0" fontId="29" fillId="16" borderId="26" xfId="0" applyFont="1" applyFill="1" applyBorder="1" applyAlignment="1">
      <alignment horizontal="center" vertical="center" wrapText="1"/>
    </xf>
    <xf numFmtId="0" fontId="29" fillId="16" borderId="42"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16" fillId="0" borderId="6" xfId="0" applyFont="1" applyBorder="1"/>
    <xf numFmtId="0" fontId="16" fillId="0" borderId="7" xfId="0" applyFont="1" applyBorder="1"/>
    <xf numFmtId="165" fontId="7" fillId="6" borderId="12" xfId="0" applyNumberFormat="1" applyFont="1" applyFill="1" applyBorder="1" applyAlignment="1">
      <alignment horizontal="center" vertical="center" wrapText="1"/>
    </xf>
    <xf numFmtId="165" fontId="7" fillId="6" borderId="13" xfId="0" applyNumberFormat="1" applyFont="1" applyFill="1" applyBorder="1" applyAlignment="1">
      <alignment horizontal="center" vertical="center" wrapText="1"/>
    </xf>
    <xf numFmtId="0" fontId="20" fillId="5" borderId="65" xfId="0" applyFont="1" applyFill="1" applyBorder="1" applyAlignment="1">
      <alignment horizontal="center" vertical="center" wrapText="1"/>
    </xf>
    <xf numFmtId="0" fontId="7" fillId="10" borderId="8" xfId="0" applyFont="1" applyFill="1" applyBorder="1" applyAlignment="1">
      <alignment horizontal="left" vertical="center" wrapText="1"/>
    </xf>
    <xf numFmtId="165" fontId="7" fillId="10" borderId="17" xfId="0" applyNumberFormat="1" applyFont="1" applyFill="1" applyBorder="1" applyAlignment="1">
      <alignment horizontal="center" vertical="center" wrapText="1"/>
    </xf>
    <xf numFmtId="0" fontId="21" fillId="5" borderId="22" xfId="0" applyFont="1" applyFill="1" applyBorder="1" applyAlignment="1">
      <alignment horizontal="right" vertical="center" wrapText="1"/>
    </xf>
    <xf numFmtId="0" fontId="21" fillId="5" borderId="18" xfId="0" applyFont="1" applyFill="1" applyBorder="1" applyAlignment="1">
      <alignment horizontal="right" vertical="center" wrapText="1"/>
    </xf>
    <xf numFmtId="0" fontId="21" fillId="5" borderId="19" xfId="0" applyFont="1" applyFill="1" applyBorder="1" applyAlignment="1">
      <alignment horizontal="right" vertical="center" wrapText="1"/>
    </xf>
    <xf numFmtId="0" fontId="21" fillId="5" borderId="20" xfId="0" applyFont="1" applyFill="1" applyBorder="1" applyAlignment="1">
      <alignment horizontal="right" vertical="center" wrapText="1"/>
    </xf>
    <xf numFmtId="0" fontId="18" fillId="2" borderId="12"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6" fillId="12" borderId="15" xfId="0" applyFont="1" applyFill="1" applyBorder="1" applyAlignment="1">
      <alignment horizontal="center" vertical="center" wrapText="1"/>
    </xf>
    <xf numFmtId="0" fontId="4" fillId="4" borderId="15" xfId="0" applyFont="1" applyFill="1" applyBorder="1"/>
    <xf numFmtId="0" fontId="8"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8" fillId="12" borderId="19" xfId="0" applyFont="1" applyFill="1" applyBorder="1" applyAlignment="1">
      <alignment horizontal="center" vertical="center" wrapText="1"/>
    </xf>
    <xf numFmtId="0" fontId="4" fillId="4" borderId="19" xfId="0" applyFont="1" applyFill="1" applyBorder="1"/>
    <xf numFmtId="9" fontId="31" fillId="13" borderId="22" xfId="1" applyFont="1" applyFill="1" applyBorder="1" applyAlignment="1">
      <alignment horizontal="center" vertical="center" wrapText="1"/>
    </xf>
    <xf numFmtId="9" fontId="31" fillId="13" borderId="20" xfId="1" applyFont="1" applyFill="1" applyBorder="1" applyAlignment="1">
      <alignment horizontal="center" vertical="center" wrapText="1"/>
    </xf>
    <xf numFmtId="9" fontId="20" fillId="5" borderId="43" xfId="1" applyNumberFormat="1" applyFont="1" applyFill="1" applyBorder="1" applyAlignment="1">
      <alignment horizontal="center" vertical="center" wrapText="1"/>
    </xf>
    <xf numFmtId="9" fontId="20" fillId="5" borderId="48" xfId="1" applyNumberFormat="1"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6" fillId="12" borderId="37" xfId="0" applyFont="1" applyFill="1" applyBorder="1" applyAlignment="1">
      <alignment horizontal="center" vertical="center" wrapText="1"/>
    </xf>
    <xf numFmtId="0" fontId="4" fillId="4" borderId="37" xfId="0" applyFont="1" applyFill="1" applyBorder="1"/>
    <xf numFmtId="0" fontId="11" fillId="12" borderId="15" xfId="0" applyFont="1" applyFill="1" applyBorder="1" applyAlignment="1">
      <alignment horizontal="center" vertical="center" wrapText="1"/>
    </xf>
    <xf numFmtId="0" fontId="3" fillId="12" borderId="15" xfId="0" applyFont="1" applyFill="1" applyBorder="1" applyAlignment="1">
      <alignment horizontal="center" vertical="center" wrapText="1"/>
    </xf>
    <xf numFmtId="0" fontId="16" fillId="9" borderId="12"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6" fillId="9" borderId="13" xfId="0" applyFont="1" applyFill="1" applyBorder="1" applyAlignment="1">
      <alignment horizontal="center" vertical="center" wrapText="1"/>
    </xf>
    <xf numFmtId="9" fontId="12" fillId="5" borderId="24" xfId="0" applyNumberFormat="1" applyFont="1" applyFill="1" applyBorder="1" applyAlignment="1">
      <alignment horizontal="center" vertical="center" wrapText="1"/>
    </xf>
    <xf numFmtId="9" fontId="12" fillId="5" borderId="36" xfId="0" applyNumberFormat="1" applyFont="1" applyFill="1" applyBorder="1" applyAlignment="1">
      <alignment horizontal="center" vertical="center" wrapText="1"/>
    </xf>
    <xf numFmtId="9" fontId="12" fillId="5" borderId="21" xfId="0" applyNumberFormat="1" applyFont="1" applyFill="1" applyBorder="1" applyAlignment="1">
      <alignment horizontal="center" vertical="center" wrapText="1"/>
    </xf>
    <xf numFmtId="165" fontId="30" fillId="19" borderId="15" xfId="0" applyNumberFormat="1" applyFont="1" applyFill="1" applyBorder="1" applyAlignment="1">
      <alignment horizontal="center" vertical="center" wrapText="1"/>
    </xf>
    <xf numFmtId="0" fontId="30" fillId="19" borderId="15" xfId="0" applyFont="1" applyFill="1" applyBorder="1" applyAlignment="1">
      <alignment horizontal="center" vertical="center" wrapText="1"/>
    </xf>
    <xf numFmtId="9" fontId="11" fillId="5" borderId="15" xfId="0" applyNumberFormat="1" applyFont="1" applyFill="1" applyBorder="1" applyAlignment="1">
      <alignment horizontal="center" vertical="center" wrapText="1"/>
    </xf>
    <xf numFmtId="0" fontId="6" fillId="5" borderId="38" xfId="0" applyFont="1" applyFill="1" applyBorder="1" applyAlignment="1">
      <alignment horizontal="left" vertical="center" wrapText="1"/>
    </xf>
    <xf numFmtId="167" fontId="12" fillId="5" borderId="34" xfId="0" applyNumberFormat="1" applyFont="1" applyFill="1" applyBorder="1" applyAlignment="1">
      <alignment horizontal="center" vertical="center" wrapText="1"/>
    </xf>
    <xf numFmtId="167" fontId="12" fillId="5" borderId="31" xfId="0" applyNumberFormat="1"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5" xfId="0" applyFont="1" applyFill="1" applyBorder="1" applyAlignment="1">
      <alignment horizontal="center" vertical="center" wrapText="1"/>
    </xf>
    <xf numFmtId="14" fontId="12" fillId="5" borderId="26" xfId="0" applyNumberFormat="1" applyFont="1" applyFill="1" applyBorder="1" applyAlignment="1">
      <alignment horizontal="center" vertical="center" wrapText="1"/>
    </xf>
    <xf numFmtId="14" fontId="12" fillId="5" borderId="25" xfId="0" applyNumberFormat="1" applyFont="1" applyFill="1" applyBorder="1" applyAlignment="1">
      <alignment horizontal="center" vertical="center" wrapText="1"/>
    </xf>
    <xf numFmtId="44" fontId="12" fillId="5" borderId="26" xfId="0" applyNumberFormat="1" applyFont="1" applyFill="1" applyBorder="1" applyAlignment="1">
      <alignment horizontal="center" vertical="center" wrapText="1"/>
    </xf>
    <xf numFmtId="44" fontId="12" fillId="5" borderId="25" xfId="0" applyNumberFormat="1" applyFont="1" applyFill="1" applyBorder="1" applyAlignment="1">
      <alignment horizontal="center" vertical="center" wrapText="1"/>
    </xf>
    <xf numFmtId="9" fontId="16" fillId="5" borderId="51" xfId="1" applyFont="1" applyFill="1" applyBorder="1" applyAlignment="1">
      <alignment horizontal="left" vertical="center" wrapText="1"/>
    </xf>
    <xf numFmtId="9" fontId="16" fillId="5" borderId="37" xfId="1" applyFont="1" applyFill="1" applyBorder="1" applyAlignment="1">
      <alignment horizontal="left" vertical="center" wrapText="1"/>
    </xf>
    <xf numFmtId="9" fontId="16" fillId="5" borderId="24" xfId="1" applyFont="1" applyFill="1" applyBorder="1" applyAlignment="1">
      <alignment horizontal="left" vertical="center" wrapText="1"/>
    </xf>
    <xf numFmtId="9" fontId="16" fillId="5" borderId="23" xfId="1" applyFont="1" applyFill="1" applyBorder="1" applyAlignment="1">
      <alignment horizontal="left" vertical="center" wrapText="1"/>
    </xf>
    <xf numFmtId="9" fontId="16" fillId="5" borderId="19" xfId="1" applyFont="1" applyFill="1" applyBorder="1" applyAlignment="1">
      <alignment horizontal="left" vertical="center" wrapText="1"/>
    </xf>
    <xf numFmtId="9" fontId="16" fillId="5" borderId="21" xfId="1" applyFont="1" applyFill="1" applyBorder="1" applyAlignment="1">
      <alignment horizontal="left" vertical="center" wrapText="1"/>
    </xf>
    <xf numFmtId="9" fontId="16" fillId="5" borderId="49" xfId="1" applyFont="1" applyFill="1" applyBorder="1" applyAlignment="1">
      <alignment horizontal="left" vertical="center" wrapText="1"/>
    </xf>
    <xf numFmtId="9" fontId="16" fillId="5" borderId="9" xfId="1" applyFont="1" applyFill="1" applyBorder="1" applyAlignment="1">
      <alignment horizontal="left" vertical="center" wrapText="1"/>
    </xf>
    <xf numFmtId="9" fontId="16" fillId="5" borderId="50" xfId="1" applyFont="1" applyFill="1" applyBorder="1" applyAlignment="1">
      <alignment horizontal="left" vertical="center" wrapText="1"/>
    </xf>
    <xf numFmtId="0" fontId="20" fillId="5" borderId="19" xfId="0" applyFont="1" applyFill="1" applyBorder="1" applyAlignment="1">
      <alignment horizontal="right" vertical="center" wrapText="1"/>
    </xf>
    <xf numFmtId="0" fontId="32" fillId="2" borderId="39" xfId="0" applyFont="1" applyFill="1" applyBorder="1" applyAlignment="1">
      <alignment horizontal="center" vertical="center" wrapText="1"/>
    </xf>
    <xf numFmtId="9" fontId="20" fillId="5" borderId="21" xfId="0" applyNumberFormat="1" applyFont="1" applyFill="1" applyBorder="1" applyAlignment="1">
      <alignment horizontal="center" vertical="center" wrapText="1"/>
    </xf>
    <xf numFmtId="9" fontId="23" fillId="5" borderId="43" xfId="1" applyFont="1" applyFill="1" applyBorder="1" applyAlignment="1">
      <alignment horizontal="center" vertical="center" wrapText="1"/>
    </xf>
    <xf numFmtId="9" fontId="23" fillId="5" borderId="48" xfId="1" applyFont="1" applyFill="1" applyBorder="1" applyAlignment="1">
      <alignment horizontal="center" vertical="center" wrapText="1"/>
    </xf>
    <xf numFmtId="44" fontId="20" fillId="5" borderId="30" xfId="0" applyNumberFormat="1" applyFont="1" applyFill="1" applyBorder="1" applyAlignment="1">
      <alignment horizontal="center" vertical="center" wrapText="1"/>
    </xf>
    <xf numFmtId="44" fontId="20" fillId="5" borderId="31" xfId="0" applyNumberFormat="1" applyFont="1" applyFill="1" applyBorder="1" applyAlignment="1">
      <alignment horizontal="center" vertical="center" wrapText="1"/>
    </xf>
    <xf numFmtId="167" fontId="20" fillId="5" borderId="75" xfId="0" applyNumberFormat="1" applyFont="1" applyFill="1" applyBorder="1" applyAlignment="1">
      <alignment horizontal="center" vertical="center" wrapText="1"/>
    </xf>
    <xf numFmtId="167" fontId="20" fillId="5" borderId="59" xfId="0" applyNumberFormat="1" applyFont="1" applyFill="1" applyBorder="1" applyAlignment="1">
      <alignment horizontal="center" vertical="center" wrapText="1"/>
    </xf>
    <xf numFmtId="0" fontId="23" fillId="5" borderId="26" xfId="0" applyFont="1" applyFill="1" applyBorder="1" applyAlignment="1">
      <alignment horizontal="left" vertical="center" wrapText="1"/>
    </xf>
    <xf numFmtId="0" fontId="23" fillId="5" borderId="25" xfId="0" applyFont="1" applyFill="1" applyBorder="1" applyAlignment="1">
      <alignment horizontal="left" vertical="center" wrapText="1"/>
    </xf>
    <xf numFmtId="0" fontId="18" fillId="2" borderId="23" xfId="0" applyFont="1" applyFill="1" applyBorder="1" applyAlignment="1">
      <alignment horizontal="right" vertical="center" wrapText="1"/>
    </xf>
    <xf numFmtId="0" fontId="18" fillId="2" borderId="18" xfId="0" applyFont="1" applyFill="1" applyBorder="1" applyAlignment="1">
      <alignment horizontal="right" vertical="center" wrapText="1"/>
    </xf>
    <xf numFmtId="0" fontId="18" fillId="2" borderId="19" xfId="0" applyFont="1" applyFill="1" applyBorder="1" applyAlignment="1">
      <alignment horizontal="right" vertical="center" wrapText="1"/>
    </xf>
    <xf numFmtId="0" fontId="18" fillId="2" borderId="20" xfId="0" applyFont="1" applyFill="1" applyBorder="1" applyAlignment="1">
      <alignment horizontal="right" vertical="center" wrapText="1"/>
    </xf>
    <xf numFmtId="0" fontId="18" fillId="3" borderId="12" xfId="0" applyFont="1" applyFill="1" applyBorder="1" applyAlignment="1">
      <alignment horizontal="center" vertical="center" wrapText="1"/>
    </xf>
    <xf numFmtId="0" fontId="18" fillId="3" borderId="8" xfId="0" applyFont="1" applyFill="1" applyBorder="1" applyAlignment="1">
      <alignment horizontal="center" vertical="center" wrapText="1"/>
    </xf>
    <xf numFmtId="165" fontId="7" fillId="6" borderId="33" xfId="0" applyNumberFormat="1" applyFont="1" applyFill="1" applyBorder="1" applyAlignment="1">
      <alignment horizontal="center" vertical="center" wrapText="1"/>
    </xf>
    <xf numFmtId="165" fontId="7" fillId="6" borderId="31" xfId="0" applyNumberFormat="1" applyFont="1" applyFill="1" applyBorder="1" applyAlignment="1">
      <alignment horizontal="center" vertical="center" wrapText="1"/>
    </xf>
    <xf numFmtId="9" fontId="20" fillId="2" borderId="43" xfId="1" applyFont="1" applyFill="1" applyBorder="1" applyAlignment="1">
      <alignment horizontal="center" vertical="center" wrapText="1"/>
    </xf>
    <xf numFmtId="9" fontId="20" fillId="2" borderId="48" xfId="1" applyFont="1" applyFill="1" applyBorder="1" applyAlignment="1">
      <alignment horizontal="center" vertical="center" wrapText="1"/>
    </xf>
    <xf numFmtId="9" fontId="20" fillId="13" borderId="22" xfId="1" applyFont="1" applyFill="1" applyBorder="1" applyAlignment="1">
      <alignment horizontal="center" vertical="center" wrapText="1"/>
    </xf>
    <xf numFmtId="9" fontId="20" fillId="13" borderId="20" xfId="1" applyFont="1" applyFill="1" applyBorder="1" applyAlignment="1">
      <alignment horizontal="center" vertical="center" wrapText="1"/>
    </xf>
    <xf numFmtId="0" fontId="16" fillId="10" borderId="8" xfId="0" applyFont="1" applyFill="1" applyBorder="1" applyAlignment="1">
      <alignment horizontal="left" vertical="center" wrapText="1"/>
    </xf>
    <xf numFmtId="44" fontId="12" fillId="0" borderId="73" xfId="0" applyNumberFormat="1" applyFont="1" applyFill="1" applyBorder="1" applyAlignment="1">
      <alignment horizontal="center" vertical="center" wrapText="1"/>
    </xf>
    <xf numFmtId="44" fontId="12" fillId="0" borderId="33" xfId="0" applyNumberFormat="1" applyFont="1" applyFill="1" applyBorder="1" applyAlignment="1">
      <alignment horizontal="center" vertical="center" wrapText="1"/>
    </xf>
    <xf numFmtId="167" fontId="20" fillId="0" borderId="59" xfId="0" applyNumberFormat="1" applyFont="1" applyFill="1" applyBorder="1" applyAlignment="1">
      <alignment horizontal="center" vertical="center" wrapText="1"/>
    </xf>
    <xf numFmtId="0" fontId="20" fillId="4" borderId="59" xfId="0" applyFont="1" applyFill="1" applyBorder="1" applyAlignment="1">
      <alignment horizontal="center" vertical="center" wrapText="1"/>
    </xf>
    <xf numFmtId="14" fontId="20" fillId="0" borderId="59" xfId="0" applyNumberFormat="1" applyFont="1" applyBorder="1" applyAlignment="1">
      <alignment horizontal="center" vertical="center" wrapText="1"/>
    </xf>
    <xf numFmtId="44" fontId="20" fillId="0" borderId="30" xfId="0" applyNumberFormat="1" applyFont="1" applyBorder="1" applyAlignment="1">
      <alignment horizontal="center" vertical="center" wrapText="1"/>
    </xf>
    <xf numFmtId="44" fontId="20" fillId="0" borderId="31" xfId="0" applyNumberFormat="1" applyFont="1" applyBorder="1" applyAlignment="1">
      <alignment horizontal="center" vertical="center" wrapText="1"/>
    </xf>
    <xf numFmtId="44" fontId="12" fillId="0" borderId="32" xfId="0" applyNumberFormat="1" applyFont="1" applyFill="1" applyBorder="1" applyAlignment="1">
      <alignment horizontal="center" vertical="center" wrapText="1"/>
    </xf>
    <xf numFmtId="44" fontId="12" fillId="0" borderId="26" xfId="0" applyNumberFormat="1" applyFont="1" applyFill="1" applyBorder="1" applyAlignment="1">
      <alignment horizontal="center" vertical="center" wrapText="1"/>
    </xf>
    <xf numFmtId="44" fontId="12" fillId="0" borderId="25" xfId="0" applyNumberFormat="1" applyFont="1" applyFill="1" applyBorder="1" applyAlignment="1">
      <alignment horizontal="center" vertical="center" wrapText="1"/>
    </xf>
    <xf numFmtId="9" fontId="20" fillId="5" borderId="49" xfId="1" applyFont="1" applyFill="1" applyBorder="1" applyAlignment="1">
      <alignment horizontal="left" vertical="center" wrapText="1"/>
    </xf>
    <xf numFmtId="9" fontId="20" fillId="5" borderId="9" xfId="1" applyFont="1" applyFill="1" applyBorder="1" applyAlignment="1">
      <alignment horizontal="left" vertical="center" wrapText="1"/>
    </xf>
    <xf numFmtId="9" fontId="20" fillId="5" borderId="50" xfId="1" applyFont="1" applyFill="1" applyBorder="1" applyAlignment="1">
      <alignment horizontal="left" vertical="center" wrapText="1"/>
    </xf>
    <xf numFmtId="9" fontId="12" fillId="0" borderId="66" xfId="0" applyNumberFormat="1" applyFont="1" applyFill="1" applyBorder="1" applyAlignment="1">
      <alignment horizontal="center" vertical="center"/>
    </xf>
    <xf numFmtId="9" fontId="12" fillId="0" borderId="67" xfId="0" applyNumberFormat="1" applyFont="1" applyFill="1" applyBorder="1" applyAlignment="1">
      <alignment horizontal="center" vertical="center"/>
    </xf>
    <xf numFmtId="165" fontId="7" fillId="6" borderId="12" xfId="0" applyNumberFormat="1" applyFont="1" applyFill="1" applyBorder="1" applyAlignment="1">
      <alignment horizontal="left" vertical="center" wrapText="1"/>
    </xf>
    <xf numFmtId="165" fontId="7" fillId="6" borderId="13" xfId="0" applyNumberFormat="1" applyFont="1" applyFill="1" applyBorder="1" applyAlignment="1">
      <alignment horizontal="left" vertical="center" wrapText="1"/>
    </xf>
    <xf numFmtId="9" fontId="23" fillId="5" borderId="55" xfId="1" applyFont="1" applyFill="1" applyBorder="1" applyAlignment="1">
      <alignment horizontal="left" vertical="center" wrapText="1"/>
    </xf>
    <xf numFmtId="9" fontId="23" fillId="5" borderId="56" xfId="1" applyFont="1" applyFill="1" applyBorder="1" applyAlignment="1">
      <alignment horizontal="left" vertical="center" wrapText="1"/>
    </xf>
    <xf numFmtId="9" fontId="23" fillId="5" borderId="57" xfId="1" applyFont="1" applyFill="1" applyBorder="1" applyAlignment="1">
      <alignment horizontal="left" vertical="center" wrapText="1"/>
    </xf>
    <xf numFmtId="9" fontId="23" fillId="5" borderId="23" xfId="1" applyFont="1" applyFill="1" applyBorder="1" applyAlignment="1">
      <alignment horizontal="left" vertical="center" wrapText="1"/>
    </xf>
    <xf numFmtId="9" fontId="23" fillId="5" borderId="19" xfId="1" applyFont="1" applyFill="1" applyBorder="1" applyAlignment="1">
      <alignment horizontal="left" vertical="center" wrapText="1"/>
    </xf>
    <xf numFmtId="9" fontId="23" fillId="5" borderId="21" xfId="1" applyFont="1" applyFill="1" applyBorder="1" applyAlignment="1">
      <alignment horizontal="left" vertical="center" wrapText="1"/>
    </xf>
    <xf numFmtId="0" fontId="16" fillId="6" borderId="13" xfId="0" applyFont="1" applyFill="1" applyBorder="1" applyAlignment="1">
      <alignment horizontal="left" vertical="center" wrapText="1"/>
    </xf>
    <xf numFmtId="0" fontId="12" fillId="0" borderId="44" xfId="0" applyFont="1" applyFill="1" applyBorder="1" applyAlignment="1">
      <alignment horizontal="right" vertical="center" wrapText="1"/>
    </xf>
    <xf numFmtId="0" fontId="12" fillId="0" borderId="10" xfId="0" applyFont="1" applyFill="1" applyBorder="1" applyAlignment="1">
      <alignment horizontal="right" vertical="center" wrapText="1"/>
    </xf>
    <xf numFmtId="0" fontId="12" fillId="0" borderId="45" xfId="0" applyFont="1" applyFill="1" applyBorder="1" applyAlignment="1">
      <alignment horizontal="right" vertical="center" wrapText="1"/>
    </xf>
    <xf numFmtId="167" fontId="20" fillId="2" borderId="46" xfId="0" applyNumberFormat="1" applyFont="1" applyFill="1" applyBorder="1" applyAlignment="1">
      <alignment horizontal="center" vertical="center" wrapText="1"/>
    </xf>
    <xf numFmtId="167" fontId="20" fillId="2" borderId="47" xfId="0" applyNumberFormat="1"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5" xfId="0" applyFont="1" applyFill="1" applyBorder="1" applyAlignment="1">
      <alignment horizontal="center" vertical="center" wrapText="1"/>
    </xf>
  </cellXfs>
  <cellStyles count="4">
    <cellStyle name="Millares" xfId="2"/>
    <cellStyle name="Moneda 2" xfId="3"/>
    <cellStyle name="Normal" xfId="0" builtinId="0"/>
    <cellStyle name="Porcentaje" xfId="1"/>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74"/>
  <sheetViews>
    <sheetView tabSelected="1" zoomScale="55" zoomScaleNormal="55" workbookViewId="0">
      <pane xSplit="4" ySplit="15" topLeftCell="I109" activePane="bottomRight" state="frozen"/>
      <selection pane="topRight" activeCell="E1" sqref="E1"/>
      <selection pane="bottomLeft" activeCell="A16" sqref="A16"/>
      <selection pane="bottomRight" activeCell="P114" sqref="P114:R115"/>
    </sheetView>
  </sheetViews>
  <sheetFormatPr baseColWidth="10" defaultColWidth="14.42578125" defaultRowHeight="15" customHeight="1" x14ac:dyDescent="0.2"/>
  <cols>
    <col min="1" max="1" width="1.5703125" style="19" customWidth="1"/>
    <col min="2" max="2" width="41.140625" style="76" customWidth="1"/>
    <col min="3" max="3" width="13.85546875" style="19" customWidth="1"/>
    <col min="4" max="4" width="58.85546875" style="19" customWidth="1"/>
    <col min="5" max="5" width="18.42578125" style="19" customWidth="1"/>
    <col min="6" max="6" width="18.7109375" style="19" customWidth="1"/>
    <col min="7" max="7" width="32.85546875" style="19" customWidth="1"/>
    <col min="8" max="8" width="37.85546875" style="19" customWidth="1"/>
    <col min="9" max="9" width="7.85546875" style="19" bestFit="1" customWidth="1"/>
    <col min="10" max="10" width="13.28515625" style="19" bestFit="1" customWidth="1"/>
    <col min="11" max="11" width="14.7109375" style="19" bestFit="1" customWidth="1"/>
    <col min="12" max="12" width="14.7109375" style="19" customWidth="1"/>
    <col min="13" max="13" width="15.85546875" style="19" customWidth="1"/>
    <col min="14" max="14" width="19.28515625" style="19" customWidth="1"/>
    <col min="15" max="15" width="21.5703125" style="19" customWidth="1"/>
    <col min="16" max="16" width="20.7109375" style="173" customWidth="1"/>
    <col min="17" max="17" width="35.28515625" style="173" customWidth="1"/>
    <col min="18" max="18" width="24" style="173" customWidth="1"/>
    <col min="19" max="19" width="4" style="19" customWidth="1"/>
    <col min="20" max="16384" width="14.42578125" style="19"/>
  </cols>
  <sheetData>
    <row r="1" spans="1:29" ht="12.75" customHeight="1" thickBot="1" x14ac:dyDescent="0.25">
      <c r="A1" s="14" t="s">
        <v>5</v>
      </c>
      <c r="B1" s="73" t="s">
        <v>5</v>
      </c>
      <c r="C1" s="14" t="s">
        <v>5</v>
      </c>
      <c r="D1" s="14" t="s">
        <v>5</v>
      </c>
      <c r="E1" s="14" t="s">
        <v>5</v>
      </c>
      <c r="F1" s="14" t="s">
        <v>5</v>
      </c>
      <c r="G1" s="14" t="s">
        <v>5</v>
      </c>
      <c r="H1" s="14" t="s">
        <v>5</v>
      </c>
      <c r="I1" s="15"/>
      <c r="J1" s="16" t="s">
        <v>5</v>
      </c>
      <c r="K1" s="17"/>
      <c r="L1" s="17"/>
      <c r="M1" s="17"/>
      <c r="N1" s="16" t="s">
        <v>5</v>
      </c>
      <c r="O1" s="17"/>
      <c r="P1" s="137"/>
      <c r="Q1" s="138" t="s">
        <v>5</v>
      </c>
      <c r="R1" s="138" t="s">
        <v>5</v>
      </c>
      <c r="S1" s="14" t="s">
        <v>5</v>
      </c>
    </row>
    <row r="2" spans="1:29" ht="33.75" customHeight="1" x14ac:dyDescent="0.2">
      <c r="A2" s="1"/>
      <c r="B2" s="128"/>
      <c r="C2" s="4"/>
      <c r="D2" s="408" t="s">
        <v>32</v>
      </c>
      <c r="E2" s="408"/>
      <c r="F2" s="408"/>
      <c r="G2" s="408"/>
      <c r="H2" s="408"/>
      <c r="I2" s="408"/>
      <c r="J2" s="408"/>
      <c r="K2" s="408"/>
      <c r="L2" s="408"/>
      <c r="M2" s="408"/>
      <c r="N2" s="408"/>
      <c r="O2" s="408"/>
      <c r="P2" s="408"/>
      <c r="Q2" s="139" t="s">
        <v>0</v>
      </c>
      <c r="R2" s="140" t="s">
        <v>195</v>
      </c>
      <c r="S2" s="1"/>
      <c r="T2" s="20"/>
      <c r="U2" s="20"/>
      <c r="V2" s="20"/>
      <c r="W2" s="20"/>
      <c r="X2" s="20"/>
      <c r="Y2" s="20"/>
      <c r="Z2" s="20"/>
      <c r="AA2" s="20"/>
      <c r="AB2" s="20"/>
      <c r="AC2" s="20"/>
    </row>
    <row r="3" spans="1:29" ht="33.75" customHeight="1" x14ac:dyDescent="0.2">
      <c r="A3" s="1"/>
      <c r="B3" s="129"/>
      <c r="C3" s="5"/>
      <c r="D3" s="409"/>
      <c r="E3" s="409"/>
      <c r="F3" s="409"/>
      <c r="G3" s="409"/>
      <c r="H3" s="409"/>
      <c r="I3" s="409"/>
      <c r="J3" s="409"/>
      <c r="K3" s="409"/>
      <c r="L3" s="409"/>
      <c r="M3" s="409"/>
      <c r="N3" s="409"/>
      <c r="O3" s="409"/>
      <c r="P3" s="409"/>
      <c r="Q3" s="141" t="s">
        <v>1</v>
      </c>
      <c r="R3" s="142">
        <v>8</v>
      </c>
      <c r="S3" s="1"/>
      <c r="T3" s="20"/>
      <c r="U3" s="20"/>
      <c r="V3" s="20"/>
      <c r="W3" s="20"/>
      <c r="X3" s="20"/>
      <c r="Y3" s="20"/>
      <c r="Z3" s="20"/>
      <c r="AA3" s="20"/>
      <c r="AB3" s="20"/>
      <c r="AC3" s="20"/>
    </row>
    <row r="4" spans="1:29" ht="33.75" customHeight="1" thickBot="1" x14ac:dyDescent="0.25">
      <c r="A4" s="1"/>
      <c r="B4" s="130"/>
      <c r="C4" s="6"/>
      <c r="D4" s="407" t="s">
        <v>46</v>
      </c>
      <c r="E4" s="407"/>
      <c r="F4" s="407"/>
      <c r="G4" s="407"/>
      <c r="H4" s="407"/>
      <c r="I4" s="407"/>
      <c r="J4" s="407"/>
      <c r="K4" s="407"/>
      <c r="L4" s="407"/>
      <c r="M4" s="407"/>
      <c r="N4" s="407"/>
      <c r="O4" s="407"/>
      <c r="P4" s="407"/>
      <c r="Q4" s="143" t="s">
        <v>2</v>
      </c>
      <c r="R4" s="144">
        <v>43878</v>
      </c>
      <c r="S4" s="1"/>
      <c r="T4" s="20"/>
      <c r="U4" s="20"/>
      <c r="V4" s="20"/>
      <c r="W4" s="20"/>
      <c r="X4" s="20"/>
      <c r="Y4" s="20"/>
      <c r="Z4" s="20"/>
      <c r="AA4" s="20"/>
      <c r="AB4" s="20"/>
      <c r="AC4" s="20"/>
    </row>
    <row r="5" spans="1:29" s="41" customFormat="1" ht="9" customHeight="1" x14ac:dyDescent="0.25">
      <c r="A5" s="36"/>
      <c r="B5" s="131"/>
      <c r="C5" s="37"/>
      <c r="D5" s="37"/>
      <c r="E5" s="38"/>
      <c r="F5" s="38"/>
      <c r="G5" s="38"/>
      <c r="H5" s="38"/>
      <c r="I5" s="39"/>
      <c r="J5" s="38"/>
      <c r="K5" s="39"/>
      <c r="L5" s="39"/>
      <c r="M5" s="39"/>
      <c r="N5" s="38"/>
      <c r="O5" s="39"/>
      <c r="P5" s="145"/>
      <c r="Q5" s="146"/>
      <c r="R5" s="146"/>
      <c r="S5" s="36"/>
      <c r="T5" s="40"/>
      <c r="U5" s="40"/>
      <c r="V5" s="40"/>
      <c r="W5" s="40"/>
      <c r="X5" s="40"/>
      <c r="Y5" s="40"/>
      <c r="Z5" s="40"/>
      <c r="AA5" s="40"/>
      <c r="AB5" s="40"/>
      <c r="AC5" s="40"/>
    </row>
    <row r="6" spans="1:29" s="41" customFormat="1" ht="18" hidden="1" customHeight="1" x14ac:dyDescent="0.25">
      <c r="A6" s="36"/>
      <c r="B6" s="417" t="s">
        <v>15</v>
      </c>
      <c r="C6" s="418"/>
      <c r="D6" s="418"/>
      <c r="E6" s="418"/>
      <c r="F6" s="418"/>
      <c r="G6" s="418"/>
      <c r="H6" s="419"/>
      <c r="I6" s="42"/>
      <c r="J6" s="43"/>
      <c r="K6" s="44"/>
      <c r="L6" s="44"/>
      <c r="M6" s="44"/>
      <c r="N6" s="43"/>
      <c r="O6" s="44"/>
      <c r="P6" s="45"/>
      <c r="Q6" s="146"/>
      <c r="R6" s="146"/>
      <c r="S6" s="36"/>
      <c r="T6" s="40"/>
      <c r="U6" s="40"/>
      <c r="V6" s="40"/>
      <c r="W6" s="40"/>
      <c r="X6" s="40"/>
      <c r="Y6" s="40"/>
      <c r="Z6" s="40"/>
      <c r="AA6" s="40"/>
      <c r="AB6" s="40"/>
      <c r="AC6" s="40"/>
    </row>
    <row r="7" spans="1:29" s="41" customFormat="1" ht="9.75" hidden="1" customHeight="1" x14ac:dyDescent="0.25">
      <c r="A7" s="36"/>
      <c r="B7" s="10"/>
      <c r="C7" s="44"/>
      <c r="D7" s="45"/>
      <c r="E7" s="45"/>
      <c r="F7" s="45"/>
      <c r="G7" s="45"/>
      <c r="H7" s="45"/>
      <c r="I7" s="45"/>
      <c r="J7" s="44"/>
      <c r="K7" s="44"/>
      <c r="L7" s="44"/>
      <c r="M7" s="44"/>
      <c r="N7" s="44"/>
      <c r="O7" s="44"/>
      <c r="P7" s="45"/>
      <c r="Q7" s="147"/>
      <c r="R7" s="147"/>
      <c r="S7" s="36"/>
      <c r="T7" s="40"/>
      <c r="U7" s="40"/>
      <c r="V7" s="40"/>
      <c r="W7" s="40"/>
      <c r="X7" s="40"/>
      <c r="Y7" s="40"/>
      <c r="Z7" s="40"/>
      <c r="AA7" s="40"/>
      <c r="AB7" s="40"/>
      <c r="AC7" s="40"/>
    </row>
    <row r="8" spans="1:29" s="41" customFormat="1" ht="18" x14ac:dyDescent="0.25">
      <c r="A8" s="36"/>
      <c r="B8" s="392" t="s">
        <v>18</v>
      </c>
      <c r="C8" s="393"/>
      <c r="D8" s="410" t="s">
        <v>48</v>
      </c>
      <c r="E8" s="410"/>
      <c r="F8" s="410"/>
      <c r="G8" s="410"/>
      <c r="H8" s="410"/>
      <c r="I8" s="410"/>
      <c r="J8" s="397" t="s">
        <v>33</v>
      </c>
      <c r="K8" s="397"/>
      <c r="L8" s="397"/>
      <c r="M8" s="412" t="s">
        <v>47</v>
      </c>
      <c r="N8" s="412"/>
      <c r="O8" s="412"/>
      <c r="P8" s="412"/>
      <c r="Q8" s="412"/>
      <c r="R8" s="412"/>
      <c r="S8" s="36"/>
      <c r="T8" s="40"/>
      <c r="U8" s="40"/>
      <c r="V8" s="40"/>
      <c r="W8" s="40"/>
      <c r="X8" s="40"/>
      <c r="Y8" s="40"/>
      <c r="Z8" s="40"/>
      <c r="AA8" s="40"/>
      <c r="AB8" s="40"/>
      <c r="AC8" s="40"/>
    </row>
    <row r="9" spans="1:29" s="41" customFormat="1" ht="57" hidden="1" customHeight="1" x14ac:dyDescent="0.25">
      <c r="A9" s="46"/>
      <c r="B9" s="132" t="s">
        <v>26</v>
      </c>
      <c r="C9" s="412" t="s">
        <v>260</v>
      </c>
      <c r="D9" s="412"/>
      <c r="E9" s="412"/>
      <c r="F9" s="412"/>
      <c r="G9" s="413" t="s">
        <v>20</v>
      </c>
      <c r="H9" s="413"/>
      <c r="I9" s="412" t="s">
        <v>191</v>
      </c>
      <c r="J9" s="412"/>
      <c r="K9" s="412"/>
      <c r="L9" s="412"/>
      <c r="M9" s="397" t="s">
        <v>27</v>
      </c>
      <c r="N9" s="397"/>
      <c r="O9" s="22"/>
      <c r="P9" s="404" t="s">
        <v>261</v>
      </c>
      <c r="Q9" s="404"/>
      <c r="R9" s="404"/>
      <c r="S9" s="36"/>
      <c r="T9" s="40"/>
      <c r="U9" s="40"/>
      <c r="V9" s="40"/>
      <c r="W9" s="40"/>
      <c r="X9" s="40"/>
      <c r="Y9" s="40"/>
      <c r="Z9" s="40"/>
      <c r="AA9" s="40"/>
      <c r="AB9" s="40"/>
      <c r="AC9" s="40"/>
    </row>
    <row r="10" spans="1:29" s="41" customFormat="1" ht="71.25" hidden="1" customHeight="1" x14ac:dyDescent="0.25">
      <c r="A10" s="46"/>
      <c r="B10" s="132" t="s">
        <v>189</v>
      </c>
      <c r="C10" s="176"/>
      <c r="D10" s="404" t="s">
        <v>190</v>
      </c>
      <c r="E10" s="404"/>
      <c r="F10" s="404"/>
      <c r="G10" s="404"/>
      <c r="H10" s="404"/>
      <c r="I10" s="404"/>
      <c r="J10" s="404"/>
      <c r="K10" s="404"/>
      <c r="L10" s="404"/>
      <c r="M10" s="404"/>
      <c r="N10" s="404"/>
      <c r="O10" s="404"/>
      <c r="P10" s="404"/>
      <c r="Q10" s="404"/>
      <c r="R10" s="404"/>
      <c r="S10" s="46"/>
      <c r="T10" s="40"/>
      <c r="U10" s="40"/>
      <c r="V10" s="40"/>
      <c r="W10" s="40"/>
      <c r="X10" s="40"/>
      <c r="Y10" s="40"/>
      <c r="Z10" s="40"/>
      <c r="AA10" s="40"/>
      <c r="AB10" s="40"/>
      <c r="AC10" s="40"/>
    </row>
    <row r="11" spans="1:29" s="41" customFormat="1" ht="36" hidden="1" x14ac:dyDescent="0.25">
      <c r="A11" s="46"/>
      <c r="B11" s="133" t="s">
        <v>28</v>
      </c>
      <c r="C11" s="21"/>
      <c r="D11" s="396" t="s">
        <v>188</v>
      </c>
      <c r="E11" s="396"/>
      <c r="F11" s="396"/>
      <c r="G11" s="396"/>
      <c r="H11" s="397" t="s">
        <v>16</v>
      </c>
      <c r="I11" s="397"/>
      <c r="J11" s="396" t="s">
        <v>187</v>
      </c>
      <c r="K11" s="396"/>
      <c r="L11" s="396"/>
      <c r="M11" s="397" t="s">
        <v>19</v>
      </c>
      <c r="N11" s="397"/>
      <c r="O11" s="397"/>
      <c r="P11" s="397"/>
      <c r="Q11" s="393" t="s">
        <v>192</v>
      </c>
      <c r="R11" s="393"/>
      <c r="S11" s="36"/>
      <c r="T11" s="40"/>
      <c r="U11" s="40"/>
      <c r="V11" s="40"/>
      <c r="W11" s="40"/>
      <c r="X11" s="40"/>
      <c r="Y11" s="40"/>
      <c r="Z11" s="40"/>
      <c r="AA11" s="40"/>
      <c r="AB11" s="40"/>
      <c r="AC11" s="40"/>
    </row>
    <row r="12" spans="1:29" s="41" customFormat="1" ht="57" customHeight="1" x14ac:dyDescent="0.25">
      <c r="A12" s="46"/>
      <c r="B12" s="478" t="s">
        <v>259</v>
      </c>
      <c r="C12" s="478"/>
      <c r="D12" s="478"/>
      <c r="E12" s="478"/>
      <c r="F12" s="478"/>
      <c r="G12" s="478"/>
      <c r="H12" s="478"/>
      <c r="I12" s="478"/>
      <c r="J12" s="478"/>
      <c r="K12" s="478"/>
      <c r="L12" s="478"/>
      <c r="M12" s="478"/>
      <c r="N12" s="478"/>
      <c r="O12" s="478"/>
      <c r="P12" s="478"/>
      <c r="Q12" s="478"/>
      <c r="R12" s="478"/>
      <c r="S12" s="46"/>
      <c r="T12" s="40"/>
      <c r="U12" s="40"/>
      <c r="V12" s="40"/>
      <c r="W12" s="40"/>
      <c r="X12" s="40"/>
      <c r="Y12" s="40"/>
      <c r="Z12" s="40"/>
      <c r="AA12" s="40"/>
      <c r="AB12" s="40"/>
      <c r="AC12" s="40"/>
    </row>
    <row r="13" spans="1:29" s="41" customFormat="1" ht="38.25" customHeight="1" x14ac:dyDescent="0.25">
      <c r="A13" s="36"/>
      <c r="B13" s="74" t="s">
        <v>34</v>
      </c>
      <c r="C13" s="359" t="s">
        <v>65</v>
      </c>
      <c r="D13" s="359"/>
      <c r="E13" s="359"/>
      <c r="F13" s="359"/>
      <c r="G13" s="359"/>
      <c r="H13" s="359"/>
      <c r="I13" s="359"/>
      <c r="J13" s="359"/>
      <c r="K13" s="359"/>
      <c r="L13" s="371" t="s">
        <v>10</v>
      </c>
      <c r="M13" s="371"/>
      <c r="N13" s="420">
        <v>0.2</v>
      </c>
      <c r="O13" s="421"/>
      <c r="P13" s="414" t="s">
        <v>35</v>
      </c>
      <c r="Q13" s="414"/>
      <c r="R13" s="148">
        <f>N13*O32</f>
        <v>0.16583333333333333</v>
      </c>
      <c r="S13" s="3"/>
      <c r="T13" s="40"/>
      <c r="U13" s="40"/>
      <c r="V13" s="40"/>
      <c r="W13" s="40"/>
      <c r="X13" s="40"/>
      <c r="Y13" s="40"/>
      <c r="Z13" s="40"/>
      <c r="AA13" s="40"/>
      <c r="AB13" s="40"/>
      <c r="AC13" s="40"/>
    </row>
    <row r="14" spans="1:29" ht="45" customHeight="1" x14ac:dyDescent="0.2">
      <c r="A14" s="14"/>
      <c r="B14" s="405" t="s">
        <v>6</v>
      </c>
      <c r="C14" s="398" t="s">
        <v>30</v>
      </c>
      <c r="D14" s="415" t="s">
        <v>193</v>
      </c>
      <c r="E14" s="398" t="s">
        <v>7</v>
      </c>
      <c r="F14" s="398" t="s">
        <v>8</v>
      </c>
      <c r="G14" s="398" t="s">
        <v>3</v>
      </c>
      <c r="H14" s="398" t="s">
        <v>4</v>
      </c>
      <c r="I14" s="394" t="s">
        <v>29</v>
      </c>
      <c r="J14" s="395"/>
      <c r="K14" s="395"/>
      <c r="L14" s="395"/>
      <c r="M14" s="395"/>
      <c r="N14" s="395"/>
      <c r="O14" s="24"/>
      <c r="P14" s="309" t="s">
        <v>226</v>
      </c>
      <c r="Q14" s="310"/>
      <c r="R14" s="311"/>
      <c r="S14" s="2"/>
      <c r="T14" s="20"/>
      <c r="U14" s="20"/>
      <c r="V14" s="20"/>
      <c r="W14" s="20"/>
      <c r="X14" s="20"/>
      <c r="Y14" s="20"/>
      <c r="Z14" s="20"/>
      <c r="AA14" s="20"/>
      <c r="AB14" s="20"/>
      <c r="AC14" s="20"/>
    </row>
    <row r="15" spans="1:29" ht="21" customHeight="1" x14ac:dyDescent="0.2">
      <c r="A15" s="15"/>
      <c r="B15" s="406"/>
      <c r="C15" s="399"/>
      <c r="D15" s="416"/>
      <c r="E15" s="399"/>
      <c r="F15" s="399"/>
      <c r="G15" s="399"/>
      <c r="H15" s="399"/>
      <c r="I15" s="24" t="s">
        <v>31</v>
      </c>
      <c r="J15" s="244" t="s">
        <v>23</v>
      </c>
      <c r="K15" s="244" t="s">
        <v>24</v>
      </c>
      <c r="L15" s="244" t="s">
        <v>245</v>
      </c>
      <c r="M15" s="244" t="s">
        <v>25</v>
      </c>
      <c r="N15" s="244" t="s">
        <v>17</v>
      </c>
      <c r="O15" s="243" t="s">
        <v>52</v>
      </c>
      <c r="P15" s="312"/>
      <c r="Q15" s="312"/>
      <c r="R15" s="313"/>
      <c r="S15" s="8"/>
      <c r="T15" s="20"/>
      <c r="U15" s="20"/>
      <c r="V15" s="20"/>
      <c r="W15" s="20"/>
      <c r="X15" s="20"/>
      <c r="Y15" s="20"/>
      <c r="Z15" s="20"/>
      <c r="AA15" s="20"/>
      <c r="AB15" s="20"/>
      <c r="AC15" s="20"/>
    </row>
    <row r="16" spans="1:29" s="49" customFormat="1" ht="48.75" customHeight="1" x14ac:dyDescent="0.2">
      <c r="A16" s="374"/>
      <c r="B16" s="382" t="s">
        <v>49</v>
      </c>
      <c r="C16" s="379" t="s">
        <v>50</v>
      </c>
      <c r="D16" s="391" t="s">
        <v>172</v>
      </c>
      <c r="E16" s="390">
        <v>43922</v>
      </c>
      <c r="F16" s="390">
        <v>44165</v>
      </c>
      <c r="G16" s="388" t="s">
        <v>175</v>
      </c>
      <c r="H16" s="389" t="s">
        <v>51</v>
      </c>
      <c r="I16" s="212" t="s">
        <v>21</v>
      </c>
      <c r="J16" s="212">
        <v>1</v>
      </c>
      <c r="K16" s="212">
        <v>4</v>
      </c>
      <c r="L16" s="197">
        <v>3</v>
      </c>
      <c r="M16" s="212">
        <v>2</v>
      </c>
      <c r="N16" s="212">
        <f>SUM(J16:M16)</f>
        <v>10</v>
      </c>
      <c r="O16" s="386">
        <f>+N17/N16</f>
        <v>0.8</v>
      </c>
      <c r="P16" s="411" t="s">
        <v>225</v>
      </c>
      <c r="Q16" s="411"/>
      <c r="R16" s="411"/>
      <c r="S16" s="47"/>
    </row>
    <row r="17" spans="1:19" s="49" customFormat="1" ht="136.5" customHeight="1" x14ac:dyDescent="0.2">
      <c r="A17" s="374"/>
      <c r="B17" s="422"/>
      <c r="C17" s="379"/>
      <c r="D17" s="391"/>
      <c r="E17" s="390"/>
      <c r="F17" s="390"/>
      <c r="G17" s="388"/>
      <c r="H17" s="389"/>
      <c r="I17" s="212" t="s">
        <v>22</v>
      </c>
      <c r="J17" s="212">
        <v>1</v>
      </c>
      <c r="K17" s="212">
        <v>2</v>
      </c>
      <c r="L17" s="197">
        <v>3</v>
      </c>
      <c r="M17" s="212">
        <v>2</v>
      </c>
      <c r="N17" s="212">
        <f>SUM(J17:M17)</f>
        <v>8</v>
      </c>
      <c r="O17" s="386"/>
      <c r="P17" s="411"/>
      <c r="Q17" s="411"/>
      <c r="R17" s="411"/>
      <c r="S17" s="50"/>
    </row>
    <row r="18" spans="1:19" s="49" customFormat="1" ht="48.75" customHeight="1" x14ac:dyDescent="0.2">
      <c r="A18" s="374"/>
      <c r="B18" s="422"/>
      <c r="C18" s="400" t="s">
        <v>55</v>
      </c>
      <c r="D18" s="381" t="s">
        <v>173</v>
      </c>
      <c r="E18" s="387">
        <v>43922</v>
      </c>
      <c r="F18" s="387">
        <v>44165</v>
      </c>
      <c r="G18" s="377" t="s">
        <v>53</v>
      </c>
      <c r="H18" s="378" t="s">
        <v>54</v>
      </c>
      <c r="I18" s="215" t="s">
        <v>21</v>
      </c>
      <c r="J18" s="216">
        <v>1</v>
      </c>
      <c r="K18" s="217">
        <v>0</v>
      </c>
      <c r="L18" s="219">
        <v>1</v>
      </c>
      <c r="M18" s="218">
        <v>0</v>
      </c>
      <c r="N18" s="217">
        <f>SUM(J18:M18)</f>
        <v>2</v>
      </c>
      <c r="O18" s="402">
        <v>1</v>
      </c>
      <c r="P18" s="383" t="s">
        <v>246</v>
      </c>
      <c r="Q18" s="384"/>
      <c r="R18" s="385"/>
      <c r="S18" s="47"/>
    </row>
    <row r="19" spans="1:19" s="49" customFormat="1" ht="63" customHeight="1" x14ac:dyDescent="0.2">
      <c r="A19" s="374"/>
      <c r="B19" s="422"/>
      <c r="C19" s="401"/>
      <c r="D19" s="382"/>
      <c r="E19" s="387"/>
      <c r="F19" s="387"/>
      <c r="G19" s="377"/>
      <c r="H19" s="378"/>
      <c r="I19" s="245" t="s">
        <v>22</v>
      </c>
      <c r="J19" s="245">
        <v>0</v>
      </c>
      <c r="K19" s="246">
        <v>0</v>
      </c>
      <c r="L19" s="247">
        <v>2</v>
      </c>
      <c r="M19" s="214">
        <v>0</v>
      </c>
      <c r="N19" s="246">
        <f>SUM(J19:M19)</f>
        <v>2</v>
      </c>
      <c r="O19" s="403"/>
      <c r="P19" s="306"/>
      <c r="Q19" s="307"/>
      <c r="R19" s="308"/>
      <c r="S19" s="50"/>
    </row>
    <row r="20" spans="1:19" s="49" customFormat="1" ht="33" customHeight="1" x14ac:dyDescent="0.2">
      <c r="A20" s="51"/>
      <c r="B20" s="422"/>
      <c r="C20" s="400" t="s">
        <v>56</v>
      </c>
      <c r="D20" s="391" t="s">
        <v>57</v>
      </c>
      <c r="E20" s="390">
        <v>43922</v>
      </c>
      <c r="F20" s="390">
        <v>44165</v>
      </c>
      <c r="G20" s="388" t="s">
        <v>53</v>
      </c>
      <c r="H20" s="389" t="s">
        <v>58</v>
      </c>
      <c r="I20" s="212" t="s">
        <v>21</v>
      </c>
      <c r="J20" s="212">
        <v>1</v>
      </c>
      <c r="K20" s="212">
        <v>1</v>
      </c>
      <c r="L20" s="212">
        <v>1</v>
      </c>
      <c r="M20" s="212">
        <v>1</v>
      </c>
      <c r="N20" s="212">
        <v>4</v>
      </c>
      <c r="O20" s="386">
        <v>1</v>
      </c>
      <c r="P20" s="304" t="s">
        <v>227</v>
      </c>
      <c r="Q20" s="304"/>
      <c r="R20" s="305"/>
      <c r="S20" s="50"/>
    </row>
    <row r="21" spans="1:19" s="49" customFormat="1" ht="83.25" customHeight="1" x14ac:dyDescent="0.2">
      <c r="A21" s="51"/>
      <c r="B21" s="422"/>
      <c r="C21" s="401"/>
      <c r="D21" s="391"/>
      <c r="E21" s="390"/>
      <c r="F21" s="390"/>
      <c r="G21" s="388"/>
      <c r="H21" s="389"/>
      <c r="I21" s="212" t="s">
        <v>22</v>
      </c>
      <c r="J21" s="212">
        <v>1</v>
      </c>
      <c r="K21" s="212">
        <v>1</v>
      </c>
      <c r="L21" s="212">
        <v>1</v>
      </c>
      <c r="M21" s="212">
        <v>1</v>
      </c>
      <c r="N21" s="212">
        <f>SUM(J21:M21)</f>
        <v>4</v>
      </c>
      <c r="O21" s="386"/>
      <c r="P21" s="307"/>
      <c r="Q21" s="307"/>
      <c r="R21" s="308"/>
      <c r="S21" s="50"/>
    </row>
    <row r="22" spans="1:19" s="49" customFormat="1" ht="48.75" customHeight="1" x14ac:dyDescent="0.2">
      <c r="A22" s="374"/>
      <c r="B22" s="391" t="s">
        <v>177</v>
      </c>
      <c r="C22" s="379" t="s">
        <v>59</v>
      </c>
      <c r="D22" s="381" t="s">
        <v>174</v>
      </c>
      <c r="E22" s="375">
        <v>43922</v>
      </c>
      <c r="F22" s="375">
        <v>44165</v>
      </c>
      <c r="G22" s="377" t="s">
        <v>53</v>
      </c>
      <c r="H22" s="378" t="s">
        <v>63</v>
      </c>
      <c r="I22" s="215" t="s">
        <v>21</v>
      </c>
      <c r="J22" s="216">
        <v>0</v>
      </c>
      <c r="K22" s="217">
        <v>0</v>
      </c>
      <c r="L22" s="219">
        <v>0</v>
      </c>
      <c r="M22" s="218">
        <v>1</v>
      </c>
      <c r="N22" s="217">
        <v>1</v>
      </c>
      <c r="O22" s="402">
        <v>0</v>
      </c>
      <c r="P22" s="303" t="s">
        <v>247</v>
      </c>
      <c r="Q22" s="304"/>
      <c r="R22" s="305"/>
      <c r="S22" s="47"/>
    </row>
    <row r="23" spans="1:19" s="49" customFormat="1" ht="48.75" customHeight="1" x14ac:dyDescent="0.2">
      <c r="A23" s="374"/>
      <c r="B23" s="391"/>
      <c r="C23" s="380"/>
      <c r="D23" s="382"/>
      <c r="E23" s="376"/>
      <c r="F23" s="376"/>
      <c r="G23" s="377"/>
      <c r="H23" s="378"/>
      <c r="I23" s="245" t="s">
        <v>22</v>
      </c>
      <c r="J23" s="245">
        <v>0</v>
      </c>
      <c r="K23" s="246">
        <v>0</v>
      </c>
      <c r="L23" s="247">
        <v>0</v>
      </c>
      <c r="M23" s="214">
        <v>0</v>
      </c>
      <c r="N23" s="246">
        <v>0</v>
      </c>
      <c r="O23" s="403"/>
      <c r="P23" s="306"/>
      <c r="Q23" s="307"/>
      <c r="R23" s="308"/>
      <c r="S23" s="50"/>
    </row>
    <row r="24" spans="1:19" s="49" customFormat="1" ht="48.75" customHeight="1" x14ac:dyDescent="0.2">
      <c r="A24" s="51"/>
      <c r="B24" s="391"/>
      <c r="C24" s="379" t="s">
        <v>62</v>
      </c>
      <c r="D24" s="391" t="s">
        <v>60</v>
      </c>
      <c r="E24" s="390">
        <v>43922</v>
      </c>
      <c r="F24" s="390">
        <v>44165</v>
      </c>
      <c r="G24" s="388" t="s">
        <v>176</v>
      </c>
      <c r="H24" s="389" t="s">
        <v>64</v>
      </c>
      <c r="I24" s="212" t="s">
        <v>21</v>
      </c>
      <c r="J24" s="212">
        <v>2</v>
      </c>
      <c r="K24" s="212">
        <v>1</v>
      </c>
      <c r="L24" s="197">
        <v>1</v>
      </c>
      <c r="M24" s="212">
        <v>2</v>
      </c>
      <c r="N24" s="212">
        <v>6</v>
      </c>
      <c r="O24" s="386">
        <f>+N25/N24</f>
        <v>0.83333333333333337</v>
      </c>
      <c r="P24" s="304" t="s">
        <v>248</v>
      </c>
      <c r="Q24" s="304"/>
      <c r="R24" s="305"/>
      <c r="S24" s="50"/>
    </row>
    <row r="25" spans="1:19" s="49" customFormat="1" ht="81.75" customHeight="1" x14ac:dyDescent="0.2">
      <c r="A25" s="51"/>
      <c r="B25" s="391"/>
      <c r="C25" s="379"/>
      <c r="D25" s="391"/>
      <c r="E25" s="390"/>
      <c r="F25" s="390"/>
      <c r="G25" s="388"/>
      <c r="H25" s="389"/>
      <c r="I25" s="212" t="s">
        <v>22</v>
      </c>
      <c r="J25" s="212">
        <v>1</v>
      </c>
      <c r="K25" s="212">
        <v>1</v>
      </c>
      <c r="L25" s="197">
        <v>1</v>
      </c>
      <c r="M25" s="212">
        <v>2</v>
      </c>
      <c r="N25" s="212">
        <f>SUM(J25:M25)</f>
        <v>5</v>
      </c>
      <c r="O25" s="386"/>
      <c r="P25" s="307"/>
      <c r="Q25" s="307"/>
      <c r="R25" s="308"/>
      <c r="S25" s="50"/>
    </row>
    <row r="26" spans="1:19" s="49" customFormat="1" ht="48.75" customHeight="1" x14ac:dyDescent="0.2">
      <c r="A26" s="175"/>
      <c r="B26" s="391" t="s">
        <v>182</v>
      </c>
      <c r="C26" s="484" t="s">
        <v>180</v>
      </c>
      <c r="D26" s="381" t="s">
        <v>178</v>
      </c>
      <c r="E26" s="375">
        <v>43922</v>
      </c>
      <c r="F26" s="375">
        <v>44165</v>
      </c>
      <c r="G26" s="377" t="s">
        <v>185</v>
      </c>
      <c r="H26" s="501" t="s">
        <v>204</v>
      </c>
      <c r="I26" s="248" t="s">
        <v>21</v>
      </c>
      <c r="J26" s="191">
        <v>0</v>
      </c>
      <c r="K26" s="191">
        <v>0</v>
      </c>
      <c r="L26" s="197">
        <v>0</v>
      </c>
      <c r="M26" s="191">
        <v>1</v>
      </c>
      <c r="N26" s="249">
        <v>1</v>
      </c>
      <c r="O26" s="386">
        <v>1</v>
      </c>
      <c r="P26" s="287" t="s">
        <v>249</v>
      </c>
      <c r="Q26" s="288"/>
      <c r="R26" s="289"/>
      <c r="S26" s="50"/>
    </row>
    <row r="27" spans="1:19" s="49" customFormat="1" ht="48.75" customHeight="1" x14ac:dyDescent="0.2">
      <c r="A27" s="175"/>
      <c r="B27" s="391"/>
      <c r="C27" s="485"/>
      <c r="D27" s="391"/>
      <c r="E27" s="390"/>
      <c r="F27" s="390"/>
      <c r="G27" s="483"/>
      <c r="H27" s="502"/>
      <c r="I27" s="248" t="s">
        <v>22</v>
      </c>
      <c r="J27" s="191">
        <v>0</v>
      </c>
      <c r="K27" s="191">
        <v>0</v>
      </c>
      <c r="L27" s="250">
        <v>0</v>
      </c>
      <c r="M27" s="191">
        <v>1</v>
      </c>
      <c r="N27" s="249">
        <f>J27+K27+L27+M27</f>
        <v>1</v>
      </c>
      <c r="O27" s="386"/>
      <c r="P27" s="290"/>
      <c r="Q27" s="276"/>
      <c r="R27" s="291"/>
      <c r="S27" s="50"/>
    </row>
    <row r="28" spans="1:19" s="49" customFormat="1" ht="48.75" customHeight="1" x14ac:dyDescent="0.2">
      <c r="A28" s="175"/>
      <c r="B28" s="391"/>
      <c r="C28" s="485" t="s">
        <v>181</v>
      </c>
      <c r="D28" s="391" t="s">
        <v>179</v>
      </c>
      <c r="E28" s="390">
        <v>43922</v>
      </c>
      <c r="F28" s="390">
        <v>44165</v>
      </c>
      <c r="G28" s="482" t="s">
        <v>185</v>
      </c>
      <c r="H28" s="508" t="s">
        <v>204</v>
      </c>
      <c r="I28" s="248" t="s">
        <v>21</v>
      </c>
      <c r="J28" s="191">
        <v>0</v>
      </c>
      <c r="K28" s="191">
        <v>0</v>
      </c>
      <c r="L28" s="197">
        <v>0</v>
      </c>
      <c r="M28" s="191">
        <v>1</v>
      </c>
      <c r="N28" s="249">
        <v>1</v>
      </c>
      <c r="O28" s="386">
        <v>1</v>
      </c>
      <c r="P28" s="287" t="s">
        <v>228</v>
      </c>
      <c r="Q28" s="288"/>
      <c r="R28" s="289"/>
      <c r="S28" s="50"/>
    </row>
    <row r="29" spans="1:19" s="49" customFormat="1" ht="106.5" customHeight="1" x14ac:dyDescent="0.2">
      <c r="A29" s="175"/>
      <c r="B29" s="391"/>
      <c r="C29" s="485"/>
      <c r="D29" s="391"/>
      <c r="E29" s="390"/>
      <c r="F29" s="390"/>
      <c r="G29" s="483"/>
      <c r="H29" s="502"/>
      <c r="I29" s="248" t="s">
        <v>22</v>
      </c>
      <c r="J29" s="191">
        <v>0</v>
      </c>
      <c r="K29" s="191">
        <v>0</v>
      </c>
      <c r="L29" s="250">
        <v>0</v>
      </c>
      <c r="M29" s="191">
        <v>1</v>
      </c>
      <c r="N29" s="249">
        <f>J29+K29+L29+M29</f>
        <v>1</v>
      </c>
      <c r="O29" s="386"/>
      <c r="P29" s="290"/>
      <c r="Q29" s="276"/>
      <c r="R29" s="291"/>
      <c r="S29" s="50"/>
    </row>
    <row r="30" spans="1:19" s="49" customFormat="1" ht="48.75" customHeight="1" x14ac:dyDescent="0.2">
      <c r="A30" s="175"/>
      <c r="B30" s="391"/>
      <c r="C30" s="503" t="s">
        <v>216</v>
      </c>
      <c r="D30" s="504" t="s">
        <v>184</v>
      </c>
      <c r="E30" s="505">
        <v>43922</v>
      </c>
      <c r="F30" s="505">
        <v>44165</v>
      </c>
      <c r="G30" s="506" t="s">
        <v>185</v>
      </c>
      <c r="H30" s="509" t="s">
        <v>204</v>
      </c>
      <c r="I30" s="251" t="s">
        <v>21</v>
      </c>
      <c r="J30" s="192">
        <v>0.75</v>
      </c>
      <c r="K30" s="253">
        <v>0.25</v>
      </c>
      <c r="L30" s="197">
        <v>0</v>
      </c>
      <c r="M30" s="253">
        <v>0</v>
      </c>
      <c r="N30" s="254">
        <f>SUM(J30:M30)</f>
        <v>1</v>
      </c>
      <c r="O30" s="386">
        <v>1</v>
      </c>
      <c r="P30" s="261" t="s">
        <v>250</v>
      </c>
      <c r="Q30" s="262"/>
      <c r="R30" s="263"/>
      <c r="S30" s="50"/>
    </row>
    <row r="31" spans="1:19" s="49" customFormat="1" ht="78.75" customHeight="1" x14ac:dyDescent="0.2">
      <c r="A31" s="175"/>
      <c r="B31" s="391"/>
      <c r="C31" s="503"/>
      <c r="D31" s="504"/>
      <c r="E31" s="505"/>
      <c r="F31" s="505"/>
      <c r="G31" s="507"/>
      <c r="H31" s="510"/>
      <c r="I31" s="252" t="s">
        <v>22</v>
      </c>
      <c r="J31" s="192">
        <v>0</v>
      </c>
      <c r="K31" s="192">
        <v>0</v>
      </c>
      <c r="L31" s="255">
        <v>0</v>
      </c>
      <c r="M31" s="256">
        <v>1</v>
      </c>
      <c r="N31" s="254">
        <v>1</v>
      </c>
      <c r="O31" s="386"/>
      <c r="P31" s="264"/>
      <c r="Q31" s="265"/>
      <c r="R31" s="266"/>
      <c r="S31" s="50"/>
    </row>
    <row r="32" spans="1:19" s="49" customFormat="1" ht="28.5" customHeight="1" x14ac:dyDescent="0.2">
      <c r="A32" s="48"/>
      <c r="B32" s="525" t="s">
        <v>9</v>
      </c>
      <c r="C32" s="526"/>
      <c r="D32" s="526"/>
      <c r="E32" s="526"/>
      <c r="F32" s="526"/>
      <c r="G32" s="526"/>
      <c r="H32" s="526"/>
      <c r="I32" s="526"/>
      <c r="J32" s="526"/>
      <c r="K32" s="526"/>
      <c r="L32" s="526"/>
      <c r="M32" s="526"/>
      <c r="N32" s="527"/>
      <c r="O32" s="258">
        <f>AVERAGE(O16:O31)</f>
        <v>0.82916666666666661</v>
      </c>
      <c r="P32" s="514"/>
      <c r="Q32" s="515"/>
      <c r="R32" s="515"/>
      <c r="S32" s="48"/>
    </row>
    <row r="33" spans="1:29" ht="36" customHeight="1" x14ac:dyDescent="0.2">
      <c r="A33" s="14"/>
      <c r="B33" s="74" t="s">
        <v>36</v>
      </c>
      <c r="C33" s="359" t="s">
        <v>66</v>
      </c>
      <c r="D33" s="359"/>
      <c r="E33" s="359"/>
      <c r="F33" s="359"/>
      <c r="G33" s="359"/>
      <c r="H33" s="359"/>
      <c r="I33" s="359"/>
      <c r="J33" s="359"/>
      <c r="K33" s="524"/>
      <c r="L33" s="420" t="s">
        <v>10</v>
      </c>
      <c r="M33" s="421"/>
      <c r="N33" s="494">
        <v>0.15</v>
      </c>
      <c r="O33" s="495"/>
      <c r="P33" s="516" t="s">
        <v>35</v>
      </c>
      <c r="Q33" s="517"/>
      <c r="R33" s="174">
        <f>N44*N33</f>
        <v>0.15</v>
      </c>
      <c r="S33" s="7"/>
      <c r="T33" s="20"/>
      <c r="U33" s="20"/>
      <c r="V33" s="20"/>
      <c r="W33" s="20"/>
      <c r="X33" s="20"/>
      <c r="Y33" s="20"/>
      <c r="Z33" s="20"/>
      <c r="AA33" s="20"/>
      <c r="AB33" s="20"/>
      <c r="AC33" s="20"/>
    </row>
    <row r="34" spans="1:29" ht="45" customHeight="1" x14ac:dyDescent="0.2">
      <c r="A34" s="14"/>
      <c r="B34" s="314" t="s">
        <v>6</v>
      </c>
      <c r="C34" s="369" t="s">
        <v>30</v>
      </c>
      <c r="D34" s="316" t="s">
        <v>193</v>
      </c>
      <c r="E34" s="369" t="s">
        <v>7</v>
      </c>
      <c r="F34" s="369" t="s">
        <v>8</v>
      </c>
      <c r="G34" s="369" t="s">
        <v>3</v>
      </c>
      <c r="H34" s="369" t="s">
        <v>4</v>
      </c>
      <c r="I34" s="492" t="s">
        <v>29</v>
      </c>
      <c r="J34" s="493"/>
      <c r="K34" s="493"/>
      <c r="L34" s="493"/>
      <c r="M34" s="493"/>
      <c r="N34" s="493"/>
      <c r="O34" s="24"/>
      <c r="P34" s="309" t="s">
        <v>226</v>
      </c>
      <c r="Q34" s="310"/>
      <c r="R34" s="311"/>
      <c r="S34" s="2"/>
      <c r="T34" s="20"/>
      <c r="U34" s="20"/>
      <c r="V34" s="20"/>
      <c r="W34" s="20"/>
      <c r="X34" s="20"/>
      <c r="Y34" s="20"/>
      <c r="Z34" s="20"/>
      <c r="AA34" s="20"/>
      <c r="AB34" s="20"/>
      <c r="AC34" s="20"/>
    </row>
    <row r="35" spans="1:29" ht="21" customHeight="1" x14ac:dyDescent="0.2">
      <c r="A35" s="15"/>
      <c r="B35" s="315"/>
      <c r="C35" s="370"/>
      <c r="D35" s="317"/>
      <c r="E35" s="370"/>
      <c r="F35" s="370"/>
      <c r="G35" s="370"/>
      <c r="H35" s="370"/>
      <c r="I35" s="24" t="s">
        <v>31</v>
      </c>
      <c r="J35" s="25" t="s">
        <v>23</v>
      </c>
      <c r="K35" s="25" t="s">
        <v>24</v>
      </c>
      <c r="L35" s="80" t="s">
        <v>218</v>
      </c>
      <c r="M35" s="25" t="s">
        <v>25</v>
      </c>
      <c r="N35" s="25" t="s">
        <v>17</v>
      </c>
      <c r="O35" s="26" t="s">
        <v>52</v>
      </c>
      <c r="P35" s="312"/>
      <c r="Q35" s="312"/>
      <c r="R35" s="313"/>
      <c r="S35" s="8"/>
      <c r="T35" s="20"/>
      <c r="U35" s="20"/>
      <c r="V35" s="20"/>
      <c r="W35" s="20"/>
      <c r="X35" s="20"/>
      <c r="Y35" s="20"/>
      <c r="Z35" s="20"/>
      <c r="AA35" s="20"/>
      <c r="AB35" s="20"/>
      <c r="AC35" s="20"/>
    </row>
    <row r="36" spans="1:29" s="56" customFormat="1" ht="39.75" customHeight="1" x14ac:dyDescent="0.2">
      <c r="A36" s="341"/>
      <c r="B36" s="329" t="s">
        <v>156</v>
      </c>
      <c r="C36" s="342" t="s">
        <v>67</v>
      </c>
      <c r="D36" s="335" t="s">
        <v>157</v>
      </c>
      <c r="E36" s="299">
        <v>43922</v>
      </c>
      <c r="F36" s="299">
        <v>44165</v>
      </c>
      <c r="G36" s="327" t="s">
        <v>212</v>
      </c>
      <c r="H36" s="357" t="s">
        <v>155</v>
      </c>
      <c r="I36" s="52" t="s">
        <v>21</v>
      </c>
      <c r="J36" s="64">
        <v>0</v>
      </c>
      <c r="K36" s="64">
        <v>1</v>
      </c>
      <c r="L36" s="64">
        <v>1</v>
      </c>
      <c r="M36" s="64">
        <v>1</v>
      </c>
      <c r="N36" s="53">
        <v>1</v>
      </c>
      <c r="O36" s="496">
        <v>1</v>
      </c>
      <c r="P36" s="303" t="s">
        <v>251</v>
      </c>
      <c r="Q36" s="304"/>
      <c r="R36" s="305"/>
      <c r="S36" s="54"/>
      <c r="T36" s="55"/>
      <c r="U36" s="55"/>
      <c r="V36" s="55"/>
      <c r="W36" s="55"/>
      <c r="X36" s="55"/>
      <c r="Y36" s="55"/>
      <c r="Z36" s="55"/>
      <c r="AA36" s="55"/>
      <c r="AB36" s="55"/>
      <c r="AC36" s="55"/>
    </row>
    <row r="37" spans="1:29" s="56" customFormat="1" ht="58.5" customHeight="1" x14ac:dyDescent="0.2">
      <c r="A37" s="341"/>
      <c r="B37" s="329"/>
      <c r="C37" s="343"/>
      <c r="D37" s="336"/>
      <c r="E37" s="300"/>
      <c r="F37" s="300"/>
      <c r="G37" s="328"/>
      <c r="H37" s="358"/>
      <c r="I37" s="57" t="s">
        <v>22</v>
      </c>
      <c r="J37" s="64">
        <v>0</v>
      </c>
      <c r="K37" s="64">
        <v>1</v>
      </c>
      <c r="L37" s="64">
        <v>1</v>
      </c>
      <c r="M37" s="58">
        <v>1</v>
      </c>
      <c r="N37" s="53">
        <v>1</v>
      </c>
      <c r="O37" s="497"/>
      <c r="P37" s="306"/>
      <c r="Q37" s="307"/>
      <c r="R37" s="308"/>
      <c r="S37" s="59"/>
      <c r="T37" s="55"/>
      <c r="U37" s="55"/>
      <c r="V37" s="55"/>
      <c r="W37" s="55"/>
      <c r="X37" s="55"/>
      <c r="Y37" s="55"/>
      <c r="Z37" s="55"/>
      <c r="AA37" s="55"/>
      <c r="AB37" s="55"/>
      <c r="AC37" s="55"/>
    </row>
    <row r="38" spans="1:29" s="56" customFormat="1" ht="54" customHeight="1" x14ac:dyDescent="0.2">
      <c r="A38" s="341"/>
      <c r="B38" s="329" t="s">
        <v>202</v>
      </c>
      <c r="C38" s="342" t="s">
        <v>68</v>
      </c>
      <c r="D38" s="352" t="s">
        <v>186</v>
      </c>
      <c r="E38" s="299">
        <v>43831</v>
      </c>
      <c r="F38" s="299">
        <v>44196</v>
      </c>
      <c r="G38" s="327" t="s">
        <v>213</v>
      </c>
      <c r="H38" s="357" t="s">
        <v>196</v>
      </c>
      <c r="I38" s="52" t="s">
        <v>21</v>
      </c>
      <c r="J38" s="62">
        <v>13221</v>
      </c>
      <c r="K38" s="62">
        <v>15273</v>
      </c>
      <c r="L38" s="62">
        <v>12096</v>
      </c>
      <c r="M38" s="62">
        <v>60788</v>
      </c>
      <c r="N38" s="257">
        <f>SUM(J38:M38)</f>
        <v>101378</v>
      </c>
      <c r="O38" s="496">
        <v>1</v>
      </c>
      <c r="P38" s="319" t="s">
        <v>252</v>
      </c>
      <c r="Q38" s="320"/>
      <c r="R38" s="321"/>
      <c r="S38" s="54"/>
      <c r="T38" s="55"/>
      <c r="U38" s="55"/>
      <c r="V38" s="55"/>
      <c r="W38" s="55"/>
      <c r="X38" s="55"/>
      <c r="Y38" s="55"/>
      <c r="Z38" s="55"/>
      <c r="AA38" s="55"/>
      <c r="AB38" s="55"/>
      <c r="AC38" s="55"/>
    </row>
    <row r="39" spans="1:29" s="56" customFormat="1" ht="59.25" customHeight="1" x14ac:dyDescent="0.2">
      <c r="A39" s="341"/>
      <c r="B39" s="329"/>
      <c r="C39" s="343"/>
      <c r="D39" s="353"/>
      <c r="E39" s="300"/>
      <c r="F39" s="300"/>
      <c r="G39" s="328"/>
      <c r="H39" s="358"/>
      <c r="I39" s="57" t="s">
        <v>22</v>
      </c>
      <c r="J39" s="62">
        <v>13221</v>
      </c>
      <c r="K39" s="62">
        <v>15273</v>
      </c>
      <c r="L39" s="62">
        <v>12096</v>
      </c>
      <c r="M39" s="62">
        <v>60788</v>
      </c>
      <c r="N39" s="257">
        <f>SUM(J39:M39)</f>
        <v>101378</v>
      </c>
      <c r="O39" s="497"/>
      <c r="P39" s="306"/>
      <c r="Q39" s="307"/>
      <c r="R39" s="308"/>
      <c r="S39" s="59"/>
      <c r="T39" s="55"/>
      <c r="U39" s="55"/>
      <c r="V39" s="55"/>
      <c r="W39" s="55"/>
      <c r="X39" s="55"/>
      <c r="Y39" s="55"/>
      <c r="Z39" s="55"/>
      <c r="AA39" s="55"/>
      <c r="AB39" s="55"/>
      <c r="AC39" s="55"/>
    </row>
    <row r="40" spans="1:29" s="56" customFormat="1" ht="32.25" customHeight="1" x14ac:dyDescent="0.2">
      <c r="A40" s="60"/>
      <c r="B40" s="329" t="s">
        <v>89</v>
      </c>
      <c r="C40" s="342" t="s">
        <v>69</v>
      </c>
      <c r="D40" s="335" t="s">
        <v>71</v>
      </c>
      <c r="E40" s="299">
        <v>43831</v>
      </c>
      <c r="F40" s="299">
        <v>44196</v>
      </c>
      <c r="G40" s="327" t="s">
        <v>73</v>
      </c>
      <c r="H40" s="327" t="s">
        <v>74</v>
      </c>
      <c r="I40" s="52" t="s">
        <v>21</v>
      </c>
      <c r="J40" s="66">
        <v>0</v>
      </c>
      <c r="K40" s="198">
        <v>1</v>
      </c>
      <c r="L40" s="213"/>
      <c r="M40" s="199">
        <v>2</v>
      </c>
      <c r="N40" s="62">
        <v>4</v>
      </c>
      <c r="O40" s="496">
        <v>1</v>
      </c>
      <c r="P40" s="319" t="s">
        <v>253</v>
      </c>
      <c r="Q40" s="320"/>
      <c r="R40" s="321"/>
      <c r="S40" s="59"/>
      <c r="T40" s="55"/>
      <c r="U40" s="55"/>
      <c r="V40" s="55"/>
      <c r="W40" s="55"/>
      <c r="X40" s="55"/>
      <c r="Y40" s="55"/>
      <c r="Z40" s="55"/>
      <c r="AA40" s="55"/>
      <c r="AB40" s="55"/>
      <c r="AC40" s="55"/>
    </row>
    <row r="41" spans="1:29" s="56" customFormat="1" ht="33.75" customHeight="1" x14ac:dyDescent="0.2">
      <c r="A41" s="60"/>
      <c r="B41" s="329"/>
      <c r="C41" s="343"/>
      <c r="D41" s="336"/>
      <c r="E41" s="300"/>
      <c r="F41" s="300"/>
      <c r="G41" s="328"/>
      <c r="H41" s="328"/>
      <c r="I41" s="57" t="s">
        <v>22</v>
      </c>
      <c r="J41" s="66">
        <v>0</v>
      </c>
      <c r="K41" s="198">
        <v>1</v>
      </c>
      <c r="L41" s="213"/>
      <c r="M41" s="199">
        <v>2</v>
      </c>
      <c r="N41" s="62">
        <v>4</v>
      </c>
      <c r="O41" s="497"/>
      <c r="P41" s="306"/>
      <c r="Q41" s="307"/>
      <c r="R41" s="308"/>
      <c r="S41" s="59"/>
      <c r="T41" s="55"/>
      <c r="U41" s="55"/>
      <c r="V41" s="55"/>
      <c r="W41" s="55"/>
      <c r="X41" s="55"/>
      <c r="Y41" s="55"/>
      <c r="Z41" s="55"/>
      <c r="AA41" s="55"/>
      <c r="AB41" s="55"/>
      <c r="AC41" s="55"/>
    </row>
    <row r="42" spans="1:29" s="56" customFormat="1" ht="32.25" customHeight="1" x14ac:dyDescent="0.2">
      <c r="A42" s="341"/>
      <c r="B42" s="329"/>
      <c r="C42" s="342" t="s">
        <v>70</v>
      </c>
      <c r="D42" s="335" t="s">
        <v>72</v>
      </c>
      <c r="E42" s="299">
        <v>43831</v>
      </c>
      <c r="F42" s="299">
        <v>44196</v>
      </c>
      <c r="G42" s="327" t="s">
        <v>73</v>
      </c>
      <c r="H42" s="327" t="s">
        <v>75</v>
      </c>
      <c r="I42" s="52" t="s">
        <v>21</v>
      </c>
      <c r="J42" s="66">
        <v>0</v>
      </c>
      <c r="K42" s="198">
        <v>1</v>
      </c>
      <c r="L42" s="213">
        <v>1</v>
      </c>
      <c r="M42" s="200">
        <v>1</v>
      </c>
      <c r="N42" s="62">
        <v>3</v>
      </c>
      <c r="O42" s="496">
        <v>1</v>
      </c>
      <c r="P42" s="319" t="s">
        <v>254</v>
      </c>
      <c r="Q42" s="320"/>
      <c r="R42" s="321"/>
      <c r="S42" s="54"/>
      <c r="T42" s="55"/>
      <c r="U42" s="55"/>
      <c r="V42" s="55"/>
      <c r="W42" s="55"/>
      <c r="X42" s="55"/>
      <c r="Y42" s="55"/>
      <c r="Z42" s="55"/>
      <c r="AA42" s="55"/>
      <c r="AB42" s="55"/>
      <c r="AC42" s="55"/>
    </row>
    <row r="43" spans="1:29" s="56" customFormat="1" ht="31.5" customHeight="1" x14ac:dyDescent="0.2">
      <c r="A43" s="341"/>
      <c r="B43" s="329"/>
      <c r="C43" s="343"/>
      <c r="D43" s="336"/>
      <c r="E43" s="300"/>
      <c r="F43" s="300"/>
      <c r="G43" s="328"/>
      <c r="H43" s="328"/>
      <c r="I43" s="57" t="s">
        <v>22</v>
      </c>
      <c r="J43" s="57">
        <v>0</v>
      </c>
      <c r="K43" s="198">
        <v>1</v>
      </c>
      <c r="L43" s="213">
        <v>1</v>
      </c>
      <c r="M43" s="199">
        <v>1</v>
      </c>
      <c r="N43" s="57">
        <v>3</v>
      </c>
      <c r="O43" s="497"/>
      <c r="P43" s="306"/>
      <c r="Q43" s="307"/>
      <c r="R43" s="308"/>
      <c r="S43" s="59"/>
      <c r="T43" s="55"/>
      <c r="U43" s="55"/>
      <c r="V43" s="55"/>
      <c r="W43" s="55"/>
      <c r="X43" s="55"/>
      <c r="Y43" s="55"/>
      <c r="Z43" s="55"/>
      <c r="AA43" s="55"/>
      <c r="AB43" s="55"/>
      <c r="AC43" s="55"/>
    </row>
    <row r="44" spans="1:29" ht="28.5" customHeight="1" x14ac:dyDescent="0.2">
      <c r="A44" s="14"/>
      <c r="B44" s="488" t="s">
        <v>9</v>
      </c>
      <c r="C44" s="489"/>
      <c r="D44" s="489"/>
      <c r="E44" s="489"/>
      <c r="F44" s="489"/>
      <c r="G44" s="489"/>
      <c r="H44" s="489"/>
      <c r="I44" s="489"/>
      <c r="J44" s="489"/>
      <c r="K44" s="489"/>
      <c r="L44" s="490"/>
      <c r="M44" s="491"/>
      <c r="N44" s="498">
        <f>AVERAGE(O36:O43)</f>
        <v>1</v>
      </c>
      <c r="O44" s="499"/>
      <c r="P44" s="149"/>
      <c r="Q44" s="138"/>
      <c r="R44" s="138"/>
      <c r="S44" s="14"/>
      <c r="T44" s="20"/>
      <c r="U44" s="20"/>
      <c r="V44" s="20"/>
      <c r="W44" s="20"/>
      <c r="X44" s="20"/>
      <c r="Y44" s="20"/>
      <c r="Z44" s="20"/>
      <c r="AA44" s="20"/>
      <c r="AB44" s="20"/>
      <c r="AC44" s="20"/>
    </row>
    <row r="45" spans="1:29" ht="36" customHeight="1" x14ac:dyDescent="0.2">
      <c r="A45" s="14"/>
      <c r="B45" s="74" t="s">
        <v>37</v>
      </c>
      <c r="C45" s="359" t="s">
        <v>76</v>
      </c>
      <c r="D45" s="359"/>
      <c r="E45" s="359"/>
      <c r="F45" s="359"/>
      <c r="G45" s="359"/>
      <c r="H45" s="359"/>
      <c r="I45" s="359"/>
      <c r="J45" s="359"/>
      <c r="K45" s="359"/>
      <c r="L45" s="371" t="s">
        <v>10</v>
      </c>
      <c r="M45" s="371"/>
      <c r="N45" s="494">
        <v>0.12</v>
      </c>
      <c r="O45" s="495"/>
      <c r="P45" s="414" t="s">
        <v>35</v>
      </c>
      <c r="Q45" s="414"/>
      <c r="R45" s="148">
        <f>N58*N45</f>
        <v>0.12</v>
      </c>
      <c r="S45" s="7"/>
      <c r="T45" s="20"/>
      <c r="U45" s="20"/>
      <c r="V45" s="20"/>
      <c r="W45" s="20"/>
      <c r="X45" s="20"/>
      <c r="Y45" s="20"/>
      <c r="Z45" s="20"/>
      <c r="AA45" s="20"/>
      <c r="AB45" s="20"/>
      <c r="AC45" s="20"/>
    </row>
    <row r="46" spans="1:29" ht="45" customHeight="1" x14ac:dyDescent="0.2">
      <c r="A46" s="14"/>
      <c r="B46" s="314" t="s">
        <v>6</v>
      </c>
      <c r="C46" s="369" t="s">
        <v>30</v>
      </c>
      <c r="D46" s="316" t="s">
        <v>193</v>
      </c>
      <c r="E46" s="369" t="s">
        <v>7</v>
      </c>
      <c r="F46" s="369" t="s">
        <v>8</v>
      </c>
      <c r="G46" s="369" t="s">
        <v>3</v>
      </c>
      <c r="H46" s="369" t="s">
        <v>4</v>
      </c>
      <c r="I46" s="492" t="s">
        <v>29</v>
      </c>
      <c r="J46" s="493"/>
      <c r="K46" s="493"/>
      <c r="L46" s="493"/>
      <c r="M46" s="493"/>
      <c r="N46" s="493"/>
      <c r="O46" s="24"/>
      <c r="P46" s="309" t="s">
        <v>226</v>
      </c>
      <c r="Q46" s="310"/>
      <c r="R46" s="311"/>
      <c r="S46" s="2"/>
      <c r="T46" s="20"/>
      <c r="U46" s="20"/>
      <c r="V46" s="20"/>
      <c r="W46" s="20"/>
      <c r="X46" s="20"/>
      <c r="Y46" s="20"/>
      <c r="Z46" s="20"/>
      <c r="AA46" s="20"/>
      <c r="AB46" s="20"/>
      <c r="AC46" s="20"/>
    </row>
    <row r="47" spans="1:29" ht="21" customHeight="1" x14ac:dyDescent="0.2">
      <c r="A47" s="15"/>
      <c r="B47" s="315"/>
      <c r="C47" s="370"/>
      <c r="D47" s="317"/>
      <c r="E47" s="370"/>
      <c r="F47" s="370"/>
      <c r="G47" s="370"/>
      <c r="H47" s="370"/>
      <c r="I47" s="24" t="s">
        <v>31</v>
      </c>
      <c r="J47" s="25" t="s">
        <v>23</v>
      </c>
      <c r="K47" s="25" t="s">
        <v>24</v>
      </c>
      <c r="L47" s="186" t="s">
        <v>244</v>
      </c>
      <c r="M47" s="25" t="s">
        <v>25</v>
      </c>
      <c r="N47" s="25" t="s">
        <v>17</v>
      </c>
      <c r="O47" s="26" t="s">
        <v>52</v>
      </c>
      <c r="P47" s="312"/>
      <c r="Q47" s="312"/>
      <c r="R47" s="313"/>
      <c r="S47" s="8"/>
      <c r="T47" s="20"/>
      <c r="U47" s="20"/>
      <c r="V47" s="20"/>
      <c r="W47" s="20"/>
      <c r="X47" s="20"/>
      <c r="Y47" s="20"/>
      <c r="Z47" s="20"/>
      <c r="AA47" s="20"/>
      <c r="AB47" s="20"/>
      <c r="AC47" s="20"/>
    </row>
    <row r="48" spans="1:29" s="56" customFormat="1" ht="70.5" customHeight="1" x14ac:dyDescent="0.2">
      <c r="A48" s="341"/>
      <c r="B48" s="330" t="s">
        <v>88</v>
      </c>
      <c r="C48" s="342" t="s">
        <v>77</v>
      </c>
      <c r="D48" s="335" t="s">
        <v>78</v>
      </c>
      <c r="E48" s="299">
        <v>43831</v>
      </c>
      <c r="F48" s="299">
        <v>44196</v>
      </c>
      <c r="G48" s="327" t="s">
        <v>158</v>
      </c>
      <c r="H48" s="357" t="s">
        <v>154</v>
      </c>
      <c r="I48" s="67" t="s">
        <v>21</v>
      </c>
      <c r="J48" s="65">
        <v>0.25</v>
      </c>
      <c r="K48" s="65">
        <v>0.5</v>
      </c>
      <c r="L48" s="221">
        <v>0.75</v>
      </c>
      <c r="M48" s="65">
        <v>1</v>
      </c>
      <c r="N48" s="65">
        <v>1</v>
      </c>
      <c r="O48" s="325">
        <v>1</v>
      </c>
      <c r="P48" s="303" t="s">
        <v>229</v>
      </c>
      <c r="Q48" s="304"/>
      <c r="R48" s="305"/>
      <c r="S48" s="54"/>
      <c r="T48" s="55"/>
      <c r="U48" s="55"/>
      <c r="V48" s="55"/>
      <c r="W48" s="55"/>
      <c r="X48" s="55"/>
      <c r="Y48" s="55"/>
      <c r="Z48" s="55"/>
      <c r="AA48" s="55"/>
      <c r="AB48" s="55"/>
      <c r="AC48" s="55"/>
    </row>
    <row r="49" spans="1:29" s="56" customFormat="1" ht="57" customHeight="1" x14ac:dyDescent="0.2">
      <c r="A49" s="341"/>
      <c r="B49" s="331"/>
      <c r="C49" s="343"/>
      <c r="D49" s="336"/>
      <c r="E49" s="300"/>
      <c r="F49" s="300"/>
      <c r="G49" s="328"/>
      <c r="H49" s="358"/>
      <c r="I49" s="66" t="s">
        <v>22</v>
      </c>
      <c r="J49" s="65">
        <v>0.2</v>
      </c>
      <c r="K49" s="65">
        <v>0.5</v>
      </c>
      <c r="L49" s="222">
        <v>0.75</v>
      </c>
      <c r="M49" s="65">
        <v>1</v>
      </c>
      <c r="N49" s="65">
        <v>1</v>
      </c>
      <c r="O49" s="326"/>
      <c r="P49" s="306"/>
      <c r="Q49" s="307"/>
      <c r="R49" s="308"/>
      <c r="S49" s="59"/>
      <c r="T49" s="55"/>
      <c r="U49" s="55"/>
      <c r="V49" s="55"/>
      <c r="W49" s="55"/>
      <c r="X49" s="55"/>
      <c r="Y49" s="55"/>
      <c r="Z49" s="55"/>
      <c r="AA49" s="55"/>
      <c r="AB49" s="55"/>
      <c r="AC49" s="55"/>
    </row>
    <row r="50" spans="1:29" s="56" customFormat="1" ht="77.25" customHeight="1" x14ac:dyDescent="0.2">
      <c r="A50" s="341"/>
      <c r="B50" s="331"/>
      <c r="C50" s="342" t="s">
        <v>81</v>
      </c>
      <c r="D50" s="372" t="s">
        <v>159</v>
      </c>
      <c r="E50" s="299">
        <v>43831</v>
      </c>
      <c r="F50" s="299">
        <v>44196</v>
      </c>
      <c r="G50" s="346" t="s">
        <v>84</v>
      </c>
      <c r="H50" s="348" t="s">
        <v>199</v>
      </c>
      <c r="I50" s="67" t="s">
        <v>21</v>
      </c>
      <c r="J50" s="65">
        <v>1</v>
      </c>
      <c r="K50" s="65">
        <v>1</v>
      </c>
      <c r="L50" s="221">
        <v>1</v>
      </c>
      <c r="M50" s="65">
        <v>1</v>
      </c>
      <c r="N50" s="65">
        <v>1</v>
      </c>
      <c r="O50" s="325">
        <v>1</v>
      </c>
      <c r="P50" s="272" t="s">
        <v>255</v>
      </c>
      <c r="Q50" s="273"/>
      <c r="R50" s="274"/>
      <c r="S50" s="54"/>
      <c r="T50" s="55"/>
      <c r="U50" s="55"/>
      <c r="V50" s="55"/>
      <c r="W50" s="55"/>
      <c r="X50" s="55"/>
      <c r="Y50" s="55"/>
      <c r="Z50" s="55"/>
      <c r="AA50" s="55"/>
      <c r="AB50" s="55"/>
      <c r="AC50" s="55"/>
    </row>
    <row r="51" spans="1:29" s="56" customFormat="1" ht="153" customHeight="1" x14ac:dyDescent="0.2">
      <c r="A51" s="341"/>
      <c r="B51" s="331"/>
      <c r="C51" s="343"/>
      <c r="D51" s="373"/>
      <c r="E51" s="300"/>
      <c r="F51" s="300"/>
      <c r="G51" s="347"/>
      <c r="H51" s="349"/>
      <c r="I51" s="66" t="s">
        <v>22</v>
      </c>
      <c r="J51" s="65">
        <v>1</v>
      </c>
      <c r="K51" s="65">
        <v>1</v>
      </c>
      <c r="L51" s="222">
        <v>1</v>
      </c>
      <c r="M51" s="65">
        <v>1</v>
      </c>
      <c r="N51" s="65">
        <v>1</v>
      </c>
      <c r="O51" s="326"/>
      <c r="P51" s="366"/>
      <c r="Q51" s="367"/>
      <c r="R51" s="368"/>
      <c r="S51" s="59"/>
      <c r="T51" s="55"/>
      <c r="U51" s="55"/>
      <c r="V51" s="55"/>
      <c r="W51" s="55"/>
      <c r="X51" s="55"/>
      <c r="Y51" s="55"/>
      <c r="Z51" s="55"/>
      <c r="AA51" s="55"/>
      <c r="AB51" s="55"/>
      <c r="AC51" s="55"/>
    </row>
    <row r="52" spans="1:29" s="56" customFormat="1" ht="90" customHeight="1" x14ac:dyDescent="0.2">
      <c r="A52" s="60"/>
      <c r="B52" s="331"/>
      <c r="C52" s="342" t="s">
        <v>82</v>
      </c>
      <c r="D52" s="335" t="s">
        <v>160</v>
      </c>
      <c r="E52" s="299">
        <v>43831</v>
      </c>
      <c r="F52" s="299">
        <v>44196</v>
      </c>
      <c r="G52" s="346" t="s">
        <v>84</v>
      </c>
      <c r="H52" s="348" t="s">
        <v>200</v>
      </c>
      <c r="I52" s="67" t="s">
        <v>21</v>
      </c>
      <c r="J52" s="65">
        <v>1</v>
      </c>
      <c r="K52" s="65">
        <v>1</v>
      </c>
      <c r="L52" s="223">
        <v>1</v>
      </c>
      <c r="M52" s="65">
        <v>1</v>
      </c>
      <c r="N52" s="65">
        <v>1</v>
      </c>
      <c r="O52" s="325">
        <v>1</v>
      </c>
      <c r="P52" s="319" t="s">
        <v>230</v>
      </c>
      <c r="Q52" s="320"/>
      <c r="R52" s="321"/>
      <c r="S52" s="59"/>
      <c r="T52" s="55"/>
      <c r="U52" s="55"/>
      <c r="V52" s="55"/>
      <c r="W52" s="55"/>
      <c r="X52" s="55"/>
      <c r="Y52" s="55"/>
      <c r="Z52" s="55"/>
      <c r="AA52" s="55"/>
      <c r="AB52" s="55"/>
      <c r="AC52" s="55"/>
    </row>
    <row r="53" spans="1:29" s="56" customFormat="1" ht="125.25" customHeight="1" x14ac:dyDescent="0.2">
      <c r="A53" s="60"/>
      <c r="B53" s="331"/>
      <c r="C53" s="343"/>
      <c r="D53" s="336"/>
      <c r="E53" s="300"/>
      <c r="F53" s="300"/>
      <c r="G53" s="347"/>
      <c r="H53" s="349"/>
      <c r="I53" s="66" t="s">
        <v>22</v>
      </c>
      <c r="J53" s="65">
        <v>1</v>
      </c>
      <c r="K53" s="187">
        <v>1</v>
      </c>
      <c r="L53" s="224">
        <v>1</v>
      </c>
      <c r="M53" s="65">
        <v>1</v>
      </c>
      <c r="N53" s="65">
        <v>1</v>
      </c>
      <c r="O53" s="326"/>
      <c r="P53" s="363"/>
      <c r="Q53" s="364"/>
      <c r="R53" s="365"/>
      <c r="S53" s="59"/>
      <c r="T53" s="55"/>
      <c r="U53" s="55"/>
      <c r="V53" s="55"/>
      <c r="W53" s="55"/>
      <c r="X53" s="55"/>
      <c r="Y53" s="55"/>
      <c r="Z53" s="55"/>
      <c r="AA53" s="55"/>
      <c r="AB53" s="55"/>
      <c r="AC53" s="55"/>
    </row>
    <row r="54" spans="1:29" s="56" customFormat="1" ht="48.75" customHeight="1" x14ac:dyDescent="0.2">
      <c r="A54" s="60"/>
      <c r="B54" s="331"/>
      <c r="C54" s="342" t="s">
        <v>220</v>
      </c>
      <c r="D54" s="335" t="s">
        <v>79</v>
      </c>
      <c r="E54" s="299">
        <v>43831</v>
      </c>
      <c r="F54" s="299">
        <v>44196</v>
      </c>
      <c r="G54" s="327" t="s">
        <v>85</v>
      </c>
      <c r="H54" s="357" t="s">
        <v>137</v>
      </c>
      <c r="I54" s="67" t="s">
        <v>21</v>
      </c>
      <c r="J54" s="57">
        <v>220</v>
      </c>
      <c r="K54" s="57">
        <v>37</v>
      </c>
      <c r="L54" s="225">
        <v>54</v>
      </c>
      <c r="M54" s="57">
        <v>476</v>
      </c>
      <c r="N54" s="184">
        <f>SUM(J54:M54)</f>
        <v>787</v>
      </c>
      <c r="O54" s="325">
        <v>1</v>
      </c>
      <c r="P54" s="360" t="s">
        <v>231</v>
      </c>
      <c r="Q54" s="361"/>
      <c r="R54" s="362"/>
      <c r="S54" s="59"/>
      <c r="T54" s="55"/>
      <c r="U54" s="55"/>
      <c r="V54" s="55"/>
      <c r="W54" s="55"/>
      <c r="X54" s="55"/>
      <c r="Y54" s="55"/>
      <c r="Z54" s="55"/>
      <c r="AA54" s="55"/>
      <c r="AB54" s="55"/>
      <c r="AC54" s="55"/>
    </row>
    <row r="55" spans="1:29" s="56" customFormat="1" ht="50.25" customHeight="1" x14ac:dyDescent="0.2">
      <c r="A55" s="60"/>
      <c r="B55" s="479"/>
      <c r="C55" s="343"/>
      <c r="D55" s="336"/>
      <c r="E55" s="300"/>
      <c r="F55" s="300"/>
      <c r="G55" s="328"/>
      <c r="H55" s="358"/>
      <c r="I55" s="66" t="s">
        <v>22</v>
      </c>
      <c r="J55" s="57">
        <v>220</v>
      </c>
      <c r="K55" s="57">
        <v>37</v>
      </c>
      <c r="L55" s="225">
        <v>54</v>
      </c>
      <c r="M55" s="57">
        <v>476</v>
      </c>
      <c r="N55" s="184">
        <f>SUM(J55:M55)</f>
        <v>787</v>
      </c>
      <c r="O55" s="326"/>
      <c r="P55" s="363"/>
      <c r="Q55" s="364"/>
      <c r="R55" s="365"/>
      <c r="S55" s="59"/>
      <c r="T55" s="55"/>
      <c r="U55" s="55"/>
      <c r="V55" s="55"/>
      <c r="W55" s="55"/>
      <c r="X55" s="55"/>
      <c r="Y55" s="55"/>
      <c r="Z55" s="55"/>
      <c r="AA55" s="55"/>
      <c r="AB55" s="55"/>
      <c r="AC55" s="55"/>
    </row>
    <row r="56" spans="1:29" s="56" customFormat="1" ht="74.25" customHeight="1" x14ac:dyDescent="0.2">
      <c r="A56" s="341"/>
      <c r="B56" s="330" t="s">
        <v>90</v>
      </c>
      <c r="C56" s="528" t="s">
        <v>83</v>
      </c>
      <c r="D56" s="352" t="s">
        <v>80</v>
      </c>
      <c r="E56" s="299">
        <v>43831</v>
      </c>
      <c r="F56" s="299">
        <v>44196</v>
      </c>
      <c r="G56" s="327" t="s">
        <v>161</v>
      </c>
      <c r="H56" s="327" t="s">
        <v>138</v>
      </c>
      <c r="I56" s="67" t="s">
        <v>21</v>
      </c>
      <c r="J56" s="65">
        <v>0.25</v>
      </c>
      <c r="K56" s="65">
        <v>0.5</v>
      </c>
      <c r="L56" s="221">
        <v>0.75</v>
      </c>
      <c r="M56" s="65">
        <v>1</v>
      </c>
      <c r="N56" s="65">
        <v>1</v>
      </c>
      <c r="O56" s="325">
        <v>1</v>
      </c>
      <c r="P56" s="360" t="s">
        <v>232</v>
      </c>
      <c r="Q56" s="361"/>
      <c r="R56" s="362"/>
      <c r="S56" s="54"/>
      <c r="T56" s="55"/>
      <c r="U56" s="55"/>
      <c r="V56" s="55"/>
      <c r="W56" s="55"/>
      <c r="X56" s="55"/>
      <c r="Y56" s="55"/>
      <c r="Z56" s="55"/>
      <c r="AA56" s="55"/>
      <c r="AB56" s="55"/>
      <c r="AC56" s="55"/>
    </row>
    <row r="57" spans="1:29" s="56" customFormat="1" ht="51.75" customHeight="1" x14ac:dyDescent="0.2">
      <c r="A57" s="341"/>
      <c r="B57" s="479"/>
      <c r="C57" s="529"/>
      <c r="D57" s="353"/>
      <c r="E57" s="300"/>
      <c r="F57" s="300"/>
      <c r="G57" s="328"/>
      <c r="H57" s="328"/>
      <c r="I57" s="66" t="s">
        <v>22</v>
      </c>
      <c r="J57" s="65">
        <v>0.25</v>
      </c>
      <c r="K57" s="65">
        <v>0.5</v>
      </c>
      <c r="L57" s="222">
        <v>0.75</v>
      </c>
      <c r="M57" s="65">
        <v>1</v>
      </c>
      <c r="N57" s="65">
        <v>1</v>
      </c>
      <c r="O57" s="326"/>
      <c r="P57" s="306"/>
      <c r="Q57" s="307"/>
      <c r="R57" s="308"/>
      <c r="S57" s="59"/>
      <c r="T57" s="55"/>
      <c r="U57" s="55"/>
      <c r="V57" s="55"/>
      <c r="W57" s="55"/>
      <c r="X57" s="55"/>
      <c r="Y57" s="55"/>
      <c r="Z57" s="55"/>
      <c r="AA57" s="55"/>
      <c r="AB57" s="55"/>
      <c r="AC57" s="55"/>
    </row>
    <row r="58" spans="1:29" s="56" customFormat="1" ht="28.5" customHeight="1" x14ac:dyDescent="0.2">
      <c r="A58" s="61"/>
      <c r="B58" s="354" t="s">
        <v>9</v>
      </c>
      <c r="C58" s="355"/>
      <c r="D58" s="355"/>
      <c r="E58" s="355"/>
      <c r="F58" s="355"/>
      <c r="G58" s="355"/>
      <c r="H58" s="355"/>
      <c r="I58" s="355"/>
      <c r="J58" s="355"/>
      <c r="K58" s="355"/>
      <c r="L58" s="355"/>
      <c r="M58" s="356"/>
      <c r="N58" s="284">
        <f>AVERAGE(O48:O57)</f>
        <v>1</v>
      </c>
      <c r="O58" s="285"/>
      <c r="P58" s="150"/>
      <c r="Q58" s="151"/>
      <c r="R58" s="151"/>
      <c r="S58" s="61"/>
      <c r="T58" s="55"/>
      <c r="U58" s="55"/>
      <c r="V58" s="55"/>
      <c r="W58" s="55"/>
      <c r="X58" s="55"/>
      <c r="Y58" s="55"/>
      <c r="Z58" s="55"/>
      <c r="AA58" s="55"/>
      <c r="AB58" s="55"/>
      <c r="AC58" s="55"/>
    </row>
    <row r="59" spans="1:29" s="76" customFormat="1" ht="36" customHeight="1" x14ac:dyDescent="0.2">
      <c r="A59" s="73"/>
      <c r="B59" s="74" t="s">
        <v>40</v>
      </c>
      <c r="C59" s="500" t="s">
        <v>86</v>
      </c>
      <c r="D59" s="500"/>
      <c r="E59" s="500"/>
      <c r="F59" s="500"/>
      <c r="G59" s="500"/>
      <c r="H59" s="500"/>
      <c r="I59" s="500"/>
      <c r="J59" s="500"/>
      <c r="K59" s="500"/>
      <c r="L59" s="424" t="s">
        <v>10</v>
      </c>
      <c r="M59" s="424"/>
      <c r="N59" s="282">
        <v>0.11</v>
      </c>
      <c r="O59" s="283"/>
      <c r="P59" s="286" t="s">
        <v>35</v>
      </c>
      <c r="Q59" s="286"/>
      <c r="R59" s="152">
        <f>N68*N59</f>
        <v>5.3371780084582848E-2</v>
      </c>
      <c r="S59" s="75"/>
    </row>
    <row r="60" spans="1:29" s="76" customFormat="1" ht="45" customHeight="1" x14ac:dyDescent="0.2">
      <c r="A60" s="73"/>
      <c r="B60" s="314" t="s">
        <v>6</v>
      </c>
      <c r="C60" s="267" t="s">
        <v>30</v>
      </c>
      <c r="D60" s="316" t="s">
        <v>193</v>
      </c>
      <c r="E60" s="267" t="s">
        <v>7</v>
      </c>
      <c r="F60" s="267" t="s">
        <v>8</v>
      </c>
      <c r="G60" s="267" t="s">
        <v>3</v>
      </c>
      <c r="H60" s="267" t="s">
        <v>4</v>
      </c>
      <c r="I60" s="269" t="s">
        <v>29</v>
      </c>
      <c r="J60" s="270"/>
      <c r="K60" s="270"/>
      <c r="L60" s="270"/>
      <c r="M60" s="270"/>
      <c r="N60" s="270"/>
      <c r="O60" s="271"/>
      <c r="P60" s="309" t="s">
        <v>226</v>
      </c>
      <c r="Q60" s="310"/>
      <c r="R60" s="311"/>
      <c r="S60" s="77"/>
    </row>
    <row r="61" spans="1:29" s="76" customFormat="1" ht="21" customHeight="1" x14ac:dyDescent="0.2">
      <c r="A61" s="78"/>
      <c r="B61" s="315"/>
      <c r="C61" s="268"/>
      <c r="D61" s="317"/>
      <c r="E61" s="268"/>
      <c r="F61" s="268"/>
      <c r="G61" s="268"/>
      <c r="H61" s="268"/>
      <c r="I61" s="79" t="s">
        <v>31</v>
      </c>
      <c r="J61" s="80" t="s">
        <v>23</v>
      </c>
      <c r="K61" s="80" t="s">
        <v>24</v>
      </c>
      <c r="L61" s="186" t="s">
        <v>218</v>
      </c>
      <c r="M61" s="80" t="s">
        <v>25</v>
      </c>
      <c r="N61" s="80" t="s">
        <v>17</v>
      </c>
      <c r="O61" s="81" t="s">
        <v>52</v>
      </c>
      <c r="P61" s="312"/>
      <c r="Q61" s="312"/>
      <c r="R61" s="313"/>
      <c r="S61" s="82"/>
    </row>
    <row r="62" spans="1:29" s="84" customFormat="1" ht="78" customHeight="1" x14ac:dyDescent="0.2">
      <c r="A62" s="332"/>
      <c r="B62" s="330" t="s">
        <v>87</v>
      </c>
      <c r="C62" s="350" t="s">
        <v>41</v>
      </c>
      <c r="D62" s="352" t="s">
        <v>100</v>
      </c>
      <c r="E62" s="299">
        <v>43831</v>
      </c>
      <c r="F62" s="299">
        <v>44196</v>
      </c>
      <c r="G62" s="259" t="s">
        <v>164</v>
      </c>
      <c r="H62" s="259" t="s">
        <v>201</v>
      </c>
      <c r="I62" s="68" t="s">
        <v>21</v>
      </c>
      <c r="J62" s="65">
        <v>1</v>
      </c>
      <c r="K62" s="65">
        <v>1</v>
      </c>
      <c r="L62" s="226">
        <v>1</v>
      </c>
      <c r="M62" s="65">
        <v>1</v>
      </c>
      <c r="N62" s="70">
        <v>1</v>
      </c>
      <c r="O62" s="278">
        <v>1</v>
      </c>
      <c r="P62" s="511" t="s">
        <v>233</v>
      </c>
      <c r="Q62" s="512"/>
      <c r="R62" s="513"/>
      <c r="S62" s="83"/>
    </row>
    <row r="63" spans="1:29" s="84" customFormat="1" ht="83.25" customHeight="1" x14ac:dyDescent="0.2">
      <c r="A63" s="332"/>
      <c r="B63" s="331"/>
      <c r="C63" s="351"/>
      <c r="D63" s="353"/>
      <c r="E63" s="300"/>
      <c r="F63" s="300"/>
      <c r="G63" s="260"/>
      <c r="H63" s="260"/>
      <c r="I63" s="71" t="s">
        <v>22</v>
      </c>
      <c r="J63" s="69">
        <v>1</v>
      </c>
      <c r="K63" s="69">
        <v>1</v>
      </c>
      <c r="L63" s="227">
        <v>1</v>
      </c>
      <c r="M63" s="69">
        <v>1</v>
      </c>
      <c r="N63" s="70">
        <v>1</v>
      </c>
      <c r="O63" s="279"/>
      <c r="P63" s="366"/>
      <c r="Q63" s="367"/>
      <c r="R63" s="368"/>
      <c r="S63" s="85"/>
    </row>
    <row r="64" spans="1:29" s="84" customFormat="1" ht="86.25" customHeight="1" x14ac:dyDescent="0.2">
      <c r="A64" s="86"/>
      <c r="B64" s="331"/>
      <c r="C64" s="350" t="s">
        <v>92</v>
      </c>
      <c r="D64" s="352" t="s">
        <v>162</v>
      </c>
      <c r="E64" s="299">
        <v>43831</v>
      </c>
      <c r="F64" s="299">
        <v>44196</v>
      </c>
      <c r="G64" s="344" t="s">
        <v>165</v>
      </c>
      <c r="H64" s="259" t="s">
        <v>139</v>
      </c>
      <c r="I64" s="68" t="s">
        <v>21</v>
      </c>
      <c r="J64" s="71">
        <v>67</v>
      </c>
      <c r="K64" s="71">
        <v>200</v>
      </c>
      <c r="L64" s="228">
        <v>300</v>
      </c>
      <c r="M64" s="71">
        <v>300</v>
      </c>
      <c r="N64" s="87">
        <f>SUM(J64:M64)</f>
        <v>867</v>
      </c>
      <c r="O64" s="278">
        <f>+N65/N64</f>
        <v>0.45559400230680508</v>
      </c>
      <c r="P64" s="511" t="s">
        <v>219</v>
      </c>
      <c r="Q64" s="512"/>
      <c r="R64" s="513"/>
      <c r="S64" s="85"/>
    </row>
    <row r="65" spans="1:19" s="84" customFormat="1" ht="65.25" customHeight="1" x14ac:dyDescent="0.2">
      <c r="A65" s="86"/>
      <c r="B65" s="331"/>
      <c r="C65" s="351"/>
      <c r="D65" s="353"/>
      <c r="E65" s="300"/>
      <c r="F65" s="300"/>
      <c r="G65" s="345"/>
      <c r="H65" s="260"/>
      <c r="I65" s="71" t="s">
        <v>22</v>
      </c>
      <c r="J65" s="71">
        <v>67</v>
      </c>
      <c r="K65" s="71">
        <f>220-J65</f>
        <v>153</v>
      </c>
      <c r="L65" s="229">
        <v>41</v>
      </c>
      <c r="M65" s="71">
        <f>42+50+42</f>
        <v>134</v>
      </c>
      <c r="N65" s="87">
        <f>J65+K65+L65+M65</f>
        <v>395</v>
      </c>
      <c r="O65" s="340"/>
      <c r="P65" s="366"/>
      <c r="Q65" s="367"/>
      <c r="R65" s="368"/>
      <c r="S65" s="182"/>
    </row>
    <row r="66" spans="1:19" s="84" customFormat="1" ht="48.75" customHeight="1" x14ac:dyDescent="0.2">
      <c r="A66" s="332"/>
      <c r="B66" s="330" t="s">
        <v>91</v>
      </c>
      <c r="C66" s="333" t="s">
        <v>93</v>
      </c>
      <c r="D66" s="352" t="s">
        <v>101</v>
      </c>
      <c r="E66" s="299">
        <v>43831</v>
      </c>
      <c r="F66" s="299">
        <v>44196</v>
      </c>
      <c r="G66" s="259" t="s">
        <v>163</v>
      </c>
      <c r="H66" s="259" t="s">
        <v>102</v>
      </c>
      <c r="I66" s="68" t="s">
        <v>21</v>
      </c>
      <c r="J66" s="71">
        <v>0</v>
      </c>
      <c r="K66" s="71">
        <v>0</v>
      </c>
      <c r="L66" s="230">
        <v>0</v>
      </c>
      <c r="M66" s="68">
        <v>1</v>
      </c>
      <c r="N66" s="68">
        <v>1</v>
      </c>
      <c r="O66" s="278">
        <v>0</v>
      </c>
      <c r="P66" s="518" t="s">
        <v>236</v>
      </c>
      <c r="Q66" s="519"/>
      <c r="R66" s="520"/>
      <c r="S66" s="83"/>
    </row>
    <row r="67" spans="1:19" s="84" customFormat="1" ht="42" customHeight="1" x14ac:dyDescent="0.2">
      <c r="A67" s="332"/>
      <c r="B67" s="479"/>
      <c r="C67" s="334"/>
      <c r="D67" s="353"/>
      <c r="E67" s="300"/>
      <c r="F67" s="300"/>
      <c r="G67" s="260"/>
      <c r="H67" s="260"/>
      <c r="I67" s="71" t="s">
        <v>22</v>
      </c>
      <c r="J67" s="71">
        <v>0</v>
      </c>
      <c r="K67" s="71">
        <v>0</v>
      </c>
      <c r="L67" s="229">
        <v>0</v>
      </c>
      <c r="M67" s="71">
        <v>0</v>
      </c>
      <c r="N67" s="71">
        <v>0</v>
      </c>
      <c r="O67" s="279"/>
      <c r="P67" s="521"/>
      <c r="Q67" s="522"/>
      <c r="R67" s="523"/>
      <c r="S67" s="85"/>
    </row>
    <row r="68" spans="1:19" s="84" customFormat="1" ht="28.5" customHeight="1" x14ac:dyDescent="0.2">
      <c r="A68" s="93"/>
      <c r="B68" s="337" t="s">
        <v>9</v>
      </c>
      <c r="C68" s="338"/>
      <c r="D68" s="338"/>
      <c r="E68" s="338"/>
      <c r="F68" s="338"/>
      <c r="G68" s="338"/>
      <c r="H68" s="338"/>
      <c r="I68" s="338"/>
      <c r="J68" s="338"/>
      <c r="K68" s="338"/>
      <c r="L68" s="338"/>
      <c r="M68" s="339"/>
      <c r="N68" s="284">
        <f>+AVERAGE(O62:O67)</f>
        <v>0.48519800076893499</v>
      </c>
      <c r="O68" s="285"/>
      <c r="P68" s="153"/>
      <c r="Q68" s="154"/>
      <c r="R68" s="154"/>
      <c r="S68" s="93"/>
    </row>
    <row r="69" spans="1:19" s="76" customFormat="1" ht="36" customHeight="1" x14ac:dyDescent="0.2">
      <c r="A69" s="73"/>
      <c r="B69" s="74" t="s">
        <v>95</v>
      </c>
      <c r="C69" s="500" t="s">
        <v>94</v>
      </c>
      <c r="D69" s="500"/>
      <c r="E69" s="500"/>
      <c r="F69" s="500"/>
      <c r="G69" s="500"/>
      <c r="H69" s="500"/>
      <c r="I69" s="500"/>
      <c r="J69" s="500"/>
      <c r="K69" s="500"/>
      <c r="L69" s="424" t="s">
        <v>10</v>
      </c>
      <c r="M69" s="424"/>
      <c r="N69" s="282">
        <v>0.15</v>
      </c>
      <c r="O69" s="283"/>
      <c r="P69" s="286" t="s">
        <v>35</v>
      </c>
      <c r="Q69" s="286"/>
      <c r="R69" s="152">
        <f>N80*N69</f>
        <v>0.105975</v>
      </c>
      <c r="S69" s="75"/>
    </row>
    <row r="70" spans="1:19" s="76" customFormat="1" ht="45" customHeight="1" x14ac:dyDescent="0.2">
      <c r="A70" s="73"/>
      <c r="B70" s="314" t="s">
        <v>6</v>
      </c>
      <c r="C70" s="267" t="s">
        <v>30</v>
      </c>
      <c r="D70" s="316" t="s">
        <v>193</v>
      </c>
      <c r="E70" s="267" t="s">
        <v>7</v>
      </c>
      <c r="F70" s="267" t="s">
        <v>8</v>
      </c>
      <c r="G70" s="267" t="s">
        <v>3</v>
      </c>
      <c r="H70" s="267" t="s">
        <v>4</v>
      </c>
      <c r="I70" s="269" t="s">
        <v>29</v>
      </c>
      <c r="J70" s="270"/>
      <c r="K70" s="270"/>
      <c r="L70" s="270"/>
      <c r="M70" s="270"/>
      <c r="N70" s="270"/>
      <c r="O70" s="79"/>
      <c r="P70" s="309" t="s">
        <v>226</v>
      </c>
      <c r="Q70" s="310"/>
      <c r="R70" s="311"/>
      <c r="S70" s="77"/>
    </row>
    <row r="71" spans="1:19" s="76" customFormat="1" ht="21" customHeight="1" x14ac:dyDescent="0.2">
      <c r="A71" s="78"/>
      <c r="B71" s="315"/>
      <c r="C71" s="268"/>
      <c r="D71" s="317"/>
      <c r="E71" s="268"/>
      <c r="F71" s="268"/>
      <c r="G71" s="268"/>
      <c r="H71" s="268"/>
      <c r="I71" s="79" t="s">
        <v>31</v>
      </c>
      <c r="J71" s="80" t="s">
        <v>23</v>
      </c>
      <c r="K71" s="80" t="s">
        <v>24</v>
      </c>
      <c r="L71" s="186" t="s">
        <v>218</v>
      </c>
      <c r="M71" s="80" t="s">
        <v>25</v>
      </c>
      <c r="N71" s="80" t="s">
        <v>17</v>
      </c>
      <c r="O71" s="81" t="s">
        <v>52</v>
      </c>
      <c r="P71" s="312"/>
      <c r="Q71" s="312"/>
      <c r="R71" s="313"/>
      <c r="S71" s="82"/>
    </row>
    <row r="72" spans="1:19" s="84" customFormat="1" ht="63.75" customHeight="1" x14ac:dyDescent="0.2">
      <c r="A72" s="332"/>
      <c r="B72" s="330" t="s">
        <v>87</v>
      </c>
      <c r="C72" s="350" t="s">
        <v>96</v>
      </c>
      <c r="D72" s="352" t="s">
        <v>103</v>
      </c>
      <c r="E72" s="299">
        <v>43831</v>
      </c>
      <c r="F72" s="299">
        <v>44196</v>
      </c>
      <c r="G72" s="259" t="s">
        <v>105</v>
      </c>
      <c r="H72" s="259" t="s">
        <v>140</v>
      </c>
      <c r="I72" s="88" t="s">
        <v>21</v>
      </c>
      <c r="J72" s="65">
        <v>0.25</v>
      </c>
      <c r="K72" s="187">
        <v>0.5</v>
      </c>
      <c r="L72" s="231">
        <v>0.75</v>
      </c>
      <c r="M72" s="65">
        <v>1</v>
      </c>
      <c r="N72" s="89">
        <v>1</v>
      </c>
      <c r="O72" s="278">
        <v>1</v>
      </c>
      <c r="P72" s="511" t="s">
        <v>234</v>
      </c>
      <c r="Q72" s="512"/>
      <c r="R72" s="513"/>
      <c r="S72" s="83"/>
    </row>
    <row r="73" spans="1:19" s="84" customFormat="1" ht="55.5" customHeight="1" x14ac:dyDescent="0.2">
      <c r="A73" s="332"/>
      <c r="B73" s="331"/>
      <c r="C73" s="351"/>
      <c r="D73" s="353"/>
      <c r="E73" s="300"/>
      <c r="F73" s="300"/>
      <c r="G73" s="260"/>
      <c r="H73" s="260"/>
      <c r="I73" s="90" t="s">
        <v>22</v>
      </c>
      <c r="J73" s="69">
        <v>0.25</v>
      </c>
      <c r="K73" s="201">
        <v>0.5</v>
      </c>
      <c r="L73" s="232">
        <v>0.75</v>
      </c>
      <c r="M73" s="202">
        <v>1</v>
      </c>
      <c r="N73" s="89">
        <v>1</v>
      </c>
      <c r="O73" s="279"/>
      <c r="P73" s="366"/>
      <c r="Q73" s="367"/>
      <c r="R73" s="368"/>
      <c r="S73" s="85"/>
    </row>
    <row r="74" spans="1:19" s="84" customFormat="1" ht="72" customHeight="1" x14ac:dyDescent="0.2">
      <c r="A74" s="332"/>
      <c r="B74" s="331"/>
      <c r="C74" s="350" t="s">
        <v>97</v>
      </c>
      <c r="D74" s="352" t="s">
        <v>166</v>
      </c>
      <c r="E74" s="299">
        <v>43831</v>
      </c>
      <c r="F74" s="299">
        <v>44196</v>
      </c>
      <c r="G74" s="344" t="s">
        <v>168</v>
      </c>
      <c r="H74" s="259" t="s">
        <v>197</v>
      </c>
      <c r="I74" s="88" t="s">
        <v>21</v>
      </c>
      <c r="J74" s="90">
        <v>300</v>
      </c>
      <c r="K74" s="193">
        <v>600</v>
      </c>
      <c r="L74" s="233">
        <v>600</v>
      </c>
      <c r="M74" s="194">
        <v>500</v>
      </c>
      <c r="N74" s="92">
        <f>SUM(J74:M74)</f>
        <v>2000</v>
      </c>
      <c r="O74" s="278">
        <f>+N75/N74</f>
        <v>0.92600000000000005</v>
      </c>
      <c r="P74" s="272" t="s">
        <v>235</v>
      </c>
      <c r="Q74" s="273"/>
      <c r="R74" s="274"/>
      <c r="S74" s="83"/>
    </row>
    <row r="75" spans="1:19" s="84" customFormat="1" ht="66.75" customHeight="1" x14ac:dyDescent="0.2">
      <c r="A75" s="332"/>
      <c r="B75" s="331"/>
      <c r="C75" s="351"/>
      <c r="D75" s="353"/>
      <c r="E75" s="300"/>
      <c r="F75" s="300"/>
      <c r="G75" s="345"/>
      <c r="H75" s="260"/>
      <c r="I75" s="90" t="s">
        <v>22</v>
      </c>
      <c r="J75" s="90">
        <v>300</v>
      </c>
      <c r="K75" s="193">
        <f>573-J75+4</f>
        <v>277</v>
      </c>
      <c r="L75" s="233">
        <f>50+157</f>
        <v>207</v>
      </c>
      <c r="M75" s="194">
        <v>1068</v>
      </c>
      <c r="N75" s="92">
        <f>J75+K75+L75+M75</f>
        <v>1852</v>
      </c>
      <c r="O75" s="279"/>
      <c r="P75" s="275"/>
      <c r="Q75" s="276"/>
      <c r="R75" s="277"/>
      <c r="S75" s="85"/>
    </row>
    <row r="76" spans="1:19" s="84" customFormat="1" ht="83.25" customHeight="1" x14ac:dyDescent="0.2">
      <c r="A76" s="86"/>
      <c r="B76" s="331"/>
      <c r="C76" s="350" t="s">
        <v>98</v>
      </c>
      <c r="D76" s="352" t="s">
        <v>104</v>
      </c>
      <c r="E76" s="299">
        <v>43831</v>
      </c>
      <c r="F76" s="299">
        <v>44196</v>
      </c>
      <c r="G76" s="344" t="s">
        <v>168</v>
      </c>
      <c r="H76" s="259" t="s">
        <v>141</v>
      </c>
      <c r="I76" s="88" t="s">
        <v>21</v>
      </c>
      <c r="J76" s="65">
        <v>0.25</v>
      </c>
      <c r="K76" s="187">
        <v>0.5</v>
      </c>
      <c r="L76" s="234">
        <v>0.75</v>
      </c>
      <c r="M76" s="188">
        <v>1</v>
      </c>
      <c r="N76" s="89">
        <v>1</v>
      </c>
      <c r="O76" s="280">
        <v>0.15</v>
      </c>
      <c r="P76" s="261" t="s">
        <v>237</v>
      </c>
      <c r="Q76" s="262"/>
      <c r="R76" s="263"/>
      <c r="S76" s="85"/>
    </row>
    <row r="77" spans="1:19" s="84" customFormat="1" ht="30.75" customHeight="1" x14ac:dyDescent="0.2">
      <c r="A77" s="86"/>
      <c r="B77" s="331"/>
      <c r="C77" s="351"/>
      <c r="D77" s="353"/>
      <c r="E77" s="300"/>
      <c r="F77" s="300"/>
      <c r="G77" s="345"/>
      <c r="H77" s="260"/>
      <c r="I77" s="90" t="s">
        <v>22</v>
      </c>
      <c r="J77" s="72">
        <v>0</v>
      </c>
      <c r="K77" s="189">
        <v>0</v>
      </c>
      <c r="L77" s="220">
        <v>0.1</v>
      </c>
      <c r="M77" s="190">
        <v>0.15</v>
      </c>
      <c r="N77" s="89">
        <v>0.15</v>
      </c>
      <c r="O77" s="281"/>
      <c r="P77" s="264"/>
      <c r="Q77" s="265"/>
      <c r="R77" s="266"/>
      <c r="S77" s="182"/>
    </row>
    <row r="78" spans="1:19" s="84" customFormat="1" ht="68.25" customHeight="1" x14ac:dyDescent="0.2">
      <c r="A78" s="86"/>
      <c r="B78" s="331"/>
      <c r="C78" s="333" t="s">
        <v>99</v>
      </c>
      <c r="D78" s="530" t="s">
        <v>167</v>
      </c>
      <c r="E78" s="299">
        <v>43831</v>
      </c>
      <c r="F78" s="299">
        <v>44196</v>
      </c>
      <c r="G78" s="344" t="s">
        <v>105</v>
      </c>
      <c r="H78" s="259" t="s">
        <v>169</v>
      </c>
      <c r="I78" s="88" t="s">
        <v>21</v>
      </c>
      <c r="J78" s="65">
        <v>0.25</v>
      </c>
      <c r="K78" s="187">
        <v>0.5</v>
      </c>
      <c r="L78" s="234">
        <v>0.75</v>
      </c>
      <c r="M78" s="188">
        <v>1</v>
      </c>
      <c r="N78" s="89">
        <v>1</v>
      </c>
      <c r="O78" s="280">
        <v>0.75</v>
      </c>
      <c r="P78" s="287" t="s">
        <v>256</v>
      </c>
      <c r="Q78" s="288"/>
      <c r="R78" s="289"/>
      <c r="S78" s="181"/>
    </row>
    <row r="79" spans="1:19" s="84" customFormat="1" ht="37.5" customHeight="1" x14ac:dyDescent="0.2">
      <c r="A79" s="86"/>
      <c r="B79" s="331"/>
      <c r="C79" s="334"/>
      <c r="D79" s="531"/>
      <c r="E79" s="300"/>
      <c r="F79" s="300"/>
      <c r="G79" s="345"/>
      <c r="H79" s="260"/>
      <c r="I79" s="90" t="s">
        <v>22</v>
      </c>
      <c r="J79" s="72">
        <v>0.25</v>
      </c>
      <c r="K79" s="189">
        <v>0.7</v>
      </c>
      <c r="L79" s="220">
        <v>0.75</v>
      </c>
      <c r="M79" s="190">
        <v>0.75</v>
      </c>
      <c r="N79" s="89">
        <v>1</v>
      </c>
      <c r="O79" s="281"/>
      <c r="P79" s="290"/>
      <c r="Q79" s="276"/>
      <c r="R79" s="291"/>
      <c r="S79" s="183"/>
    </row>
    <row r="80" spans="1:19" s="84" customFormat="1" ht="28.5" customHeight="1" x14ac:dyDescent="0.2">
      <c r="A80" s="93"/>
      <c r="B80" s="337" t="s">
        <v>9</v>
      </c>
      <c r="C80" s="338"/>
      <c r="D80" s="338"/>
      <c r="E80" s="338"/>
      <c r="F80" s="338"/>
      <c r="G80" s="338"/>
      <c r="H80" s="338"/>
      <c r="I80" s="338"/>
      <c r="J80" s="338"/>
      <c r="K80" s="338"/>
      <c r="L80" s="477"/>
      <c r="M80" s="339"/>
      <c r="N80" s="284">
        <f>AVERAGE(O72:O79)</f>
        <v>0.70650000000000002</v>
      </c>
      <c r="O80" s="285"/>
      <c r="P80" s="153"/>
      <c r="Q80" s="154"/>
      <c r="R80" s="154"/>
      <c r="S80" s="93"/>
    </row>
    <row r="81" spans="1:19" s="76" customFormat="1" ht="36" customHeight="1" x14ac:dyDescent="0.2">
      <c r="A81" s="73"/>
      <c r="B81" s="74" t="s">
        <v>106</v>
      </c>
      <c r="C81" s="500" t="s">
        <v>107</v>
      </c>
      <c r="D81" s="500"/>
      <c r="E81" s="500"/>
      <c r="F81" s="500"/>
      <c r="G81" s="500"/>
      <c r="H81" s="500"/>
      <c r="I81" s="500"/>
      <c r="J81" s="500"/>
      <c r="K81" s="500"/>
      <c r="L81" s="424" t="s">
        <v>10</v>
      </c>
      <c r="M81" s="424"/>
      <c r="N81" s="282">
        <v>0.17</v>
      </c>
      <c r="O81" s="283"/>
      <c r="P81" s="286" t="s">
        <v>35</v>
      </c>
      <c r="Q81" s="286"/>
      <c r="R81" s="152">
        <f>N96*N81</f>
        <v>0.15866666666666665</v>
      </c>
      <c r="S81" s="75"/>
    </row>
    <row r="82" spans="1:19" s="76" customFormat="1" ht="45" customHeight="1" x14ac:dyDescent="0.2">
      <c r="A82" s="73"/>
      <c r="B82" s="314" t="s">
        <v>6</v>
      </c>
      <c r="C82" s="267" t="s">
        <v>30</v>
      </c>
      <c r="D82" s="316" t="s">
        <v>193</v>
      </c>
      <c r="E82" s="267" t="s">
        <v>7</v>
      </c>
      <c r="F82" s="267" t="s">
        <v>8</v>
      </c>
      <c r="G82" s="267" t="s">
        <v>3</v>
      </c>
      <c r="H82" s="267" t="s">
        <v>4</v>
      </c>
      <c r="I82" s="269" t="s">
        <v>29</v>
      </c>
      <c r="J82" s="270"/>
      <c r="K82" s="270"/>
      <c r="L82" s="270"/>
      <c r="M82" s="270"/>
      <c r="N82" s="270"/>
      <c r="O82" s="79"/>
      <c r="P82" s="309" t="s">
        <v>226</v>
      </c>
      <c r="Q82" s="310"/>
      <c r="R82" s="311"/>
      <c r="S82" s="77"/>
    </row>
    <row r="83" spans="1:19" s="76" customFormat="1" ht="21" customHeight="1" x14ac:dyDescent="0.2">
      <c r="A83" s="78"/>
      <c r="B83" s="315"/>
      <c r="C83" s="268"/>
      <c r="D83" s="317"/>
      <c r="E83" s="268"/>
      <c r="F83" s="268"/>
      <c r="G83" s="268"/>
      <c r="H83" s="268"/>
      <c r="I83" s="79" t="s">
        <v>31</v>
      </c>
      <c r="J83" s="80" t="s">
        <v>23</v>
      </c>
      <c r="K83" s="80" t="s">
        <v>24</v>
      </c>
      <c r="L83" s="186" t="s">
        <v>218</v>
      </c>
      <c r="M83" s="80" t="s">
        <v>25</v>
      </c>
      <c r="N83" s="80" t="s">
        <v>17</v>
      </c>
      <c r="O83" s="81" t="s">
        <v>52</v>
      </c>
      <c r="P83" s="312"/>
      <c r="Q83" s="312"/>
      <c r="R83" s="313"/>
      <c r="S83" s="82"/>
    </row>
    <row r="84" spans="1:19" s="84" customFormat="1" ht="48.75" customHeight="1" x14ac:dyDescent="0.2">
      <c r="A84" s="332"/>
      <c r="B84" s="330" t="s">
        <v>114</v>
      </c>
      <c r="C84" s="350" t="s">
        <v>108</v>
      </c>
      <c r="D84" s="352" t="s">
        <v>115</v>
      </c>
      <c r="E84" s="299">
        <v>43831</v>
      </c>
      <c r="F84" s="299">
        <v>44196</v>
      </c>
      <c r="G84" s="259" t="s">
        <v>121</v>
      </c>
      <c r="H84" s="259" t="s">
        <v>142</v>
      </c>
      <c r="I84" s="88" t="s">
        <v>21</v>
      </c>
      <c r="J84" s="72">
        <v>1</v>
      </c>
      <c r="K84" s="72">
        <v>1</v>
      </c>
      <c r="L84" s="72">
        <v>1</v>
      </c>
      <c r="M84" s="72">
        <v>1</v>
      </c>
      <c r="N84" s="70">
        <v>1</v>
      </c>
      <c r="O84" s="480">
        <v>1</v>
      </c>
      <c r="P84" s="511" t="s">
        <v>221</v>
      </c>
      <c r="Q84" s="512"/>
      <c r="R84" s="513"/>
      <c r="S84" s="83"/>
    </row>
    <row r="85" spans="1:19" s="84" customFormat="1" ht="90.75" customHeight="1" x14ac:dyDescent="0.2">
      <c r="A85" s="332"/>
      <c r="B85" s="331"/>
      <c r="C85" s="351"/>
      <c r="D85" s="353"/>
      <c r="E85" s="300"/>
      <c r="F85" s="300"/>
      <c r="G85" s="260"/>
      <c r="H85" s="260"/>
      <c r="I85" s="71" t="s">
        <v>22</v>
      </c>
      <c r="J85" s="72">
        <v>1</v>
      </c>
      <c r="K85" s="72">
        <v>1</v>
      </c>
      <c r="L85" s="72">
        <v>1</v>
      </c>
      <c r="M85" s="72">
        <v>0</v>
      </c>
      <c r="N85" s="70">
        <v>0</v>
      </c>
      <c r="O85" s="481"/>
      <c r="P85" s="366"/>
      <c r="Q85" s="367"/>
      <c r="R85" s="368"/>
      <c r="S85" s="85"/>
    </row>
    <row r="86" spans="1:19" s="84" customFormat="1" ht="48.75" customHeight="1" x14ac:dyDescent="0.2">
      <c r="A86" s="332"/>
      <c r="B86" s="331"/>
      <c r="C86" s="350" t="s">
        <v>109</v>
      </c>
      <c r="D86" s="352" t="s">
        <v>116</v>
      </c>
      <c r="E86" s="299">
        <v>43831</v>
      </c>
      <c r="F86" s="299">
        <v>44196</v>
      </c>
      <c r="G86" s="259" t="s">
        <v>122</v>
      </c>
      <c r="H86" s="259" t="s">
        <v>143</v>
      </c>
      <c r="I86" s="94" t="s">
        <v>21</v>
      </c>
      <c r="J86" s="72">
        <v>1</v>
      </c>
      <c r="K86" s="72">
        <v>1</v>
      </c>
      <c r="L86" s="196">
        <v>1</v>
      </c>
      <c r="M86" s="72">
        <v>1</v>
      </c>
      <c r="N86" s="70">
        <v>1</v>
      </c>
      <c r="O86" s="278">
        <v>1</v>
      </c>
      <c r="P86" s="272" t="s">
        <v>238</v>
      </c>
      <c r="Q86" s="273"/>
      <c r="R86" s="274"/>
      <c r="S86" s="83"/>
    </row>
    <row r="87" spans="1:19" s="84" customFormat="1" ht="48.75" customHeight="1" x14ac:dyDescent="0.2">
      <c r="A87" s="332"/>
      <c r="B87" s="331"/>
      <c r="C87" s="351"/>
      <c r="D87" s="353"/>
      <c r="E87" s="300"/>
      <c r="F87" s="300"/>
      <c r="G87" s="260"/>
      <c r="H87" s="260"/>
      <c r="I87" s="94" t="s">
        <v>22</v>
      </c>
      <c r="J87" s="72">
        <v>1</v>
      </c>
      <c r="K87" s="189">
        <v>1</v>
      </c>
      <c r="L87" s="191">
        <v>1</v>
      </c>
      <c r="M87" s="72">
        <v>1</v>
      </c>
      <c r="N87" s="70">
        <v>0</v>
      </c>
      <c r="O87" s="279"/>
      <c r="P87" s="275"/>
      <c r="Q87" s="276"/>
      <c r="R87" s="277"/>
      <c r="S87" s="85"/>
    </row>
    <row r="88" spans="1:19" s="84" customFormat="1" ht="102" customHeight="1" x14ac:dyDescent="0.2">
      <c r="A88" s="86"/>
      <c r="B88" s="331"/>
      <c r="C88" s="350" t="s">
        <v>110</v>
      </c>
      <c r="D88" s="352" t="s">
        <v>117</v>
      </c>
      <c r="E88" s="299">
        <v>43831</v>
      </c>
      <c r="F88" s="299">
        <v>44196</v>
      </c>
      <c r="G88" s="259" t="s">
        <v>170</v>
      </c>
      <c r="H88" s="259" t="s">
        <v>144</v>
      </c>
      <c r="I88" s="68" t="s">
        <v>21</v>
      </c>
      <c r="J88" s="65">
        <v>0.25</v>
      </c>
      <c r="K88" s="187">
        <v>0.5</v>
      </c>
      <c r="L88" s="224">
        <v>0.75</v>
      </c>
      <c r="M88" s="65">
        <v>1</v>
      </c>
      <c r="N88" s="70">
        <v>1</v>
      </c>
      <c r="O88" s="280">
        <v>0.9</v>
      </c>
      <c r="P88" s="287" t="s">
        <v>257</v>
      </c>
      <c r="Q88" s="288"/>
      <c r="R88" s="289"/>
      <c r="S88" s="85"/>
    </row>
    <row r="89" spans="1:19" s="84" customFormat="1" ht="114" customHeight="1" x14ac:dyDescent="0.2">
      <c r="A89" s="86"/>
      <c r="B89" s="331"/>
      <c r="C89" s="351"/>
      <c r="D89" s="353"/>
      <c r="E89" s="300"/>
      <c r="F89" s="300"/>
      <c r="G89" s="260"/>
      <c r="H89" s="260"/>
      <c r="I89" s="71" t="s">
        <v>22</v>
      </c>
      <c r="J89" s="72">
        <v>0.25</v>
      </c>
      <c r="K89" s="189">
        <v>0.5</v>
      </c>
      <c r="L89" s="224">
        <v>0.75</v>
      </c>
      <c r="M89" s="72">
        <v>0.9</v>
      </c>
      <c r="N89" s="70">
        <v>0.9</v>
      </c>
      <c r="O89" s="281"/>
      <c r="P89" s="290"/>
      <c r="Q89" s="276"/>
      <c r="R89" s="291"/>
      <c r="S89" s="85"/>
    </row>
    <row r="90" spans="1:19" s="84" customFormat="1" ht="61.5" customHeight="1" x14ac:dyDescent="0.2">
      <c r="A90" s="86"/>
      <c r="B90" s="331"/>
      <c r="C90" s="350" t="s">
        <v>111</v>
      </c>
      <c r="D90" s="352" t="s">
        <v>118</v>
      </c>
      <c r="E90" s="299">
        <v>43831</v>
      </c>
      <c r="F90" s="299">
        <v>44196</v>
      </c>
      <c r="G90" s="259" t="s">
        <v>170</v>
      </c>
      <c r="H90" s="259" t="s">
        <v>145</v>
      </c>
      <c r="I90" s="68" t="s">
        <v>21</v>
      </c>
      <c r="J90" s="65">
        <v>0.25</v>
      </c>
      <c r="K90" s="187">
        <v>0.5</v>
      </c>
      <c r="L90" s="235">
        <v>0.75</v>
      </c>
      <c r="M90" s="65">
        <v>1</v>
      </c>
      <c r="N90" s="70">
        <v>1</v>
      </c>
      <c r="O90" s="280">
        <v>0.7</v>
      </c>
      <c r="P90" s="287" t="s">
        <v>239</v>
      </c>
      <c r="Q90" s="288"/>
      <c r="R90" s="289"/>
      <c r="S90" s="85"/>
    </row>
    <row r="91" spans="1:19" s="84" customFormat="1" ht="101.25" customHeight="1" x14ac:dyDescent="0.2">
      <c r="A91" s="86"/>
      <c r="B91" s="331"/>
      <c r="C91" s="351"/>
      <c r="D91" s="353"/>
      <c r="E91" s="300"/>
      <c r="F91" s="300"/>
      <c r="G91" s="260"/>
      <c r="H91" s="260"/>
      <c r="I91" s="71" t="s">
        <v>22</v>
      </c>
      <c r="J91" s="72">
        <v>0.25</v>
      </c>
      <c r="K91" s="189">
        <v>0.5</v>
      </c>
      <c r="L91" s="235">
        <v>0.7</v>
      </c>
      <c r="M91" s="72">
        <v>0</v>
      </c>
      <c r="N91" s="70">
        <v>0.7</v>
      </c>
      <c r="O91" s="281"/>
      <c r="P91" s="290"/>
      <c r="Q91" s="276"/>
      <c r="R91" s="291"/>
      <c r="S91" s="85"/>
    </row>
    <row r="92" spans="1:19" s="84" customFormat="1" ht="48.75" customHeight="1" x14ac:dyDescent="0.2">
      <c r="A92" s="332"/>
      <c r="B92" s="331"/>
      <c r="C92" s="350" t="s">
        <v>112</v>
      </c>
      <c r="D92" s="486" t="s">
        <v>119</v>
      </c>
      <c r="E92" s="299">
        <v>43831</v>
      </c>
      <c r="F92" s="299">
        <v>44196</v>
      </c>
      <c r="G92" s="259" t="s">
        <v>217</v>
      </c>
      <c r="H92" s="259" t="s">
        <v>123</v>
      </c>
      <c r="I92" s="68" t="s">
        <v>21</v>
      </c>
      <c r="J92" s="184">
        <v>12</v>
      </c>
      <c r="K92" s="195">
        <v>1</v>
      </c>
      <c r="L92" s="236">
        <v>1</v>
      </c>
      <c r="M92" s="71">
        <v>3</v>
      </c>
      <c r="N92" s="71">
        <f>J92+K92+L92+M92</f>
        <v>17</v>
      </c>
      <c r="O92" s="280">
        <v>1</v>
      </c>
      <c r="P92" s="287" t="s">
        <v>258</v>
      </c>
      <c r="Q92" s="288"/>
      <c r="R92" s="289"/>
      <c r="S92" s="83"/>
    </row>
    <row r="93" spans="1:19" s="84" customFormat="1" ht="48.75" customHeight="1" x14ac:dyDescent="0.2">
      <c r="A93" s="332"/>
      <c r="B93" s="331"/>
      <c r="C93" s="351"/>
      <c r="D93" s="487"/>
      <c r="E93" s="300"/>
      <c r="F93" s="300"/>
      <c r="G93" s="260"/>
      <c r="H93" s="260"/>
      <c r="I93" s="71" t="s">
        <v>22</v>
      </c>
      <c r="J93" s="184">
        <v>12</v>
      </c>
      <c r="K93" s="195">
        <v>1</v>
      </c>
      <c r="L93" s="236">
        <f>+L92</f>
        <v>1</v>
      </c>
      <c r="M93" s="71">
        <v>3</v>
      </c>
      <c r="N93" s="71">
        <f>J93+K93+L93+M93</f>
        <v>17</v>
      </c>
      <c r="O93" s="281"/>
      <c r="P93" s="290"/>
      <c r="Q93" s="276"/>
      <c r="R93" s="291"/>
      <c r="S93" s="85"/>
    </row>
    <row r="94" spans="1:19" s="84" customFormat="1" ht="48.75" customHeight="1" x14ac:dyDescent="0.2">
      <c r="A94" s="86"/>
      <c r="B94" s="331"/>
      <c r="C94" s="350" t="s">
        <v>113</v>
      </c>
      <c r="D94" s="352" t="s">
        <v>120</v>
      </c>
      <c r="E94" s="299">
        <v>43831</v>
      </c>
      <c r="F94" s="299">
        <v>44196</v>
      </c>
      <c r="G94" s="259" t="s">
        <v>171</v>
      </c>
      <c r="H94" s="259" t="s">
        <v>124</v>
      </c>
      <c r="I94" s="68" t="s">
        <v>21</v>
      </c>
      <c r="J94" s="87">
        <v>174</v>
      </c>
      <c r="K94" s="87">
        <v>87</v>
      </c>
      <c r="L94" s="237">
        <v>148</v>
      </c>
      <c r="M94" s="87">
        <v>257</v>
      </c>
      <c r="N94" s="95">
        <f>SUM(J94:M94)</f>
        <v>666</v>
      </c>
      <c r="O94" s="278">
        <v>1</v>
      </c>
      <c r="P94" s="292" t="s">
        <v>240</v>
      </c>
      <c r="Q94" s="288"/>
      <c r="R94" s="293"/>
      <c r="S94" s="85"/>
    </row>
    <row r="95" spans="1:19" s="84" customFormat="1" ht="48.75" customHeight="1" x14ac:dyDescent="0.2">
      <c r="A95" s="86"/>
      <c r="B95" s="331"/>
      <c r="C95" s="351"/>
      <c r="D95" s="353"/>
      <c r="E95" s="300"/>
      <c r="F95" s="300"/>
      <c r="G95" s="260"/>
      <c r="H95" s="260"/>
      <c r="I95" s="71" t="s">
        <v>22</v>
      </c>
      <c r="J95" s="87">
        <v>174</v>
      </c>
      <c r="K95" s="87">
        <v>87</v>
      </c>
      <c r="L95" s="237">
        <v>148</v>
      </c>
      <c r="M95" s="87">
        <v>257</v>
      </c>
      <c r="N95" s="95">
        <f>SUM(J95:M95)</f>
        <v>666</v>
      </c>
      <c r="O95" s="279"/>
      <c r="P95" s="275"/>
      <c r="Q95" s="276"/>
      <c r="R95" s="277"/>
      <c r="S95" s="85"/>
    </row>
    <row r="96" spans="1:19" s="84" customFormat="1" ht="28.5" customHeight="1" x14ac:dyDescent="0.2">
      <c r="A96" s="93"/>
      <c r="B96" s="337" t="s">
        <v>9</v>
      </c>
      <c r="C96" s="338"/>
      <c r="D96" s="338"/>
      <c r="E96" s="338"/>
      <c r="F96" s="338"/>
      <c r="G96" s="338"/>
      <c r="H96" s="338"/>
      <c r="I96" s="338"/>
      <c r="J96" s="338"/>
      <c r="K96" s="338"/>
      <c r="L96" s="338"/>
      <c r="M96" s="339"/>
      <c r="N96" s="284">
        <f>AVERAGE(O84:O95)</f>
        <v>0.93333333333333324</v>
      </c>
      <c r="O96" s="285"/>
      <c r="P96" s="153"/>
      <c r="Q96" s="154"/>
      <c r="R96" s="154"/>
      <c r="S96" s="93"/>
    </row>
    <row r="97" spans="1:19" s="76" customFormat="1" ht="46.5" customHeight="1" x14ac:dyDescent="0.2">
      <c r="A97" s="73"/>
      <c r="B97" s="74" t="s">
        <v>125</v>
      </c>
      <c r="C97" s="423" t="s">
        <v>38</v>
      </c>
      <c r="D97" s="423"/>
      <c r="E97" s="423"/>
      <c r="F97" s="423"/>
      <c r="G97" s="423"/>
      <c r="H97" s="423"/>
      <c r="I97" s="423"/>
      <c r="J97" s="423"/>
      <c r="K97" s="423"/>
      <c r="L97" s="424" t="s">
        <v>10</v>
      </c>
      <c r="M97" s="424"/>
      <c r="N97" s="282">
        <v>0.03</v>
      </c>
      <c r="O97" s="283"/>
      <c r="P97" s="286" t="s">
        <v>35</v>
      </c>
      <c r="Q97" s="286"/>
      <c r="R97" s="152">
        <f>N108*N97</f>
        <v>0.03</v>
      </c>
      <c r="S97" s="96"/>
    </row>
    <row r="98" spans="1:19" s="76" customFormat="1" ht="45" customHeight="1" x14ac:dyDescent="0.2">
      <c r="A98" s="73"/>
      <c r="B98" s="314" t="s">
        <v>6</v>
      </c>
      <c r="C98" s="267" t="s">
        <v>30</v>
      </c>
      <c r="D98" s="316" t="s">
        <v>193</v>
      </c>
      <c r="E98" s="267" t="s">
        <v>7</v>
      </c>
      <c r="F98" s="267" t="s">
        <v>8</v>
      </c>
      <c r="G98" s="267" t="s">
        <v>3</v>
      </c>
      <c r="H98" s="267" t="s">
        <v>4</v>
      </c>
      <c r="I98" s="269" t="s">
        <v>29</v>
      </c>
      <c r="J98" s="270"/>
      <c r="K98" s="270"/>
      <c r="L98" s="270"/>
      <c r="M98" s="270"/>
      <c r="N98" s="270"/>
      <c r="O98" s="79"/>
      <c r="P98" s="309" t="s">
        <v>226</v>
      </c>
      <c r="Q98" s="310"/>
      <c r="R98" s="311"/>
      <c r="S98" s="77"/>
    </row>
    <row r="99" spans="1:19" s="76" customFormat="1" ht="21" customHeight="1" x14ac:dyDescent="0.2">
      <c r="A99" s="78"/>
      <c r="B99" s="315"/>
      <c r="C99" s="268"/>
      <c r="D99" s="317"/>
      <c r="E99" s="268"/>
      <c r="F99" s="268"/>
      <c r="G99" s="268"/>
      <c r="H99" s="268"/>
      <c r="I99" s="79" t="s">
        <v>31</v>
      </c>
      <c r="J99" s="80" t="s">
        <v>23</v>
      </c>
      <c r="K99" s="80" t="s">
        <v>24</v>
      </c>
      <c r="L99" s="186" t="s">
        <v>218</v>
      </c>
      <c r="M99" s="80" t="s">
        <v>25</v>
      </c>
      <c r="N99" s="80" t="s">
        <v>17</v>
      </c>
      <c r="O99" s="81" t="s">
        <v>52</v>
      </c>
      <c r="P99" s="312"/>
      <c r="Q99" s="312"/>
      <c r="R99" s="313"/>
      <c r="S99" s="82"/>
    </row>
    <row r="100" spans="1:19" s="76" customFormat="1" ht="48.75" customHeight="1" x14ac:dyDescent="0.2">
      <c r="A100" s="294"/>
      <c r="B100" s="322" t="s">
        <v>126</v>
      </c>
      <c r="C100" s="295" t="s">
        <v>132</v>
      </c>
      <c r="D100" s="297" t="s">
        <v>128</v>
      </c>
      <c r="E100" s="299">
        <v>43831</v>
      </c>
      <c r="F100" s="299">
        <v>44196</v>
      </c>
      <c r="G100" s="301" t="s">
        <v>136</v>
      </c>
      <c r="H100" s="301" t="s">
        <v>146</v>
      </c>
      <c r="I100" s="97" t="s">
        <v>21</v>
      </c>
      <c r="J100" s="98">
        <v>0</v>
      </c>
      <c r="K100" s="203">
        <v>0</v>
      </c>
      <c r="L100" s="205">
        <v>1</v>
      </c>
      <c r="M100" s="99">
        <v>1</v>
      </c>
      <c r="N100" s="90">
        <v>2</v>
      </c>
      <c r="O100" s="278">
        <v>1</v>
      </c>
      <c r="P100" s="303" t="s">
        <v>241</v>
      </c>
      <c r="Q100" s="304"/>
      <c r="R100" s="305"/>
      <c r="S100" s="100"/>
    </row>
    <row r="101" spans="1:19" s="76" customFormat="1" ht="48.75" customHeight="1" x14ac:dyDescent="0.2">
      <c r="A101" s="294"/>
      <c r="B101" s="324"/>
      <c r="C101" s="296"/>
      <c r="D101" s="298"/>
      <c r="E101" s="300"/>
      <c r="F101" s="300"/>
      <c r="G101" s="318"/>
      <c r="H101" s="302"/>
      <c r="I101" s="98" t="s">
        <v>22</v>
      </c>
      <c r="J101" s="98">
        <v>0</v>
      </c>
      <c r="K101" s="98">
        <v>0</v>
      </c>
      <c r="L101" s="238">
        <v>1</v>
      </c>
      <c r="M101" s="99">
        <v>1</v>
      </c>
      <c r="N101" s="90">
        <v>2</v>
      </c>
      <c r="O101" s="279"/>
      <c r="P101" s="306"/>
      <c r="Q101" s="307"/>
      <c r="R101" s="308"/>
      <c r="S101" s="101"/>
    </row>
    <row r="102" spans="1:19" s="76" customFormat="1" ht="48.75" customHeight="1" x14ac:dyDescent="0.2">
      <c r="A102" s="294"/>
      <c r="B102" s="322" t="s">
        <v>127</v>
      </c>
      <c r="C102" s="295" t="s">
        <v>133</v>
      </c>
      <c r="D102" s="297" t="s">
        <v>129</v>
      </c>
      <c r="E102" s="299">
        <v>43831</v>
      </c>
      <c r="F102" s="299">
        <v>44196</v>
      </c>
      <c r="G102" s="318"/>
      <c r="H102" s="301" t="s">
        <v>147</v>
      </c>
      <c r="I102" s="97" t="s">
        <v>21</v>
      </c>
      <c r="J102" s="98">
        <v>0</v>
      </c>
      <c r="K102" s="98">
        <v>1</v>
      </c>
      <c r="L102" s="239">
        <v>1</v>
      </c>
      <c r="M102" s="204">
        <v>1</v>
      </c>
      <c r="N102" s="90">
        <v>3</v>
      </c>
      <c r="O102" s="280">
        <f>+N103/N102</f>
        <v>1</v>
      </c>
      <c r="P102" s="303" t="s">
        <v>222</v>
      </c>
      <c r="Q102" s="304"/>
      <c r="R102" s="305"/>
      <c r="S102" s="100"/>
    </row>
    <row r="103" spans="1:19" s="76" customFormat="1" ht="48.75" customHeight="1" x14ac:dyDescent="0.2">
      <c r="A103" s="294"/>
      <c r="B103" s="323"/>
      <c r="C103" s="296"/>
      <c r="D103" s="298"/>
      <c r="E103" s="300"/>
      <c r="F103" s="300"/>
      <c r="G103" s="318"/>
      <c r="H103" s="302"/>
      <c r="I103" s="98" t="s">
        <v>22</v>
      </c>
      <c r="J103" s="98">
        <v>0</v>
      </c>
      <c r="K103" s="98">
        <v>0</v>
      </c>
      <c r="L103" s="240">
        <v>1</v>
      </c>
      <c r="M103" s="99">
        <v>1</v>
      </c>
      <c r="N103" s="90">
        <v>3</v>
      </c>
      <c r="O103" s="281"/>
      <c r="P103" s="306"/>
      <c r="Q103" s="307"/>
      <c r="R103" s="308"/>
      <c r="S103" s="101"/>
    </row>
    <row r="104" spans="1:19" s="76" customFormat="1" ht="41.25" customHeight="1" x14ac:dyDescent="0.2">
      <c r="A104" s="294"/>
      <c r="B104" s="323"/>
      <c r="C104" s="295" t="s">
        <v>134</v>
      </c>
      <c r="D104" s="297" t="s">
        <v>130</v>
      </c>
      <c r="E104" s="299">
        <v>43831</v>
      </c>
      <c r="F104" s="299">
        <v>44196</v>
      </c>
      <c r="G104" s="318"/>
      <c r="H104" s="301" t="s">
        <v>148</v>
      </c>
      <c r="I104" s="97" t="s">
        <v>21</v>
      </c>
      <c r="J104" s="102">
        <v>0</v>
      </c>
      <c r="K104" s="206">
        <v>0</v>
      </c>
      <c r="L104" s="208">
        <v>0.3</v>
      </c>
      <c r="M104" s="207">
        <v>0.7</v>
      </c>
      <c r="N104" s="89">
        <v>1</v>
      </c>
      <c r="O104" s="280">
        <v>1</v>
      </c>
      <c r="P104" s="303" t="s">
        <v>223</v>
      </c>
      <c r="Q104" s="304"/>
      <c r="R104" s="305"/>
      <c r="S104" s="100"/>
    </row>
    <row r="105" spans="1:19" s="76" customFormat="1" ht="57" customHeight="1" x14ac:dyDescent="0.2">
      <c r="A105" s="294"/>
      <c r="B105" s="323"/>
      <c r="C105" s="296"/>
      <c r="D105" s="298"/>
      <c r="E105" s="300"/>
      <c r="F105" s="300"/>
      <c r="G105" s="318"/>
      <c r="H105" s="302"/>
      <c r="I105" s="98" t="s">
        <v>22</v>
      </c>
      <c r="J105" s="98">
        <v>0</v>
      </c>
      <c r="K105" s="203">
        <v>0</v>
      </c>
      <c r="L105" s="208">
        <v>0.3</v>
      </c>
      <c r="M105" s="207">
        <v>0.7</v>
      </c>
      <c r="N105" s="91">
        <v>1</v>
      </c>
      <c r="O105" s="281"/>
      <c r="P105" s="306"/>
      <c r="Q105" s="307"/>
      <c r="R105" s="308"/>
      <c r="S105" s="101"/>
    </row>
    <row r="106" spans="1:19" s="76" customFormat="1" ht="48.75" customHeight="1" x14ac:dyDescent="0.2">
      <c r="A106" s="294"/>
      <c r="B106" s="323"/>
      <c r="C106" s="295" t="s">
        <v>135</v>
      </c>
      <c r="D106" s="297" t="s">
        <v>131</v>
      </c>
      <c r="E106" s="299">
        <v>43831</v>
      </c>
      <c r="F106" s="299">
        <v>44196</v>
      </c>
      <c r="G106" s="318"/>
      <c r="H106" s="301" t="s">
        <v>149</v>
      </c>
      <c r="I106" s="97" t="s">
        <v>21</v>
      </c>
      <c r="J106" s="98">
        <v>1</v>
      </c>
      <c r="K106" s="203">
        <v>1</v>
      </c>
      <c r="L106" s="205">
        <v>1</v>
      </c>
      <c r="M106" s="204">
        <v>1</v>
      </c>
      <c r="N106" s="90">
        <f>J106+K106+L106+M106</f>
        <v>4</v>
      </c>
      <c r="O106" s="280">
        <v>1</v>
      </c>
      <c r="P106" s="319" t="s">
        <v>242</v>
      </c>
      <c r="Q106" s="320"/>
      <c r="R106" s="321"/>
      <c r="S106" s="100"/>
    </row>
    <row r="107" spans="1:19" s="76" customFormat="1" ht="48.75" customHeight="1" x14ac:dyDescent="0.2">
      <c r="A107" s="294"/>
      <c r="B107" s="324"/>
      <c r="C107" s="296"/>
      <c r="D107" s="298"/>
      <c r="E107" s="300"/>
      <c r="F107" s="300"/>
      <c r="G107" s="302"/>
      <c r="H107" s="302"/>
      <c r="I107" s="99" t="s">
        <v>22</v>
      </c>
      <c r="J107" s="99">
        <v>1</v>
      </c>
      <c r="K107" s="209">
        <v>1</v>
      </c>
      <c r="L107" s="205">
        <v>1</v>
      </c>
      <c r="M107" s="204">
        <v>1</v>
      </c>
      <c r="N107" s="90">
        <v>4</v>
      </c>
      <c r="O107" s="281"/>
      <c r="P107" s="306"/>
      <c r="Q107" s="307"/>
      <c r="R107" s="308"/>
      <c r="S107" s="101"/>
    </row>
    <row r="108" spans="1:19" s="76" customFormat="1" ht="28.5" customHeight="1" x14ac:dyDescent="0.2">
      <c r="A108" s="73"/>
      <c r="B108" s="425" t="s">
        <v>9</v>
      </c>
      <c r="C108" s="426"/>
      <c r="D108" s="426"/>
      <c r="E108" s="426"/>
      <c r="F108" s="426"/>
      <c r="G108" s="426"/>
      <c r="H108" s="426"/>
      <c r="I108" s="426"/>
      <c r="J108" s="426"/>
      <c r="K108" s="426"/>
      <c r="L108" s="427"/>
      <c r="M108" s="428"/>
      <c r="N108" s="284">
        <f>AVERAGE(O100:O107)</f>
        <v>1</v>
      </c>
      <c r="O108" s="285"/>
      <c r="P108" s="155"/>
      <c r="Q108" s="156"/>
      <c r="R108" s="156"/>
      <c r="S108" s="73"/>
    </row>
    <row r="109" spans="1:19" s="76" customFormat="1" ht="43.5" customHeight="1" x14ac:dyDescent="0.2">
      <c r="A109" s="73"/>
      <c r="B109" s="74" t="s">
        <v>150</v>
      </c>
      <c r="C109" s="423" t="s">
        <v>39</v>
      </c>
      <c r="D109" s="423"/>
      <c r="E109" s="423"/>
      <c r="F109" s="423"/>
      <c r="G109" s="423"/>
      <c r="H109" s="423"/>
      <c r="I109" s="423"/>
      <c r="J109" s="423"/>
      <c r="K109" s="423"/>
      <c r="L109" s="424" t="s">
        <v>10</v>
      </c>
      <c r="M109" s="424"/>
      <c r="N109" s="282">
        <v>7.0000000000000007E-2</v>
      </c>
      <c r="O109" s="283"/>
      <c r="P109" s="286" t="s">
        <v>35</v>
      </c>
      <c r="Q109" s="286"/>
      <c r="R109" s="152">
        <f>N116*N109</f>
        <v>7.0000000000000007E-2</v>
      </c>
      <c r="S109" s="75"/>
    </row>
    <row r="110" spans="1:19" s="76" customFormat="1" ht="45" customHeight="1" x14ac:dyDescent="0.2">
      <c r="A110" s="73"/>
      <c r="B110" s="314" t="s">
        <v>6</v>
      </c>
      <c r="C110" s="267" t="s">
        <v>30</v>
      </c>
      <c r="D110" s="316" t="s">
        <v>193</v>
      </c>
      <c r="E110" s="267" t="s">
        <v>7</v>
      </c>
      <c r="F110" s="267" t="s">
        <v>8</v>
      </c>
      <c r="G110" s="267" t="s">
        <v>3</v>
      </c>
      <c r="H110" s="267" t="s">
        <v>4</v>
      </c>
      <c r="I110" s="269" t="s">
        <v>29</v>
      </c>
      <c r="J110" s="270"/>
      <c r="K110" s="270"/>
      <c r="L110" s="270"/>
      <c r="M110" s="270"/>
      <c r="N110" s="270"/>
      <c r="O110" s="79"/>
      <c r="P110" s="309" t="s">
        <v>226</v>
      </c>
      <c r="Q110" s="310"/>
      <c r="R110" s="311"/>
      <c r="S110" s="77"/>
    </row>
    <row r="111" spans="1:19" s="76" customFormat="1" ht="21" customHeight="1" x14ac:dyDescent="0.2">
      <c r="A111" s="78"/>
      <c r="B111" s="315"/>
      <c r="C111" s="268"/>
      <c r="D111" s="317"/>
      <c r="E111" s="268"/>
      <c r="F111" s="268"/>
      <c r="G111" s="268"/>
      <c r="H111" s="268"/>
      <c r="I111" s="79" t="s">
        <v>31</v>
      </c>
      <c r="J111" s="80" t="s">
        <v>23</v>
      </c>
      <c r="K111" s="80" t="s">
        <v>24</v>
      </c>
      <c r="L111" s="186" t="s">
        <v>218</v>
      </c>
      <c r="M111" s="80" t="s">
        <v>25</v>
      </c>
      <c r="N111" s="80" t="s">
        <v>17</v>
      </c>
      <c r="O111" s="81" t="s">
        <v>52</v>
      </c>
      <c r="P111" s="312"/>
      <c r="Q111" s="312"/>
      <c r="R111" s="313"/>
      <c r="S111" s="82"/>
    </row>
    <row r="112" spans="1:19" s="76" customFormat="1" ht="48.75" customHeight="1" x14ac:dyDescent="0.2">
      <c r="A112" s="294"/>
      <c r="B112" s="453" t="s">
        <v>153</v>
      </c>
      <c r="C112" s="460" t="s">
        <v>151</v>
      </c>
      <c r="D112" s="462" t="s">
        <v>11</v>
      </c>
      <c r="E112" s="464">
        <v>43466</v>
      </c>
      <c r="F112" s="464">
        <v>43830</v>
      </c>
      <c r="G112" s="466" t="s">
        <v>198</v>
      </c>
      <c r="H112" s="466" t="s">
        <v>12</v>
      </c>
      <c r="I112" s="97" t="s">
        <v>21</v>
      </c>
      <c r="J112" s="103">
        <v>0</v>
      </c>
      <c r="K112" s="185"/>
      <c r="L112" s="241">
        <v>217941553</v>
      </c>
      <c r="M112" s="210">
        <v>57797393</v>
      </c>
      <c r="N112" s="104">
        <f>SUM(L112:M112)</f>
        <v>275738946</v>
      </c>
      <c r="O112" s="441">
        <v>1</v>
      </c>
      <c r="P112" s="474" t="s">
        <v>243</v>
      </c>
      <c r="Q112" s="475"/>
      <c r="R112" s="476"/>
      <c r="S112" s="100"/>
    </row>
    <row r="113" spans="1:29" s="76" customFormat="1" ht="48.75" customHeight="1" x14ac:dyDescent="0.2">
      <c r="A113" s="294"/>
      <c r="B113" s="454"/>
      <c r="C113" s="461"/>
      <c r="D113" s="463"/>
      <c r="E113" s="465"/>
      <c r="F113" s="465"/>
      <c r="G113" s="467"/>
      <c r="H113" s="467"/>
      <c r="I113" s="98" t="s">
        <v>22</v>
      </c>
      <c r="J113" s="103">
        <v>0</v>
      </c>
      <c r="K113" s="185">
        <v>0</v>
      </c>
      <c r="L113" s="242">
        <f>+L112</f>
        <v>217941553</v>
      </c>
      <c r="M113" s="210">
        <f>+M112</f>
        <v>57797393</v>
      </c>
      <c r="N113" s="104">
        <f>+N112</f>
        <v>275738946</v>
      </c>
      <c r="O113" s="442"/>
      <c r="P113" s="471"/>
      <c r="Q113" s="472"/>
      <c r="R113" s="473"/>
      <c r="S113" s="101"/>
    </row>
    <row r="114" spans="1:29" s="76" customFormat="1" ht="48.75" customHeight="1" x14ac:dyDescent="0.2">
      <c r="A114" s="294"/>
      <c r="B114" s="454"/>
      <c r="C114" s="460" t="s">
        <v>152</v>
      </c>
      <c r="D114" s="462" t="s">
        <v>13</v>
      </c>
      <c r="E114" s="464"/>
      <c r="F114" s="464"/>
      <c r="G114" s="466"/>
      <c r="H114" s="466" t="s">
        <v>12</v>
      </c>
      <c r="I114" s="97" t="s">
        <v>21</v>
      </c>
      <c r="J114" s="103">
        <v>0</v>
      </c>
      <c r="K114" s="185">
        <v>0</v>
      </c>
      <c r="L114" s="242">
        <v>0</v>
      </c>
      <c r="M114" s="211">
        <v>0</v>
      </c>
      <c r="N114" s="104">
        <f>J114+K114+L114+M114</f>
        <v>0</v>
      </c>
      <c r="O114" s="278"/>
      <c r="P114" s="468" t="s">
        <v>224</v>
      </c>
      <c r="Q114" s="469"/>
      <c r="R114" s="470"/>
      <c r="S114" s="100"/>
    </row>
    <row r="115" spans="1:29" s="76" customFormat="1" ht="48.75" customHeight="1" x14ac:dyDescent="0.2">
      <c r="A115" s="294"/>
      <c r="B115" s="455"/>
      <c r="C115" s="461"/>
      <c r="D115" s="463"/>
      <c r="E115" s="465"/>
      <c r="F115" s="465"/>
      <c r="G115" s="467"/>
      <c r="H115" s="467"/>
      <c r="I115" s="98" t="s">
        <v>22</v>
      </c>
      <c r="J115" s="103">
        <v>0</v>
      </c>
      <c r="K115" s="185">
        <v>0</v>
      </c>
      <c r="L115" s="242">
        <v>0</v>
      </c>
      <c r="M115" s="211">
        <v>0</v>
      </c>
      <c r="N115" s="104">
        <f>J115+K115+L115+M115</f>
        <v>0</v>
      </c>
      <c r="O115" s="279"/>
      <c r="P115" s="471"/>
      <c r="Q115" s="472"/>
      <c r="R115" s="473"/>
      <c r="S115" s="101"/>
    </row>
    <row r="116" spans="1:29" s="76" customFormat="1" ht="28.5" customHeight="1" x14ac:dyDescent="0.2">
      <c r="A116" s="73"/>
      <c r="B116" s="425" t="s">
        <v>9</v>
      </c>
      <c r="C116" s="426"/>
      <c r="D116" s="426"/>
      <c r="E116" s="426"/>
      <c r="F116" s="426"/>
      <c r="G116" s="426"/>
      <c r="H116" s="426"/>
      <c r="I116" s="426"/>
      <c r="J116" s="426"/>
      <c r="K116" s="426"/>
      <c r="L116" s="427"/>
      <c r="M116" s="428"/>
      <c r="N116" s="439">
        <f>O112</f>
        <v>1</v>
      </c>
      <c r="O116" s="440"/>
      <c r="P116" s="157"/>
      <c r="Q116" s="158"/>
      <c r="R116" s="158"/>
      <c r="S116" s="73"/>
    </row>
    <row r="117" spans="1:29" s="76" customFormat="1" ht="12.75" customHeight="1" x14ac:dyDescent="0.2">
      <c r="A117" s="105"/>
      <c r="B117" s="105"/>
      <c r="C117" s="105"/>
      <c r="D117" s="105"/>
      <c r="E117" s="105"/>
      <c r="F117" s="105"/>
      <c r="G117" s="105"/>
      <c r="H117" s="105"/>
      <c r="I117" s="106"/>
      <c r="J117" s="105"/>
      <c r="K117" s="106"/>
      <c r="L117" s="106"/>
      <c r="M117" s="106"/>
      <c r="N117" s="105"/>
      <c r="O117" s="106"/>
      <c r="P117" s="159"/>
      <c r="Q117" s="158"/>
      <c r="R117" s="158"/>
      <c r="S117" s="73"/>
    </row>
    <row r="118" spans="1:29" s="76" customFormat="1" ht="28.5" customHeight="1" x14ac:dyDescent="0.2">
      <c r="A118" s="73"/>
      <c r="B118" s="107"/>
      <c r="C118" s="77"/>
      <c r="D118" s="108"/>
      <c r="E118" s="109"/>
      <c r="F118" s="109"/>
      <c r="G118" s="110"/>
      <c r="H118" s="111"/>
      <c r="I118" s="112"/>
      <c r="J118" s="110"/>
      <c r="K118" s="113"/>
      <c r="L118" s="113"/>
      <c r="M118" s="113"/>
      <c r="N118" s="110"/>
      <c r="O118" s="113"/>
      <c r="P118" s="160"/>
      <c r="Q118" s="161"/>
      <c r="R118" s="114"/>
      <c r="S118" s="115"/>
    </row>
    <row r="119" spans="1:29" s="76" customFormat="1" ht="15" customHeight="1" x14ac:dyDescent="0.2">
      <c r="A119" s="73"/>
      <c r="B119" s="116"/>
      <c r="C119" s="116"/>
      <c r="D119" s="117"/>
      <c r="E119" s="446"/>
      <c r="F119" s="447"/>
      <c r="G119" s="447"/>
      <c r="H119" s="447"/>
      <c r="I119" s="118"/>
      <c r="J119" s="118"/>
      <c r="K119" s="118"/>
      <c r="L119" s="118"/>
      <c r="M119" s="119"/>
      <c r="N119" s="119"/>
      <c r="O119" s="119"/>
      <c r="P119" s="162"/>
      <c r="Q119" s="162"/>
      <c r="R119" s="162"/>
      <c r="S119" s="27"/>
    </row>
    <row r="120" spans="1:29" s="76" customFormat="1" ht="12.75" customHeight="1" x14ac:dyDescent="0.2">
      <c r="A120" s="73"/>
      <c r="B120" s="120"/>
      <c r="C120" s="120"/>
      <c r="D120" s="121"/>
      <c r="E120" s="432"/>
      <c r="F120" s="433"/>
      <c r="G120" s="433"/>
      <c r="H120" s="433"/>
      <c r="I120" s="122"/>
      <c r="J120" s="122"/>
      <c r="K120" s="122"/>
      <c r="L120" s="122"/>
      <c r="M120" s="123"/>
      <c r="N120" s="123"/>
      <c r="O120" s="123"/>
      <c r="P120" s="163"/>
      <c r="Q120" s="163"/>
      <c r="R120" s="163"/>
      <c r="S120" s="27"/>
    </row>
    <row r="121" spans="1:29" s="76" customFormat="1" ht="21.75" customHeight="1" x14ac:dyDescent="0.2">
      <c r="A121" s="73"/>
      <c r="B121" s="120"/>
      <c r="C121" s="120"/>
      <c r="D121" s="121"/>
      <c r="E121" s="122"/>
      <c r="F121" s="122"/>
      <c r="G121" s="122"/>
      <c r="H121" s="122"/>
      <c r="I121" s="122"/>
      <c r="J121" s="124"/>
      <c r="K121" s="124"/>
      <c r="L121" s="124"/>
      <c r="M121" s="124"/>
      <c r="N121" s="124"/>
      <c r="O121" s="124"/>
      <c r="P121" s="164"/>
      <c r="Q121" s="164"/>
      <c r="R121" s="164"/>
      <c r="S121" s="27"/>
    </row>
    <row r="122" spans="1:29" s="76" customFormat="1" ht="56.25" customHeight="1" x14ac:dyDescent="0.2">
      <c r="A122" s="73"/>
      <c r="B122" s="125"/>
      <c r="C122" s="449" t="s">
        <v>14</v>
      </c>
      <c r="D122" s="449"/>
      <c r="E122" s="458">
        <f>N13+N33+N45+N59+N69+N81+N97+N109</f>
        <v>1</v>
      </c>
      <c r="F122" s="458"/>
      <c r="G122" s="122"/>
      <c r="H122" s="122"/>
      <c r="I122" s="122"/>
      <c r="J122" s="448" t="s">
        <v>42</v>
      </c>
      <c r="K122" s="448"/>
      <c r="L122" s="448"/>
      <c r="M122" s="124"/>
      <c r="N122" s="456">
        <f>R109+R97+R81+R69+R59+R45+R33+R13</f>
        <v>0.85384678008458281</v>
      </c>
      <c r="O122" s="457"/>
      <c r="P122" s="457"/>
      <c r="Q122" s="164"/>
      <c r="R122" s="164"/>
      <c r="S122" s="73"/>
    </row>
    <row r="123" spans="1:29" s="76" customFormat="1" ht="47.25" customHeight="1" x14ac:dyDescent="0.2">
      <c r="A123" s="73"/>
      <c r="B123" s="125"/>
      <c r="C123" s="449"/>
      <c r="D123" s="449"/>
      <c r="E123" s="458"/>
      <c r="F123" s="458"/>
      <c r="G123" s="122"/>
      <c r="H123" s="122"/>
      <c r="I123" s="122"/>
      <c r="J123" s="448"/>
      <c r="K123" s="448"/>
      <c r="L123" s="448"/>
      <c r="M123" s="124"/>
      <c r="N123" s="457"/>
      <c r="O123" s="457"/>
      <c r="P123" s="457"/>
      <c r="Q123" s="164"/>
      <c r="R123" s="164"/>
      <c r="S123" s="73"/>
    </row>
    <row r="124" spans="1:29" s="76" customFormat="1" ht="49.5" customHeight="1" x14ac:dyDescent="0.2">
      <c r="A124" s="73"/>
      <c r="B124" s="126"/>
      <c r="C124" s="126"/>
      <c r="D124" s="437"/>
      <c r="E124" s="438"/>
      <c r="F124" s="438"/>
      <c r="G124" s="126"/>
      <c r="H124" s="126"/>
      <c r="I124" s="127"/>
      <c r="J124" s="127"/>
      <c r="K124" s="127"/>
      <c r="L124" s="127"/>
      <c r="M124" s="127"/>
      <c r="N124" s="127"/>
      <c r="O124" s="127"/>
      <c r="P124" s="165"/>
      <c r="Q124" s="165"/>
      <c r="R124" s="165"/>
      <c r="S124" s="73"/>
    </row>
    <row r="125" spans="1:29" ht="12.75" customHeight="1" x14ac:dyDescent="0.2">
      <c r="A125" s="14"/>
      <c r="B125" s="9"/>
      <c r="C125" s="9"/>
      <c r="D125" s="434"/>
      <c r="E125" s="435"/>
      <c r="F125" s="436"/>
      <c r="G125" s="9"/>
      <c r="H125" s="9" t="s">
        <v>5</v>
      </c>
      <c r="I125" s="10"/>
      <c r="J125" s="435"/>
      <c r="K125" s="433"/>
      <c r="L125" s="433"/>
      <c r="M125" s="433"/>
      <c r="N125" s="435"/>
      <c r="O125" s="13"/>
      <c r="P125" s="166"/>
      <c r="Q125" s="167"/>
      <c r="R125" s="167"/>
      <c r="S125" s="27"/>
      <c r="T125" s="20"/>
      <c r="U125" s="20"/>
      <c r="V125" s="20"/>
      <c r="W125" s="20"/>
      <c r="X125" s="20"/>
      <c r="Y125" s="20"/>
      <c r="Z125" s="20"/>
      <c r="AA125" s="20"/>
      <c r="AB125" s="20"/>
      <c r="AC125" s="20"/>
    </row>
    <row r="126" spans="1:29" ht="12.75" customHeight="1" x14ac:dyDescent="0.2">
      <c r="A126" s="15"/>
      <c r="B126" s="10"/>
      <c r="C126" s="10"/>
      <c r="D126" s="10"/>
      <c r="E126" s="13"/>
      <c r="F126" s="13"/>
      <c r="G126" s="10"/>
      <c r="H126" s="10"/>
      <c r="I126" s="10"/>
      <c r="J126" s="13"/>
      <c r="K126" s="13"/>
      <c r="L126" s="13"/>
      <c r="M126" s="13"/>
      <c r="N126" s="13"/>
      <c r="O126" s="13"/>
      <c r="P126" s="166"/>
      <c r="Q126" s="167"/>
      <c r="R126" s="167"/>
      <c r="S126" s="27"/>
      <c r="T126" s="20"/>
      <c r="U126" s="20"/>
      <c r="V126" s="20"/>
      <c r="W126" s="20"/>
      <c r="X126" s="20"/>
      <c r="Y126" s="20"/>
      <c r="Z126" s="20"/>
      <c r="AA126" s="20"/>
      <c r="AB126" s="20"/>
      <c r="AC126" s="20"/>
    </row>
    <row r="127" spans="1:29" ht="30" customHeight="1" x14ac:dyDescent="0.2">
      <c r="A127" s="14"/>
      <c r="B127" s="459" t="s">
        <v>43</v>
      </c>
      <c r="C127" s="459"/>
      <c r="D127" s="459"/>
      <c r="E127" s="459"/>
      <c r="F127" s="459"/>
      <c r="G127" s="459"/>
      <c r="H127" s="459"/>
      <c r="I127" s="11"/>
      <c r="J127" s="11"/>
      <c r="K127" s="11"/>
      <c r="L127" s="11"/>
      <c r="M127" s="11"/>
      <c r="N127" s="11"/>
      <c r="O127" s="11"/>
      <c r="P127" s="168"/>
      <c r="Q127" s="168"/>
      <c r="R127" s="168"/>
      <c r="S127" s="23"/>
      <c r="T127" s="20"/>
      <c r="U127" s="20"/>
      <c r="V127" s="20"/>
      <c r="W127" s="20"/>
      <c r="X127" s="20"/>
      <c r="Y127" s="20"/>
      <c r="Z127" s="20"/>
      <c r="AA127" s="20"/>
      <c r="AB127" s="20"/>
      <c r="AC127" s="20"/>
    </row>
    <row r="128" spans="1:29" ht="66" customHeight="1" x14ac:dyDescent="0.2">
      <c r="A128" s="14"/>
      <c r="B128" s="134" t="s">
        <v>45</v>
      </c>
      <c r="C128" s="179" t="s">
        <v>30</v>
      </c>
      <c r="D128" s="12" t="s">
        <v>194</v>
      </c>
      <c r="E128" s="450" t="s">
        <v>44</v>
      </c>
      <c r="F128" s="451"/>
      <c r="G128" s="451"/>
      <c r="H128" s="452"/>
      <c r="I128" s="28"/>
      <c r="J128" s="29"/>
      <c r="K128" s="30"/>
      <c r="L128" s="30"/>
      <c r="M128" s="30"/>
      <c r="N128" s="31"/>
      <c r="O128" s="32"/>
      <c r="P128" s="169"/>
      <c r="Q128" s="170"/>
      <c r="R128" s="170"/>
      <c r="S128" s="23"/>
      <c r="T128" s="20"/>
      <c r="U128" s="20"/>
      <c r="V128" s="20"/>
      <c r="W128" s="20"/>
      <c r="X128" s="20"/>
      <c r="Y128" s="20"/>
      <c r="Z128" s="20"/>
      <c r="AA128" s="20"/>
      <c r="AB128" s="20"/>
      <c r="AC128" s="20"/>
    </row>
    <row r="129" spans="1:29" ht="120.75" customHeight="1" x14ac:dyDescent="0.2">
      <c r="A129" s="23"/>
      <c r="B129" s="178">
        <v>43894</v>
      </c>
      <c r="C129" s="63">
        <v>2.2000000000000002</v>
      </c>
      <c r="D129" s="177" t="s">
        <v>214</v>
      </c>
      <c r="E129" s="443" t="s">
        <v>215</v>
      </c>
      <c r="F129" s="444"/>
      <c r="G129" s="444"/>
      <c r="H129" s="445"/>
      <c r="I129" s="23"/>
      <c r="J129" s="34"/>
      <c r="K129" s="34"/>
      <c r="L129" s="34"/>
      <c r="M129" s="34"/>
      <c r="N129" s="34"/>
      <c r="O129" s="34"/>
      <c r="P129" s="171"/>
      <c r="Q129" s="170"/>
      <c r="R129" s="170"/>
      <c r="S129" s="23"/>
      <c r="T129" s="20"/>
      <c r="U129" s="20"/>
      <c r="V129" s="20"/>
      <c r="W129" s="20"/>
      <c r="X129" s="20"/>
      <c r="Y129" s="20"/>
      <c r="Z129" s="20"/>
      <c r="AA129" s="20"/>
      <c r="AB129" s="20"/>
      <c r="AC129" s="20"/>
    </row>
    <row r="130" spans="1:29" ht="120.75" customHeight="1" x14ac:dyDescent="0.2">
      <c r="A130" s="23"/>
      <c r="B130" s="178">
        <v>43896</v>
      </c>
      <c r="C130" s="63">
        <v>1.1000000000000001</v>
      </c>
      <c r="D130" s="177" t="s">
        <v>172</v>
      </c>
      <c r="E130" s="443" t="s">
        <v>207</v>
      </c>
      <c r="F130" s="444"/>
      <c r="G130" s="444"/>
      <c r="H130" s="445"/>
      <c r="I130" s="23"/>
      <c r="J130" s="34"/>
      <c r="K130" s="34"/>
      <c r="L130" s="34"/>
      <c r="M130" s="34"/>
      <c r="N130" s="34"/>
      <c r="O130" s="34"/>
      <c r="P130" s="171"/>
      <c r="Q130" s="170"/>
      <c r="R130" s="170"/>
      <c r="S130" s="23"/>
      <c r="T130" s="20"/>
      <c r="U130" s="20"/>
      <c r="V130" s="20"/>
      <c r="W130" s="20"/>
      <c r="X130" s="20"/>
      <c r="Y130" s="20"/>
      <c r="Z130" s="20"/>
      <c r="AA130" s="20"/>
      <c r="AB130" s="20"/>
      <c r="AC130" s="20"/>
    </row>
    <row r="131" spans="1:29" ht="120.75" customHeight="1" x14ac:dyDescent="0.2">
      <c r="A131" s="23"/>
      <c r="B131" s="178">
        <v>43896</v>
      </c>
      <c r="C131" s="63">
        <v>1.2</v>
      </c>
      <c r="D131" s="177" t="s">
        <v>172</v>
      </c>
      <c r="E131" s="443" t="s">
        <v>207</v>
      </c>
      <c r="F131" s="444"/>
      <c r="G131" s="444"/>
      <c r="H131" s="445"/>
      <c r="I131" s="23"/>
      <c r="J131" s="34"/>
      <c r="K131" s="34"/>
      <c r="L131" s="34"/>
      <c r="M131" s="34"/>
      <c r="N131" s="34"/>
      <c r="O131" s="34"/>
      <c r="P131" s="171"/>
      <c r="Q131" s="170"/>
      <c r="R131" s="170"/>
      <c r="S131" s="23"/>
      <c r="T131" s="20"/>
      <c r="U131" s="20"/>
      <c r="V131" s="20"/>
      <c r="W131" s="20"/>
      <c r="X131" s="20"/>
      <c r="Y131" s="20"/>
      <c r="Z131" s="20"/>
      <c r="AA131" s="20"/>
      <c r="AB131" s="20"/>
      <c r="AC131" s="20"/>
    </row>
    <row r="132" spans="1:29" ht="120.75" customHeight="1" x14ac:dyDescent="0.2">
      <c r="A132" s="18"/>
      <c r="B132" s="135">
        <v>43896</v>
      </c>
      <c r="C132" s="63">
        <v>1.4</v>
      </c>
      <c r="D132" s="63" t="s">
        <v>205</v>
      </c>
      <c r="E132" s="443" t="s">
        <v>206</v>
      </c>
      <c r="F132" s="444"/>
      <c r="G132" s="444"/>
      <c r="H132" s="445"/>
      <c r="I132" s="18"/>
      <c r="J132" s="35"/>
      <c r="K132" s="35"/>
      <c r="L132" s="35"/>
      <c r="M132" s="35"/>
      <c r="N132" s="35"/>
      <c r="O132" s="35"/>
      <c r="P132" s="172"/>
      <c r="S132" s="18"/>
      <c r="T132" s="20"/>
      <c r="U132" s="20"/>
      <c r="V132" s="20"/>
      <c r="W132" s="20"/>
      <c r="X132" s="20"/>
      <c r="Y132" s="20"/>
      <c r="Z132" s="20"/>
      <c r="AA132" s="20"/>
      <c r="AB132" s="20"/>
      <c r="AC132" s="20"/>
    </row>
    <row r="133" spans="1:29" ht="120.75" customHeight="1" x14ac:dyDescent="0.2">
      <c r="A133" s="18"/>
      <c r="B133" s="135">
        <v>43896</v>
      </c>
      <c r="C133" s="63">
        <v>1.5</v>
      </c>
      <c r="D133" s="63" t="s">
        <v>174</v>
      </c>
      <c r="E133" s="443" t="s">
        <v>211</v>
      </c>
      <c r="F133" s="444"/>
      <c r="G133" s="444"/>
      <c r="H133" s="445"/>
      <c r="I133" s="18"/>
      <c r="J133" s="35"/>
      <c r="K133" s="35"/>
      <c r="L133" s="35"/>
      <c r="M133" s="35"/>
      <c r="N133" s="35"/>
      <c r="O133" s="35"/>
      <c r="P133" s="172"/>
      <c r="S133" s="18"/>
      <c r="T133" s="20"/>
      <c r="U133" s="20"/>
      <c r="V133" s="20"/>
      <c r="W133" s="20"/>
      <c r="X133" s="20"/>
      <c r="Y133" s="20"/>
      <c r="Z133" s="20"/>
      <c r="AA133" s="20"/>
      <c r="AB133" s="20"/>
      <c r="AC133" s="20"/>
    </row>
    <row r="134" spans="1:29" ht="120.75" customHeight="1" x14ac:dyDescent="0.2">
      <c r="A134" s="18"/>
      <c r="B134" s="135">
        <v>43896</v>
      </c>
      <c r="C134" s="63">
        <v>1.7</v>
      </c>
      <c r="D134" s="63" t="s">
        <v>61</v>
      </c>
      <c r="E134" s="443" t="s">
        <v>206</v>
      </c>
      <c r="F134" s="444"/>
      <c r="G134" s="444"/>
      <c r="H134" s="445"/>
      <c r="I134" s="18"/>
      <c r="J134" s="35"/>
      <c r="K134" s="35"/>
      <c r="L134" s="35"/>
      <c r="M134" s="35"/>
      <c r="N134" s="35"/>
      <c r="O134" s="35"/>
      <c r="P134" s="172"/>
      <c r="S134" s="18"/>
      <c r="T134" s="20"/>
      <c r="U134" s="20"/>
      <c r="V134" s="20"/>
      <c r="W134" s="20"/>
      <c r="X134" s="20"/>
      <c r="Y134" s="20"/>
      <c r="Z134" s="20"/>
      <c r="AA134" s="20"/>
      <c r="AB134" s="20"/>
      <c r="AC134" s="20"/>
    </row>
    <row r="135" spans="1:29" ht="120.75" customHeight="1" x14ac:dyDescent="0.2">
      <c r="A135" s="18"/>
      <c r="B135" s="135">
        <v>43896</v>
      </c>
      <c r="C135" s="63">
        <v>1.8</v>
      </c>
      <c r="D135" s="63" t="s">
        <v>178</v>
      </c>
      <c r="E135" s="443" t="s">
        <v>210</v>
      </c>
      <c r="F135" s="444"/>
      <c r="G135" s="444"/>
      <c r="H135" s="445"/>
      <c r="I135" s="18"/>
      <c r="J135" s="35"/>
      <c r="K135" s="35"/>
      <c r="L135" s="35"/>
      <c r="M135" s="35"/>
      <c r="N135" s="35"/>
      <c r="O135" s="35"/>
      <c r="P135" s="172"/>
      <c r="S135" s="18"/>
      <c r="T135" s="20"/>
      <c r="U135" s="20"/>
      <c r="V135" s="20"/>
      <c r="W135" s="20"/>
      <c r="X135" s="20"/>
      <c r="Y135" s="20"/>
      <c r="Z135" s="20"/>
      <c r="AA135" s="20"/>
      <c r="AB135" s="20"/>
      <c r="AC135" s="20"/>
    </row>
    <row r="136" spans="1:29" ht="150" customHeight="1" x14ac:dyDescent="0.2">
      <c r="A136" s="18"/>
      <c r="B136" s="135">
        <v>43896</v>
      </c>
      <c r="C136" s="63">
        <v>1.9</v>
      </c>
      <c r="D136" s="63" t="s">
        <v>179</v>
      </c>
      <c r="E136" s="443" t="s">
        <v>210</v>
      </c>
      <c r="F136" s="444"/>
      <c r="G136" s="444"/>
      <c r="H136" s="445"/>
      <c r="I136" s="18"/>
      <c r="J136" s="35"/>
      <c r="K136" s="35"/>
      <c r="L136" s="35"/>
      <c r="M136" s="35"/>
      <c r="N136" s="35"/>
      <c r="O136" s="35"/>
      <c r="P136" s="172"/>
      <c r="S136" s="18"/>
      <c r="T136" s="20"/>
      <c r="U136" s="20"/>
      <c r="V136" s="20"/>
      <c r="W136" s="20"/>
      <c r="X136" s="20"/>
      <c r="Y136" s="20"/>
      <c r="Z136" s="20"/>
      <c r="AA136" s="20"/>
      <c r="AB136" s="20"/>
      <c r="AC136" s="20"/>
    </row>
    <row r="137" spans="1:29" ht="120.75" customHeight="1" x14ac:dyDescent="0.2">
      <c r="A137" s="18"/>
      <c r="B137" s="135">
        <v>43896</v>
      </c>
      <c r="C137" s="180">
        <v>1.1000000000000001</v>
      </c>
      <c r="D137" s="63" t="s">
        <v>183</v>
      </c>
      <c r="E137" s="443" t="s">
        <v>210</v>
      </c>
      <c r="F137" s="444"/>
      <c r="G137" s="444"/>
      <c r="H137" s="445"/>
      <c r="I137" s="18"/>
      <c r="J137" s="35"/>
      <c r="K137" s="35"/>
      <c r="L137" s="35"/>
      <c r="M137" s="35"/>
      <c r="N137" s="35"/>
      <c r="O137" s="35"/>
      <c r="P137" s="172"/>
      <c r="S137" s="18"/>
      <c r="T137" s="20"/>
      <c r="U137" s="20"/>
      <c r="V137" s="20"/>
      <c r="W137" s="20"/>
      <c r="X137" s="20"/>
      <c r="Y137" s="20"/>
      <c r="Z137" s="20"/>
      <c r="AA137" s="20"/>
      <c r="AB137" s="20"/>
      <c r="AC137" s="20"/>
    </row>
    <row r="138" spans="1:29" ht="120.75" customHeight="1" x14ac:dyDescent="0.2">
      <c r="A138" s="18"/>
      <c r="B138" s="135">
        <v>43896</v>
      </c>
      <c r="C138" s="180">
        <v>1.1100000000000001</v>
      </c>
      <c r="D138" s="63" t="s">
        <v>184</v>
      </c>
      <c r="E138" s="443" t="s">
        <v>210</v>
      </c>
      <c r="F138" s="444"/>
      <c r="G138" s="444"/>
      <c r="H138" s="445"/>
      <c r="I138" s="18"/>
      <c r="J138" s="35"/>
      <c r="K138" s="35"/>
      <c r="L138" s="35"/>
      <c r="M138" s="35"/>
      <c r="N138" s="35"/>
      <c r="O138" s="35"/>
      <c r="P138" s="172"/>
      <c r="S138" s="18"/>
      <c r="T138" s="20"/>
      <c r="U138" s="20"/>
      <c r="V138" s="20"/>
      <c r="W138" s="20"/>
      <c r="X138" s="20"/>
      <c r="Y138" s="20"/>
      <c r="Z138" s="20"/>
      <c r="AA138" s="20"/>
      <c r="AB138" s="20"/>
      <c r="AC138" s="20"/>
    </row>
    <row r="139" spans="1:29" ht="120.75" customHeight="1" x14ac:dyDescent="0.2">
      <c r="A139" s="18"/>
      <c r="B139" s="135">
        <v>43959</v>
      </c>
      <c r="C139" s="63" t="s">
        <v>55</v>
      </c>
      <c r="D139" s="63" t="s">
        <v>173</v>
      </c>
      <c r="E139" s="443" t="s">
        <v>203</v>
      </c>
      <c r="F139" s="444"/>
      <c r="G139" s="444"/>
      <c r="H139" s="445"/>
      <c r="I139" s="18"/>
      <c r="J139" s="35"/>
      <c r="K139" s="35"/>
      <c r="L139" s="35"/>
      <c r="M139" s="35"/>
      <c r="N139" s="35"/>
      <c r="O139" s="35"/>
      <c r="P139" s="172"/>
      <c r="S139" s="18"/>
      <c r="T139" s="20"/>
      <c r="U139" s="20"/>
      <c r="V139" s="20"/>
      <c r="W139" s="20"/>
      <c r="X139" s="20"/>
      <c r="Y139" s="20"/>
      <c r="Z139" s="20"/>
      <c r="AA139" s="20"/>
      <c r="AB139" s="20"/>
      <c r="AC139" s="20"/>
    </row>
    <row r="140" spans="1:29" ht="120.75" customHeight="1" x14ac:dyDescent="0.2">
      <c r="A140" s="18"/>
      <c r="B140" s="135">
        <v>43959</v>
      </c>
      <c r="C140" s="63" t="s">
        <v>180</v>
      </c>
      <c r="D140" s="63" t="s">
        <v>183</v>
      </c>
      <c r="E140" s="443" t="s">
        <v>208</v>
      </c>
      <c r="F140" s="444"/>
      <c r="G140" s="444"/>
      <c r="H140" s="445"/>
      <c r="I140" s="18"/>
      <c r="J140" s="35"/>
      <c r="K140" s="35"/>
      <c r="L140" s="35"/>
      <c r="M140" s="35"/>
      <c r="N140" s="35"/>
      <c r="O140" s="35"/>
      <c r="P140" s="172"/>
      <c r="S140" s="18"/>
      <c r="T140" s="20"/>
      <c r="U140" s="20"/>
      <c r="V140" s="20"/>
      <c r="W140" s="20"/>
      <c r="X140" s="20"/>
      <c r="Y140" s="20"/>
      <c r="Z140" s="20"/>
      <c r="AA140" s="20"/>
      <c r="AB140" s="20"/>
      <c r="AC140" s="20"/>
    </row>
    <row r="141" spans="1:29" ht="162.75" customHeight="1" x14ac:dyDescent="0.2">
      <c r="A141" s="18"/>
      <c r="B141" s="135">
        <v>43959</v>
      </c>
      <c r="C141" s="63" t="s">
        <v>181</v>
      </c>
      <c r="D141" s="63" t="s">
        <v>184</v>
      </c>
      <c r="E141" s="443" t="s">
        <v>209</v>
      </c>
      <c r="F141" s="444"/>
      <c r="G141" s="444"/>
      <c r="H141" s="445"/>
      <c r="I141" s="18"/>
      <c r="J141" s="35"/>
      <c r="K141" s="35"/>
      <c r="L141" s="35"/>
      <c r="M141" s="35"/>
      <c r="N141" s="35"/>
      <c r="O141" s="35"/>
      <c r="P141" s="172"/>
      <c r="S141" s="18"/>
      <c r="T141" s="20"/>
      <c r="U141" s="20"/>
      <c r="V141" s="20"/>
      <c r="W141" s="20"/>
      <c r="X141" s="20"/>
      <c r="Y141" s="20"/>
      <c r="Z141" s="20"/>
      <c r="AA141" s="20"/>
      <c r="AB141" s="20"/>
      <c r="AC141" s="20"/>
    </row>
    <row r="142" spans="1:29" ht="120.75" customHeight="1" x14ac:dyDescent="0.2">
      <c r="A142" s="18"/>
      <c r="B142" s="136"/>
      <c r="C142" s="33"/>
      <c r="D142" s="33"/>
      <c r="E142" s="429"/>
      <c r="F142" s="430"/>
      <c r="G142" s="430"/>
      <c r="H142" s="431"/>
      <c r="I142" s="18"/>
      <c r="J142" s="35"/>
      <c r="K142" s="35"/>
      <c r="L142" s="35"/>
      <c r="M142" s="35"/>
      <c r="N142" s="35"/>
      <c r="O142" s="35"/>
      <c r="P142" s="172"/>
      <c r="S142" s="18"/>
      <c r="T142" s="20"/>
      <c r="U142" s="20"/>
      <c r="V142" s="20"/>
      <c r="W142" s="20"/>
      <c r="X142" s="20"/>
      <c r="Y142" s="20"/>
      <c r="Z142" s="20"/>
      <c r="AA142" s="20"/>
      <c r="AB142" s="20"/>
      <c r="AC142" s="20"/>
    </row>
    <row r="143" spans="1:29" ht="120.75" customHeight="1" x14ac:dyDescent="0.2">
      <c r="A143" s="18"/>
      <c r="B143" s="136"/>
      <c r="C143" s="33"/>
      <c r="D143" s="33"/>
      <c r="E143" s="429"/>
      <c r="F143" s="430"/>
      <c r="G143" s="430"/>
      <c r="H143" s="431"/>
      <c r="I143" s="18"/>
      <c r="J143" s="35"/>
      <c r="K143" s="35"/>
      <c r="L143" s="35"/>
      <c r="M143" s="35"/>
      <c r="N143" s="35"/>
      <c r="O143" s="35"/>
      <c r="P143" s="172"/>
      <c r="S143" s="18"/>
      <c r="T143" s="20"/>
      <c r="U143" s="20"/>
      <c r="V143" s="20"/>
      <c r="W143" s="20"/>
      <c r="X143" s="20"/>
      <c r="Y143" s="20"/>
      <c r="Z143" s="20"/>
      <c r="AA143" s="20"/>
      <c r="AB143" s="20"/>
      <c r="AC143" s="20"/>
    </row>
    <row r="144" spans="1:29" ht="120.75" customHeight="1" x14ac:dyDescent="0.2">
      <c r="A144" s="18"/>
      <c r="B144" s="136"/>
      <c r="C144" s="33"/>
      <c r="D144" s="33"/>
      <c r="E144" s="429"/>
      <c r="F144" s="430"/>
      <c r="G144" s="430"/>
      <c r="H144" s="431"/>
      <c r="I144" s="18"/>
      <c r="J144" s="35"/>
      <c r="K144" s="35"/>
      <c r="L144" s="35"/>
      <c r="M144" s="35"/>
      <c r="N144" s="35"/>
      <c r="O144" s="35"/>
      <c r="P144" s="172"/>
      <c r="S144" s="18"/>
      <c r="T144" s="20"/>
      <c r="U144" s="20"/>
      <c r="V144" s="20"/>
      <c r="W144" s="20"/>
      <c r="X144" s="20"/>
      <c r="Y144" s="20"/>
      <c r="Z144" s="20"/>
      <c r="AA144" s="20"/>
      <c r="AB144" s="20"/>
      <c r="AC144" s="20"/>
    </row>
    <row r="145" spans="1:29" ht="120.75" customHeight="1" x14ac:dyDescent="0.2">
      <c r="A145" s="18"/>
      <c r="B145" s="136"/>
      <c r="C145" s="33"/>
      <c r="D145" s="33"/>
      <c r="E145" s="429"/>
      <c r="F145" s="430"/>
      <c r="G145" s="430"/>
      <c r="H145" s="431"/>
      <c r="I145" s="18"/>
      <c r="J145" s="35"/>
      <c r="K145" s="35"/>
      <c r="L145" s="35"/>
      <c r="M145" s="35"/>
      <c r="N145" s="35"/>
      <c r="O145" s="35"/>
      <c r="P145" s="172"/>
      <c r="S145" s="18"/>
      <c r="T145" s="20"/>
      <c r="U145" s="20"/>
      <c r="V145" s="20"/>
      <c r="W145" s="20"/>
      <c r="X145" s="20"/>
      <c r="Y145" s="20"/>
      <c r="Z145" s="20"/>
      <c r="AA145" s="20"/>
      <c r="AB145" s="20"/>
      <c r="AC145" s="20"/>
    </row>
    <row r="146" spans="1:29" ht="120.75" customHeight="1" x14ac:dyDescent="0.2">
      <c r="A146" s="18"/>
      <c r="B146" s="136"/>
      <c r="C146" s="33"/>
      <c r="D146" s="33"/>
      <c r="E146" s="429"/>
      <c r="F146" s="430"/>
      <c r="G146" s="430"/>
      <c r="H146" s="431"/>
      <c r="I146" s="18"/>
      <c r="J146" s="35"/>
      <c r="K146" s="35"/>
      <c r="L146" s="35"/>
      <c r="M146" s="35"/>
      <c r="N146" s="35"/>
      <c r="O146" s="35"/>
      <c r="P146" s="172"/>
      <c r="S146" s="18"/>
      <c r="T146" s="20"/>
      <c r="U146" s="20"/>
      <c r="V146" s="20"/>
      <c r="W146" s="20"/>
      <c r="X146" s="20"/>
      <c r="Y146" s="20"/>
      <c r="Z146" s="20"/>
      <c r="AA146" s="20"/>
      <c r="AB146" s="20"/>
      <c r="AC146" s="20"/>
    </row>
    <row r="147" spans="1:29" ht="120.75" customHeight="1" x14ac:dyDescent="0.2">
      <c r="A147" s="18"/>
      <c r="B147" s="136"/>
      <c r="C147" s="33"/>
      <c r="D147" s="33"/>
      <c r="E147" s="429"/>
      <c r="F147" s="430"/>
      <c r="G147" s="430"/>
      <c r="H147" s="431"/>
      <c r="I147" s="18"/>
      <c r="J147" s="35"/>
      <c r="K147" s="35"/>
      <c r="L147" s="35"/>
      <c r="M147" s="35"/>
      <c r="N147" s="35"/>
      <c r="O147" s="35"/>
      <c r="P147" s="172"/>
      <c r="S147" s="18"/>
      <c r="T147" s="20"/>
      <c r="U147" s="20"/>
      <c r="V147" s="20"/>
      <c r="W147" s="20"/>
      <c r="X147" s="20"/>
      <c r="Y147" s="20"/>
      <c r="Z147" s="20"/>
      <c r="AA147" s="20"/>
      <c r="AB147" s="20"/>
      <c r="AC147" s="20"/>
    </row>
    <row r="148" spans="1:29" ht="120.75" customHeight="1" x14ac:dyDescent="0.2">
      <c r="A148" s="18"/>
      <c r="B148" s="136"/>
      <c r="C148" s="33"/>
      <c r="D148" s="33"/>
      <c r="E148" s="429"/>
      <c r="F148" s="430"/>
      <c r="G148" s="430"/>
      <c r="H148" s="431"/>
      <c r="I148" s="18"/>
      <c r="J148" s="35"/>
      <c r="K148" s="35"/>
      <c r="L148" s="35"/>
      <c r="M148" s="35"/>
      <c r="N148" s="35"/>
      <c r="O148" s="35"/>
      <c r="P148" s="172"/>
      <c r="S148" s="18"/>
      <c r="T148" s="20"/>
      <c r="U148" s="20"/>
      <c r="V148" s="20"/>
      <c r="W148" s="20"/>
      <c r="X148" s="20"/>
      <c r="Y148" s="20"/>
      <c r="Z148" s="20"/>
      <c r="AA148" s="20"/>
      <c r="AB148" s="20"/>
      <c r="AC148" s="20"/>
    </row>
    <row r="149" spans="1:29" ht="120.75" customHeight="1" x14ac:dyDescent="0.2">
      <c r="A149" s="18"/>
      <c r="B149" s="136"/>
      <c r="C149" s="33"/>
      <c r="D149" s="33"/>
      <c r="E149" s="429"/>
      <c r="F149" s="430"/>
      <c r="G149" s="430"/>
      <c r="H149" s="431"/>
      <c r="I149" s="18"/>
      <c r="J149" s="35"/>
      <c r="K149" s="35"/>
      <c r="L149" s="35"/>
      <c r="M149" s="35"/>
      <c r="N149" s="35"/>
      <c r="O149" s="35"/>
      <c r="P149" s="172"/>
      <c r="S149" s="18"/>
      <c r="T149" s="20"/>
      <c r="U149" s="20"/>
      <c r="V149" s="20"/>
      <c r="W149" s="20"/>
      <c r="X149" s="20"/>
      <c r="Y149" s="20"/>
      <c r="Z149" s="20"/>
      <c r="AA149" s="20"/>
      <c r="AB149" s="20"/>
      <c r="AC149" s="20"/>
    </row>
    <row r="150" spans="1:29" ht="120.75" customHeight="1" x14ac:dyDescent="0.2">
      <c r="A150" s="18"/>
      <c r="B150" s="136"/>
      <c r="C150" s="33"/>
      <c r="D150" s="33"/>
      <c r="E150" s="429"/>
      <c r="F150" s="430"/>
      <c r="G150" s="430"/>
      <c r="H150" s="431"/>
      <c r="I150" s="18"/>
      <c r="J150" s="35"/>
      <c r="K150" s="35"/>
      <c r="L150" s="35"/>
      <c r="M150" s="35"/>
      <c r="N150" s="35"/>
      <c r="O150" s="35"/>
      <c r="P150" s="172"/>
      <c r="S150" s="18"/>
      <c r="T150" s="20"/>
      <c r="U150" s="20"/>
      <c r="V150" s="20"/>
      <c r="W150" s="20"/>
      <c r="X150" s="20"/>
      <c r="Y150" s="20"/>
      <c r="Z150" s="20"/>
      <c r="AA150" s="20"/>
      <c r="AB150" s="20"/>
      <c r="AC150" s="20"/>
    </row>
    <row r="151" spans="1:29" ht="120.75" customHeight="1" x14ac:dyDescent="0.2">
      <c r="A151" s="18"/>
      <c r="B151" s="136"/>
      <c r="C151" s="33"/>
      <c r="D151" s="33"/>
      <c r="E151" s="429"/>
      <c r="F151" s="430"/>
      <c r="G151" s="430"/>
      <c r="H151" s="431"/>
      <c r="I151" s="18"/>
      <c r="J151" s="35"/>
      <c r="K151" s="35"/>
      <c r="L151" s="35"/>
      <c r="M151" s="35"/>
      <c r="N151" s="35"/>
      <c r="O151" s="35"/>
      <c r="P151" s="172"/>
      <c r="S151" s="18"/>
      <c r="T151" s="20"/>
      <c r="U151" s="20"/>
      <c r="V151" s="20"/>
      <c r="W151" s="20"/>
      <c r="X151" s="20"/>
      <c r="Y151" s="20"/>
      <c r="Z151" s="20"/>
      <c r="AA151" s="20"/>
      <c r="AB151" s="20"/>
      <c r="AC151" s="20"/>
    </row>
    <row r="152" spans="1:29" ht="120.75" customHeight="1" x14ac:dyDescent="0.2">
      <c r="A152" s="18"/>
      <c r="B152" s="136"/>
      <c r="C152" s="33"/>
      <c r="D152" s="33"/>
      <c r="E152" s="429"/>
      <c r="F152" s="430"/>
      <c r="G152" s="430"/>
      <c r="H152" s="431"/>
      <c r="I152" s="18"/>
      <c r="J152" s="35"/>
      <c r="K152" s="35"/>
      <c r="L152" s="35"/>
      <c r="M152" s="35"/>
      <c r="N152" s="35"/>
      <c r="O152" s="35"/>
      <c r="P152" s="172"/>
      <c r="S152" s="18"/>
      <c r="T152" s="20"/>
      <c r="U152" s="20"/>
      <c r="V152" s="20"/>
      <c r="W152" s="20"/>
      <c r="X152" s="20"/>
      <c r="Y152" s="20"/>
      <c r="Z152" s="20"/>
      <c r="AA152" s="20"/>
      <c r="AB152" s="20"/>
      <c r="AC152" s="20"/>
    </row>
    <row r="153" spans="1:29" ht="120.75" customHeight="1" x14ac:dyDescent="0.2">
      <c r="A153" s="18"/>
      <c r="B153" s="136"/>
      <c r="C153" s="33"/>
      <c r="D153" s="33"/>
      <c r="E153" s="429"/>
      <c r="F153" s="430"/>
      <c r="G153" s="430"/>
      <c r="H153" s="431"/>
      <c r="I153" s="18"/>
      <c r="J153" s="35"/>
      <c r="K153" s="35"/>
      <c r="L153" s="35"/>
      <c r="M153" s="35"/>
      <c r="N153" s="35"/>
      <c r="O153" s="35"/>
      <c r="P153" s="172"/>
      <c r="S153" s="18"/>
      <c r="T153" s="20"/>
      <c r="U153" s="20"/>
      <c r="V153" s="20"/>
      <c r="W153" s="20"/>
      <c r="X153" s="20"/>
      <c r="Y153" s="20"/>
      <c r="Z153" s="20"/>
      <c r="AA153" s="20"/>
      <c r="AB153" s="20"/>
      <c r="AC153" s="20"/>
    </row>
    <row r="154" spans="1:29" ht="120.75" customHeight="1" x14ac:dyDescent="0.2">
      <c r="A154" s="18"/>
      <c r="B154" s="136"/>
      <c r="C154" s="33"/>
      <c r="D154" s="33"/>
      <c r="E154" s="429"/>
      <c r="F154" s="430"/>
      <c r="G154" s="430"/>
      <c r="H154" s="431"/>
      <c r="I154" s="18"/>
      <c r="J154" s="35"/>
      <c r="K154" s="35"/>
      <c r="L154" s="35"/>
      <c r="M154" s="35"/>
      <c r="N154" s="35"/>
      <c r="O154" s="35"/>
      <c r="P154" s="172"/>
      <c r="S154" s="18"/>
      <c r="T154" s="20"/>
      <c r="U154" s="20"/>
      <c r="V154" s="20"/>
      <c r="W154" s="20"/>
      <c r="X154" s="20"/>
      <c r="Y154" s="20"/>
      <c r="Z154" s="20"/>
      <c r="AA154" s="20"/>
      <c r="AB154" s="20"/>
      <c r="AC154" s="20"/>
    </row>
    <row r="155" spans="1:29" ht="120.75" customHeight="1" x14ac:dyDescent="0.2">
      <c r="A155" s="18"/>
      <c r="B155" s="136"/>
      <c r="C155" s="33"/>
      <c r="D155" s="33"/>
      <c r="E155" s="429"/>
      <c r="F155" s="430"/>
      <c r="G155" s="430"/>
      <c r="H155" s="431"/>
      <c r="I155" s="18"/>
      <c r="J155" s="35"/>
      <c r="K155" s="35"/>
      <c r="L155" s="35"/>
      <c r="M155" s="35"/>
      <c r="N155" s="35"/>
      <c r="O155" s="35"/>
      <c r="P155" s="172"/>
      <c r="S155" s="18"/>
    </row>
    <row r="156" spans="1:29" ht="120.75" customHeight="1" x14ac:dyDescent="0.2">
      <c r="A156" s="18"/>
      <c r="B156" s="136"/>
      <c r="C156" s="33"/>
      <c r="D156" s="33"/>
      <c r="E156" s="429"/>
      <c r="F156" s="430"/>
      <c r="G156" s="430"/>
      <c r="H156" s="431"/>
      <c r="I156" s="18"/>
      <c r="J156" s="35"/>
      <c r="K156" s="35"/>
      <c r="L156" s="35"/>
      <c r="M156" s="35"/>
      <c r="N156" s="35"/>
      <c r="O156" s="35"/>
      <c r="P156" s="172"/>
      <c r="S156" s="18"/>
    </row>
    <row r="157" spans="1:29" ht="12.75" customHeight="1" x14ac:dyDescent="0.2">
      <c r="A157" s="18"/>
      <c r="B157" s="136"/>
      <c r="C157" s="33"/>
      <c r="D157" s="33"/>
      <c r="E157" s="429"/>
      <c r="F157" s="430"/>
      <c r="G157" s="430"/>
      <c r="H157" s="431"/>
      <c r="I157" s="18"/>
      <c r="J157" s="35"/>
      <c r="K157" s="35"/>
      <c r="L157" s="35"/>
      <c r="M157" s="35"/>
      <c r="N157" s="35"/>
      <c r="O157" s="35"/>
      <c r="P157" s="172"/>
      <c r="S157" s="18"/>
    </row>
    <row r="158" spans="1:29" ht="12.75" customHeight="1" x14ac:dyDescent="0.2">
      <c r="A158" s="18"/>
      <c r="B158" s="136"/>
      <c r="C158" s="33"/>
      <c r="D158" s="33"/>
      <c r="E158" s="429"/>
      <c r="F158" s="430"/>
      <c r="G158" s="430"/>
      <c r="H158" s="431"/>
      <c r="I158" s="18"/>
      <c r="J158" s="35"/>
      <c r="K158" s="35"/>
      <c r="L158" s="35"/>
      <c r="M158" s="35"/>
      <c r="N158" s="35"/>
      <c r="O158" s="35"/>
      <c r="P158" s="172"/>
      <c r="S158" s="18"/>
    </row>
    <row r="159" spans="1:29" ht="12.75" customHeight="1" x14ac:dyDescent="0.2">
      <c r="A159" s="18"/>
      <c r="B159" s="136"/>
      <c r="C159" s="33"/>
      <c r="D159" s="33"/>
      <c r="E159" s="429"/>
      <c r="F159" s="430"/>
      <c r="G159" s="430"/>
      <c r="H159" s="431"/>
      <c r="I159" s="18"/>
      <c r="J159" s="35"/>
      <c r="K159" s="35"/>
      <c r="L159" s="35"/>
      <c r="M159" s="35"/>
      <c r="N159" s="35"/>
      <c r="O159" s="35"/>
      <c r="P159" s="172"/>
      <c r="S159" s="18"/>
    </row>
    <row r="160" spans="1:29" ht="12.75" customHeight="1" x14ac:dyDescent="0.2">
      <c r="A160" s="18"/>
      <c r="B160" s="136"/>
      <c r="C160" s="33"/>
      <c r="D160" s="33"/>
      <c r="E160" s="429"/>
      <c r="F160" s="430"/>
      <c r="G160" s="430"/>
      <c r="H160" s="431"/>
      <c r="I160" s="18"/>
      <c r="J160" s="35"/>
      <c r="K160" s="35"/>
      <c r="L160" s="35"/>
      <c r="M160" s="35"/>
      <c r="N160" s="35"/>
      <c r="O160" s="35"/>
      <c r="P160" s="172"/>
      <c r="S160" s="18"/>
    </row>
    <row r="161" spans="1:19" ht="12.75" customHeight="1" x14ac:dyDescent="0.2">
      <c r="A161" s="18"/>
      <c r="B161" s="136"/>
      <c r="C161" s="33"/>
      <c r="D161" s="33"/>
      <c r="E161" s="429"/>
      <c r="F161" s="430"/>
      <c r="G161" s="430"/>
      <c r="H161" s="431"/>
      <c r="I161" s="18"/>
      <c r="J161" s="35"/>
      <c r="K161" s="35"/>
      <c r="L161" s="35"/>
      <c r="M161" s="35"/>
      <c r="N161" s="35"/>
      <c r="O161" s="35"/>
      <c r="P161" s="172"/>
      <c r="S161" s="18"/>
    </row>
    <row r="162" spans="1:19" ht="12.75" customHeight="1" x14ac:dyDescent="0.2">
      <c r="A162" s="18"/>
      <c r="B162" s="136"/>
      <c r="C162" s="33"/>
      <c r="D162" s="33"/>
      <c r="E162" s="429"/>
      <c r="F162" s="430"/>
      <c r="G162" s="430"/>
      <c r="H162" s="431"/>
      <c r="I162" s="18"/>
      <c r="J162" s="35"/>
      <c r="K162" s="35"/>
      <c r="L162" s="35"/>
      <c r="M162" s="35"/>
      <c r="N162" s="35"/>
      <c r="O162" s="35"/>
      <c r="P162" s="172"/>
      <c r="S162" s="18"/>
    </row>
    <row r="163" spans="1:19" ht="12.75" customHeight="1" x14ac:dyDescent="0.2">
      <c r="A163" s="18"/>
      <c r="B163" s="136"/>
      <c r="C163" s="33"/>
      <c r="D163" s="33"/>
      <c r="E163" s="429"/>
      <c r="F163" s="430"/>
      <c r="G163" s="430"/>
      <c r="H163" s="431"/>
      <c r="I163" s="18"/>
      <c r="J163" s="35"/>
      <c r="K163" s="35"/>
      <c r="L163" s="35"/>
      <c r="M163" s="35"/>
      <c r="N163" s="35"/>
      <c r="O163" s="35"/>
      <c r="P163" s="172"/>
      <c r="S163" s="18"/>
    </row>
    <row r="164" spans="1:19" ht="12.75" customHeight="1" x14ac:dyDescent="0.2">
      <c r="A164" s="18"/>
      <c r="B164" s="136"/>
      <c r="C164" s="33"/>
      <c r="D164" s="33"/>
      <c r="E164" s="429"/>
      <c r="F164" s="430"/>
      <c r="G164" s="430"/>
      <c r="H164" s="431"/>
      <c r="I164" s="18"/>
      <c r="J164" s="35"/>
      <c r="K164" s="35"/>
      <c r="L164" s="35"/>
      <c r="M164" s="35"/>
      <c r="N164" s="35"/>
      <c r="O164" s="35"/>
      <c r="P164" s="172"/>
      <c r="S164" s="18"/>
    </row>
    <row r="165" spans="1:19" ht="12.75" customHeight="1" x14ac:dyDescent="0.2">
      <c r="A165" s="18"/>
      <c r="B165" s="136"/>
      <c r="C165" s="33"/>
      <c r="D165" s="33"/>
      <c r="E165" s="429"/>
      <c r="F165" s="430"/>
      <c r="G165" s="430"/>
      <c r="H165" s="431"/>
      <c r="I165" s="18"/>
      <c r="J165" s="35"/>
      <c r="K165" s="35"/>
      <c r="L165" s="35"/>
      <c r="M165" s="35"/>
      <c r="N165" s="35"/>
      <c r="O165" s="35"/>
      <c r="P165" s="172"/>
      <c r="S165" s="18"/>
    </row>
    <row r="166" spans="1:19" ht="12.75" customHeight="1" x14ac:dyDescent="0.2">
      <c r="A166" s="18"/>
      <c r="B166" s="136"/>
      <c r="C166" s="33"/>
      <c r="D166" s="33"/>
      <c r="E166" s="429"/>
      <c r="F166" s="430"/>
      <c r="G166" s="430"/>
      <c r="H166" s="431"/>
      <c r="I166" s="18"/>
      <c r="J166" s="35"/>
      <c r="K166" s="35"/>
      <c r="L166" s="35"/>
      <c r="M166" s="35"/>
      <c r="N166" s="35"/>
      <c r="O166" s="35"/>
      <c r="P166" s="172"/>
      <c r="S166" s="18"/>
    </row>
    <row r="167" spans="1:19" ht="12.75" customHeight="1" x14ac:dyDescent="0.2">
      <c r="A167" s="18"/>
      <c r="B167" s="136"/>
      <c r="C167" s="33"/>
      <c r="D167" s="33"/>
      <c r="E167" s="429"/>
      <c r="F167" s="430"/>
      <c r="G167" s="430"/>
      <c r="H167" s="431"/>
      <c r="I167" s="18"/>
      <c r="J167" s="35"/>
      <c r="K167" s="35"/>
      <c r="L167" s="35"/>
      <c r="M167" s="35"/>
      <c r="N167" s="35"/>
      <c r="O167" s="35"/>
      <c r="P167" s="172"/>
      <c r="S167" s="18"/>
    </row>
    <row r="168" spans="1:19" ht="12.75" customHeight="1" x14ac:dyDescent="0.2">
      <c r="A168" s="18"/>
      <c r="B168" s="136"/>
      <c r="C168" s="33"/>
      <c r="D168" s="33"/>
      <c r="E168" s="429"/>
      <c r="F168" s="430"/>
      <c r="G168" s="430"/>
      <c r="H168" s="431"/>
      <c r="I168" s="18"/>
      <c r="J168" s="35"/>
      <c r="K168" s="35"/>
      <c r="L168" s="35"/>
      <c r="M168" s="35"/>
      <c r="N168" s="35"/>
      <c r="O168" s="35"/>
      <c r="P168" s="172"/>
      <c r="S168" s="18"/>
    </row>
    <row r="169" spans="1:19" ht="12.75" customHeight="1" x14ac:dyDescent="0.2">
      <c r="A169" s="18"/>
      <c r="B169" s="136"/>
      <c r="C169" s="33"/>
      <c r="D169" s="33"/>
      <c r="E169" s="429"/>
      <c r="F169" s="430"/>
      <c r="G169" s="430"/>
      <c r="H169" s="431"/>
      <c r="I169" s="18"/>
      <c r="J169" s="35"/>
      <c r="K169" s="35"/>
      <c r="L169" s="35"/>
      <c r="M169" s="35"/>
      <c r="N169" s="35"/>
      <c r="O169" s="35"/>
      <c r="P169" s="172"/>
      <c r="S169" s="18"/>
    </row>
    <row r="170" spans="1:19" ht="12.75" customHeight="1" x14ac:dyDescent="0.2">
      <c r="A170" s="18"/>
      <c r="B170" s="136"/>
      <c r="C170" s="33"/>
      <c r="D170" s="33"/>
      <c r="E170" s="429"/>
      <c r="F170" s="430"/>
      <c r="G170" s="430"/>
      <c r="H170" s="431"/>
      <c r="I170" s="18"/>
      <c r="J170" s="35"/>
      <c r="K170" s="35"/>
      <c r="L170" s="35"/>
      <c r="M170" s="35"/>
      <c r="N170" s="35"/>
      <c r="O170" s="35"/>
      <c r="P170" s="172"/>
      <c r="S170" s="18"/>
    </row>
    <row r="171" spans="1:19" ht="12.75" customHeight="1" x14ac:dyDescent="0.2">
      <c r="A171" s="18"/>
      <c r="B171" s="136"/>
      <c r="C171" s="33"/>
      <c r="D171" s="33"/>
      <c r="E171" s="429"/>
      <c r="F171" s="430"/>
      <c r="G171" s="430"/>
      <c r="H171" s="431"/>
      <c r="I171" s="18"/>
      <c r="J171" s="35"/>
      <c r="K171" s="35"/>
      <c r="L171" s="35"/>
      <c r="M171" s="35"/>
      <c r="N171" s="35"/>
      <c r="O171" s="35"/>
      <c r="P171" s="172"/>
      <c r="S171" s="18"/>
    </row>
    <row r="172" spans="1:19" ht="12.75" customHeight="1" x14ac:dyDescent="0.2">
      <c r="A172" s="18"/>
      <c r="B172" s="136"/>
      <c r="C172" s="33"/>
      <c r="D172" s="33"/>
      <c r="E172" s="429"/>
      <c r="F172" s="430"/>
      <c r="G172" s="430"/>
      <c r="H172" s="431"/>
      <c r="I172" s="18"/>
      <c r="J172" s="35"/>
      <c r="K172" s="35"/>
      <c r="L172" s="35"/>
      <c r="M172" s="35"/>
      <c r="N172" s="35"/>
      <c r="O172" s="35"/>
      <c r="P172" s="172"/>
      <c r="S172" s="18"/>
    </row>
    <row r="173" spans="1:19" ht="12.75" customHeight="1" x14ac:dyDescent="0.2">
      <c r="A173" s="18"/>
      <c r="B173" s="136"/>
      <c r="C173" s="33"/>
      <c r="D173" s="33"/>
      <c r="E173" s="429"/>
      <c r="F173" s="430"/>
      <c r="G173" s="430"/>
      <c r="H173" s="431"/>
      <c r="I173" s="18"/>
      <c r="J173" s="35"/>
      <c r="K173" s="35"/>
      <c r="L173" s="35"/>
      <c r="M173" s="35"/>
      <c r="N173" s="35"/>
      <c r="O173" s="35"/>
      <c r="P173" s="172"/>
      <c r="S173" s="18"/>
    </row>
    <row r="174" spans="1:19" ht="12.75" customHeight="1" x14ac:dyDescent="0.2">
      <c r="A174" s="18"/>
      <c r="B174" s="136"/>
      <c r="C174" s="33"/>
      <c r="D174" s="33"/>
      <c r="E174" s="429"/>
      <c r="F174" s="430"/>
      <c r="G174" s="430"/>
      <c r="H174" s="431"/>
      <c r="I174" s="18"/>
      <c r="J174" s="35"/>
      <c r="K174" s="35"/>
      <c r="L174" s="35"/>
      <c r="M174" s="35"/>
      <c r="N174" s="35"/>
      <c r="O174" s="35"/>
      <c r="P174" s="172"/>
      <c r="S174" s="18"/>
    </row>
    <row r="175" spans="1:19" ht="12.75" customHeight="1" x14ac:dyDescent="0.2">
      <c r="A175" s="18"/>
      <c r="B175" s="136"/>
      <c r="C175" s="33"/>
      <c r="D175" s="33"/>
      <c r="E175" s="429"/>
      <c r="F175" s="430"/>
      <c r="G175" s="430"/>
      <c r="H175" s="431"/>
      <c r="I175" s="18"/>
      <c r="J175" s="35"/>
      <c r="K175" s="35"/>
      <c r="L175" s="35"/>
      <c r="M175" s="35"/>
      <c r="N175" s="35"/>
      <c r="O175" s="35"/>
      <c r="P175" s="172"/>
      <c r="S175" s="18"/>
    </row>
    <row r="176" spans="1:19" ht="12.75" customHeight="1" x14ac:dyDescent="0.2">
      <c r="A176" s="18"/>
      <c r="B176" s="136"/>
      <c r="C176" s="33"/>
      <c r="D176" s="33"/>
      <c r="E176" s="429"/>
      <c r="F176" s="430"/>
      <c r="G176" s="430"/>
      <c r="H176" s="431"/>
      <c r="I176" s="18"/>
      <c r="J176" s="35"/>
      <c r="K176" s="35"/>
      <c r="L176" s="35"/>
      <c r="M176" s="35"/>
      <c r="N176" s="35"/>
      <c r="O176" s="35"/>
      <c r="P176" s="172"/>
      <c r="S176" s="18"/>
    </row>
    <row r="177" spans="1:19" ht="12.75" customHeight="1" x14ac:dyDescent="0.2">
      <c r="A177" s="18"/>
      <c r="B177" s="136"/>
      <c r="C177" s="33"/>
      <c r="D177" s="33"/>
      <c r="E177" s="429"/>
      <c r="F177" s="430"/>
      <c r="G177" s="430"/>
      <c r="H177" s="431"/>
      <c r="I177" s="18"/>
      <c r="J177" s="35"/>
      <c r="K177" s="35"/>
      <c r="L177" s="35"/>
      <c r="M177" s="35"/>
      <c r="N177" s="35"/>
      <c r="O177" s="35"/>
      <c r="P177" s="172"/>
      <c r="S177" s="18"/>
    </row>
    <row r="178" spans="1:19" ht="12.75" customHeight="1" x14ac:dyDescent="0.2">
      <c r="A178" s="18"/>
      <c r="B178" s="136"/>
      <c r="C178" s="33"/>
      <c r="D178" s="33"/>
      <c r="E178" s="429"/>
      <c r="F178" s="430"/>
      <c r="G178" s="430"/>
      <c r="H178" s="431"/>
      <c r="I178" s="18"/>
      <c r="J178" s="35"/>
      <c r="K178" s="35"/>
      <c r="L178" s="35"/>
      <c r="M178" s="35"/>
      <c r="N178" s="35"/>
      <c r="O178" s="35"/>
      <c r="P178" s="172"/>
      <c r="S178" s="18"/>
    </row>
    <row r="179" spans="1:19" ht="12.75" customHeight="1" x14ac:dyDescent="0.2">
      <c r="A179" s="18"/>
      <c r="B179" s="136"/>
      <c r="C179" s="33"/>
      <c r="D179" s="33"/>
      <c r="E179" s="429"/>
      <c r="F179" s="430"/>
      <c r="G179" s="430"/>
      <c r="H179" s="431"/>
      <c r="I179" s="18"/>
      <c r="J179" s="35"/>
      <c r="K179" s="35"/>
      <c r="L179" s="35"/>
      <c r="M179" s="35"/>
      <c r="N179" s="35"/>
      <c r="O179" s="35"/>
      <c r="P179" s="172"/>
      <c r="S179" s="18"/>
    </row>
    <row r="180" spans="1:19" ht="12.75" customHeight="1" x14ac:dyDescent="0.2">
      <c r="A180" s="18"/>
      <c r="B180" s="136"/>
      <c r="C180" s="33"/>
      <c r="D180" s="33"/>
      <c r="E180" s="429"/>
      <c r="F180" s="430"/>
      <c r="G180" s="430"/>
      <c r="H180" s="431"/>
      <c r="I180" s="18"/>
      <c r="J180" s="35"/>
      <c r="K180" s="35"/>
      <c r="L180" s="35"/>
      <c r="M180" s="35"/>
      <c r="N180" s="35"/>
      <c r="O180" s="35"/>
      <c r="P180" s="172"/>
      <c r="S180" s="18"/>
    </row>
    <row r="181" spans="1:19" ht="12.75" customHeight="1" x14ac:dyDescent="0.2">
      <c r="A181" s="18"/>
      <c r="B181" s="27"/>
      <c r="C181" s="18"/>
      <c r="D181" s="18"/>
      <c r="E181" s="18"/>
      <c r="F181" s="18"/>
      <c r="G181" s="18"/>
      <c r="H181" s="18"/>
      <c r="I181" s="18"/>
      <c r="J181" s="35"/>
      <c r="K181" s="35"/>
      <c r="L181" s="35"/>
      <c r="M181" s="35"/>
      <c r="N181" s="35"/>
      <c r="O181" s="35"/>
      <c r="P181" s="172"/>
      <c r="S181" s="18"/>
    </row>
    <row r="182" spans="1:19" ht="12.75" customHeight="1" x14ac:dyDescent="0.2">
      <c r="A182" s="18"/>
      <c r="B182" s="27"/>
      <c r="C182" s="18"/>
      <c r="D182" s="18"/>
      <c r="E182" s="18"/>
      <c r="F182" s="18"/>
      <c r="G182" s="18"/>
      <c r="H182" s="18"/>
      <c r="I182" s="18"/>
      <c r="J182" s="35"/>
      <c r="K182" s="35"/>
      <c r="L182" s="35"/>
      <c r="M182" s="35"/>
      <c r="N182" s="35"/>
      <c r="O182" s="35"/>
      <c r="P182" s="172"/>
      <c r="S182" s="18"/>
    </row>
    <row r="183" spans="1:19" ht="12.75" customHeight="1" x14ac:dyDescent="0.2">
      <c r="A183" s="18"/>
      <c r="B183" s="27"/>
      <c r="C183" s="18"/>
      <c r="D183" s="18"/>
      <c r="E183" s="18"/>
      <c r="F183" s="18"/>
      <c r="G183" s="18"/>
      <c r="H183" s="18"/>
      <c r="I183" s="18"/>
      <c r="J183" s="35"/>
      <c r="K183" s="35"/>
      <c r="L183" s="35"/>
      <c r="M183" s="35"/>
      <c r="N183" s="35"/>
      <c r="O183" s="35"/>
      <c r="P183" s="172"/>
      <c r="S183" s="18"/>
    </row>
    <row r="184" spans="1:19" ht="12.75" customHeight="1" x14ac:dyDescent="0.2">
      <c r="A184" s="18"/>
      <c r="B184" s="27"/>
      <c r="C184" s="18"/>
      <c r="D184" s="18"/>
      <c r="E184" s="18"/>
      <c r="F184" s="18"/>
      <c r="G184" s="18"/>
      <c r="H184" s="18"/>
      <c r="I184" s="18"/>
      <c r="J184" s="35"/>
      <c r="K184" s="35"/>
      <c r="L184" s="35"/>
      <c r="M184" s="35"/>
      <c r="N184" s="35"/>
      <c r="O184" s="35"/>
      <c r="P184" s="172"/>
      <c r="S184" s="18"/>
    </row>
    <row r="185" spans="1:19" ht="12.75" customHeight="1" x14ac:dyDescent="0.2">
      <c r="A185" s="18"/>
      <c r="B185" s="27"/>
      <c r="C185" s="18"/>
      <c r="D185" s="18"/>
      <c r="E185" s="18"/>
      <c r="F185" s="18"/>
      <c r="G185" s="18"/>
      <c r="H185" s="18"/>
      <c r="I185" s="18"/>
      <c r="J185" s="35"/>
      <c r="K185" s="35"/>
      <c r="L185" s="35"/>
      <c r="M185" s="35"/>
      <c r="N185" s="35"/>
      <c r="O185" s="35"/>
      <c r="P185" s="172"/>
      <c r="S185" s="18"/>
    </row>
    <row r="186" spans="1:19" ht="12.75" customHeight="1" x14ac:dyDescent="0.2">
      <c r="A186" s="18"/>
      <c r="B186" s="27"/>
      <c r="C186" s="18"/>
      <c r="D186" s="18"/>
      <c r="E186" s="18"/>
      <c r="F186" s="18"/>
      <c r="G186" s="18"/>
      <c r="H186" s="18"/>
      <c r="I186" s="18"/>
      <c r="J186" s="35"/>
      <c r="K186" s="35"/>
      <c r="L186" s="35"/>
      <c r="M186" s="35"/>
      <c r="N186" s="35"/>
      <c r="O186" s="35"/>
      <c r="P186" s="172"/>
      <c r="S186" s="18"/>
    </row>
    <row r="187" spans="1:19" ht="12.75" customHeight="1" x14ac:dyDescent="0.2">
      <c r="A187" s="18"/>
      <c r="B187" s="27"/>
      <c r="C187" s="18"/>
      <c r="D187" s="18"/>
      <c r="E187" s="18"/>
      <c r="F187" s="18"/>
      <c r="G187" s="18"/>
      <c r="H187" s="18"/>
      <c r="I187" s="18"/>
      <c r="J187" s="35"/>
      <c r="K187" s="35"/>
      <c r="L187" s="35"/>
      <c r="M187" s="35"/>
      <c r="N187" s="35"/>
      <c r="O187" s="35"/>
      <c r="P187" s="172"/>
      <c r="S187" s="18"/>
    </row>
    <row r="188" spans="1:19" ht="12.75" customHeight="1" x14ac:dyDescent="0.2">
      <c r="A188" s="18"/>
      <c r="B188" s="27"/>
      <c r="C188" s="18"/>
      <c r="D188" s="18"/>
      <c r="E188" s="18"/>
      <c r="F188" s="18"/>
      <c r="G188" s="18"/>
      <c r="H188" s="18"/>
      <c r="I188" s="18"/>
      <c r="J188" s="35"/>
      <c r="K188" s="35"/>
      <c r="L188" s="35"/>
      <c r="M188" s="35"/>
      <c r="N188" s="35"/>
      <c r="O188" s="35"/>
      <c r="P188" s="172"/>
      <c r="S188" s="18"/>
    </row>
    <row r="189" spans="1:19" ht="12.75" customHeight="1" x14ac:dyDescent="0.2">
      <c r="A189" s="18"/>
      <c r="B189" s="27"/>
      <c r="C189" s="18"/>
      <c r="D189" s="18"/>
      <c r="E189" s="18"/>
      <c r="F189" s="18"/>
      <c r="G189" s="18"/>
      <c r="H189" s="18"/>
      <c r="I189" s="18"/>
      <c r="J189" s="35"/>
      <c r="K189" s="35"/>
      <c r="L189" s="35"/>
      <c r="M189" s="35"/>
      <c r="N189" s="35"/>
      <c r="O189" s="35"/>
      <c r="P189" s="172"/>
      <c r="S189" s="18"/>
    </row>
    <row r="190" spans="1:19" ht="12.75" customHeight="1" x14ac:dyDescent="0.2">
      <c r="A190" s="18"/>
      <c r="B190" s="27"/>
      <c r="C190" s="18"/>
      <c r="D190" s="18"/>
      <c r="E190" s="18"/>
      <c r="F190" s="18"/>
      <c r="G190" s="18"/>
      <c r="H190" s="18"/>
      <c r="I190" s="18"/>
      <c r="J190" s="35"/>
      <c r="K190" s="35"/>
      <c r="L190" s="35"/>
      <c r="M190" s="35"/>
      <c r="N190" s="35"/>
      <c r="O190" s="35"/>
      <c r="P190" s="172"/>
      <c r="S190" s="18"/>
    </row>
    <row r="191" spans="1:19" ht="12.75" customHeight="1" x14ac:dyDescent="0.2">
      <c r="A191" s="18"/>
      <c r="B191" s="27"/>
      <c r="C191" s="18"/>
      <c r="D191" s="18"/>
      <c r="E191" s="18"/>
      <c r="F191" s="18"/>
      <c r="G191" s="18"/>
      <c r="H191" s="18"/>
      <c r="I191" s="18"/>
      <c r="J191" s="35"/>
      <c r="K191" s="35"/>
      <c r="L191" s="35"/>
      <c r="M191" s="35"/>
      <c r="N191" s="35"/>
      <c r="O191" s="35"/>
      <c r="P191" s="172"/>
      <c r="S191" s="18"/>
    </row>
    <row r="192" spans="1:19" ht="12.75" customHeight="1" x14ac:dyDescent="0.2">
      <c r="A192" s="18"/>
      <c r="B192" s="27"/>
      <c r="C192" s="18"/>
      <c r="D192" s="18"/>
      <c r="E192" s="18"/>
      <c r="F192" s="18"/>
      <c r="G192" s="18"/>
      <c r="H192" s="18"/>
      <c r="I192" s="18"/>
      <c r="J192" s="35"/>
      <c r="K192" s="35"/>
      <c r="L192" s="35"/>
      <c r="M192" s="35"/>
      <c r="N192" s="35"/>
      <c r="O192" s="35"/>
      <c r="P192" s="172"/>
      <c r="S192" s="18"/>
    </row>
    <row r="193" spans="1:19" ht="12.75" customHeight="1" x14ac:dyDescent="0.2">
      <c r="A193" s="18"/>
      <c r="B193" s="27"/>
      <c r="C193" s="18"/>
      <c r="D193" s="18"/>
      <c r="E193" s="18"/>
      <c r="F193" s="18"/>
      <c r="G193" s="18"/>
      <c r="H193" s="18"/>
      <c r="I193" s="18"/>
      <c r="J193" s="35"/>
      <c r="K193" s="35"/>
      <c r="L193" s="35"/>
      <c r="M193" s="35"/>
      <c r="N193" s="35"/>
      <c r="O193" s="35"/>
      <c r="P193" s="172"/>
      <c r="S193" s="18"/>
    </row>
    <row r="194" spans="1:19" ht="12.75" customHeight="1" x14ac:dyDescent="0.2">
      <c r="A194" s="18"/>
      <c r="B194" s="27"/>
      <c r="C194" s="18"/>
      <c r="D194" s="18"/>
      <c r="E194" s="18"/>
      <c r="F194" s="18"/>
      <c r="G194" s="18"/>
      <c r="H194" s="18"/>
      <c r="I194" s="18"/>
      <c r="J194" s="35"/>
      <c r="K194" s="35"/>
      <c r="L194" s="35"/>
      <c r="M194" s="35"/>
      <c r="N194" s="35"/>
      <c r="O194" s="35"/>
      <c r="P194" s="172"/>
      <c r="S194" s="18"/>
    </row>
    <row r="195" spans="1:19" ht="12.75" customHeight="1" x14ac:dyDescent="0.2">
      <c r="A195" s="18"/>
      <c r="B195" s="27"/>
      <c r="C195" s="18"/>
      <c r="D195" s="18"/>
      <c r="E195" s="18"/>
      <c r="F195" s="18"/>
      <c r="G195" s="18"/>
      <c r="H195" s="18"/>
      <c r="I195" s="18"/>
      <c r="J195" s="35"/>
      <c r="K195" s="35"/>
      <c r="L195" s="35"/>
      <c r="M195" s="35"/>
      <c r="N195" s="35"/>
      <c r="O195" s="35"/>
      <c r="P195" s="172"/>
      <c r="S195" s="18"/>
    </row>
    <row r="196" spans="1:19" ht="12.75" customHeight="1" x14ac:dyDescent="0.2">
      <c r="A196" s="18"/>
      <c r="B196" s="27"/>
      <c r="C196" s="18"/>
      <c r="D196" s="18"/>
      <c r="E196" s="18"/>
      <c r="F196" s="18"/>
      <c r="G196" s="18"/>
      <c r="H196" s="18"/>
      <c r="I196" s="18"/>
      <c r="J196" s="35"/>
      <c r="K196" s="35"/>
      <c r="L196" s="35"/>
      <c r="M196" s="35"/>
      <c r="N196" s="35"/>
      <c r="O196" s="35"/>
      <c r="P196" s="172"/>
      <c r="S196" s="18"/>
    </row>
    <row r="197" spans="1:19" ht="12.75" customHeight="1" x14ac:dyDescent="0.2">
      <c r="A197" s="18"/>
      <c r="B197" s="27"/>
      <c r="C197" s="18"/>
      <c r="D197" s="18"/>
      <c r="E197" s="18"/>
      <c r="F197" s="18"/>
      <c r="G197" s="18"/>
      <c r="H197" s="18"/>
      <c r="I197" s="18"/>
      <c r="J197" s="35"/>
      <c r="K197" s="35"/>
      <c r="L197" s="35"/>
      <c r="M197" s="35"/>
      <c r="N197" s="35"/>
      <c r="O197" s="35"/>
      <c r="P197" s="172"/>
      <c r="S197" s="18"/>
    </row>
    <row r="198" spans="1:19" ht="12.75" customHeight="1" x14ac:dyDescent="0.2">
      <c r="A198" s="18"/>
      <c r="B198" s="27"/>
      <c r="C198" s="18"/>
      <c r="D198" s="18"/>
      <c r="E198" s="18"/>
      <c r="F198" s="18"/>
      <c r="G198" s="18"/>
      <c r="H198" s="18"/>
      <c r="I198" s="18"/>
      <c r="J198" s="35"/>
      <c r="K198" s="35"/>
      <c r="L198" s="35"/>
      <c r="M198" s="35"/>
      <c r="N198" s="35"/>
      <c r="O198" s="35"/>
      <c r="P198" s="172"/>
      <c r="S198" s="18"/>
    </row>
    <row r="199" spans="1:19" ht="12.75" customHeight="1" x14ac:dyDescent="0.2">
      <c r="A199" s="18"/>
      <c r="B199" s="27"/>
      <c r="C199" s="18"/>
      <c r="D199" s="18"/>
      <c r="E199" s="18"/>
      <c r="F199" s="18"/>
      <c r="G199" s="18"/>
      <c r="H199" s="18"/>
      <c r="I199" s="18"/>
      <c r="J199" s="35"/>
      <c r="K199" s="35"/>
      <c r="L199" s="35"/>
      <c r="M199" s="35"/>
      <c r="N199" s="35"/>
      <c r="O199" s="35"/>
      <c r="P199" s="172"/>
      <c r="S199" s="18"/>
    </row>
    <row r="200" spans="1:19" ht="12.75" customHeight="1" x14ac:dyDescent="0.2">
      <c r="A200" s="18"/>
      <c r="B200" s="27"/>
      <c r="C200" s="18"/>
      <c r="D200" s="18"/>
      <c r="E200" s="18"/>
      <c r="F200" s="18"/>
      <c r="G200" s="18"/>
      <c r="H200" s="18"/>
      <c r="I200" s="18"/>
      <c r="J200" s="35"/>
      <c r="K200" s="35"/>
      <c r="L200" s="35"/>
      <c r="M200" s="35"/>
      <c r="N200" s="35"/>
      <c r="O200" s="35"/>
      <c r="P200" s="172"/>
      <c r="S200" s="18"/>
    </row>
    <row r="201" spans="1:19" ht="12.75" customHeight="1" x14ac:dyDescent="0.2">
      <c r="A201" s="18"/>
      <c r="B201" s="27"/>
      <c r="C201" s="18"/>
      <c r="D201" s="18"/>
      <c r="E201" s="18"/>
      <c r="F201" s="18"/>
      <c r="G201" s="18"/>
      <c r="H201" s="18"/>
      <c r="I201" s="18"/>
      <c r="J201" s="35"/>
      <c r="K201" s="35"/>
      <c r="L201" s="35"/>
      <c r="M201" s="35"/>
      <c r="N201" s="35"/>
      <c r="O201" s="35"/>
      <c r="P201" s="172"/>
      <c r="S201" s="18"/>
    </row>
    <row r="202" spans="1:19" ht="12.75" customHeight="1" x14ac:dyDescent="0.2">
      <c r="A202" s="18"/>
      <c r="B202" s="27"/>
      <c r="C202" s="18"/>
      <c r="D202" s="18"/>
      <c r="E202" s="18"/>
      <c r="F202" s="18"/>
      <c r="G202" s="18"/>
      <c r="H202" s="18"/>
      <c r="I202" s="18"/>
      <c r="J202" s="35"/>
      <c r="K202" s="35"/>
      <c r="L202" s="35"/>
      <c r="M202" s="35"/>
      <c r="N202" s="35"/>
      <c r="O202" s="35"/>
      <c r="P202" s="172"/>
      <c r="S202" s="18"/>
    </row>
    <row r="203" spans="1:19" ht="12.75" customHeight="1" x14ac:dyDescent="0.2">
      <c r="A203" s="18"/>
      <c r="B203" s="27"/>
      <c r="C203" s="18"/>
      <c r="D203" s="18"/>
      <c r="E203" s="18"/>
      <c r="F203" s="18"/>
      <c r="G203" s="18"/>
      <c r="H203" s="18"/>
      <c r="I203" s="18"/>
      <c r="J203" s="35"/>
      <c r="K203" s="35"/>
      <c r="L203" s="35"/>
      <c r="M203" s="35"/>
      <c r="N203" s="35"/>
      <c r="O203" s="35"/>
      <c r="P203" s="172"/>
      <c r="S203" s="18"/>
    </row>
    <row r="204" spans="1:19" ht="12.75" customHeight="1" x14ac:dyDescent="0.2">
      <c r="A204" s="18"/>
      <c r="B204" s="27"/>
      <c r="C204" s="18"/>
      <c r="D204" s="18"/>
      <c r="E204" s="18"/>
      <c r="F204" s="18"/>
      <c r="G204" s="18"/>
      <c r="H204" s="18"/>
      <c r="I204" s="18"/>
      <c r="J204" s="35"/>
      <c r="K204" s="35"/>
      <c r="L204" s="35"/>
      <c r="M204" s="35"/>
      <c r="N204" s="35"/>
      <c r="O204" s="35"/>
      <c r="P204" s="172"/>
      <c r="S204" s="18"/>
    </row>
    <row r="205" spans="1:19" ht="12.75" customHeight="1" x14ac:dyDescent="0.2">
      <c r="A205" s="18"/>
      <c r="B205" s="27"/>
      <c r="C205" s="18"/>
      <c r="D205" s="18"/>
      <c r="E205" s="18"/>
      <c r="F205" s="18"/>
      <c r="G205" s="18"/>
      <c r="H205" s="18"/>
      <c r="I205" s="18"/>
      <c r="J205" s="35"/>
      <c r="K205" s="35"/>
      <c r="L205" s="35"/>
      <c r="M205" s="35"/>
      <c r="N205" s="35"/>
      <c r="O205" s="35"/>
      <c r="P205" s="172"/>
      <c r="S205" s="18"/>
    </row>
    <row r="206" spans="1:19" ht="12.75" customHeight="1" x14ac:dyDescent="0.2">
      <c r="A206" s="18"/>
      <c r="B206" s="27"/>
      <c r="C206" s="18"/>
      <c r="D206" s="18"/>
      <c r="E206" s="18"/>
      <c r="F206" s="18"/>
      <c r="G206" s="18"/>
      <c r="H206" s="18"/>
      <c r="I206" s="18"/>
      <c r="J206" s="35"/>
      <c r="K206" s="35"/>
      <c r="L206" s="35"/>
      <c r="M206" s="35"/>
      <c r="N206" s="35"/>
      <c r="O206" s="35"/>
      <c r="P206" s="172"/>
      <c r="S206" s="18"/>
    </row>
    <row r="207" spans="1:19" ht="12.75" customHeight="1" x14ac:dyDescent="0.2">
      <c r="A207" s="18"/>
      <c r="B207" s="27"/>
      <c r="C207" s="18"/>
      <c r="D207" s="18"/>
      <c r="E207" s="18"/>
      <c r="F207" s="18"/>
      <c r="G207" s="18"/>
      <c r="H207" s="18"/>
      <c r="I207" s="18"/>
      <c r="J207" s="35"/>
      <c r="K207" s="35"/>
      <c r="L207" s="35"/>
      <c r="M207" s="35"/>
      <c r="N207" s="35"/>
      <c r="O207" s="35"/>
      <c r="P207" s="172"/>
      <c r="S207" s="18"/>
    </row>
    <row r="208" spans="1:19" ht="12.75" customHeight="1" x14ac:dyDescent="0.2">
      <c r="A208" s="18"/>
      <c r="B208" s="27"/>
      <c r="C208" s="18"/>
      <c r="D208" s="18"/>
      <c r="E208" s="18"/>
      <c r="F208" s="18"/>
      <c r="G208" s="18"/>
      <c r="H208" s="18"/>
      <c r="I208" s="18"/>
      <c r="J208" s="35"/>
      <c r="K208" s="35"/>
      <c r="L208" s="35"/>
      <c r="M208" s="35"/>
      <c r="N208" s="35"/>
      <c r="O208" s="35"/>
      <c r="P208" s="172"/>
      <c r="S208" s="18"/>
    </row>
    <row r="209" spans="1:19" ht="12.75" customHeight="1" x14ac:dyDescent="0.2">
      <c r="A209" s="18"/>
      <c r="B209" s="27"/>
      <c r="C209" s="18"/>
      <c r="D209" s="18"/>
      <c r="E209" s="18"/>
      <c r="F209" s="18"/>
      <c r="G209" s="18"/>
      <c r="H209" s="18"/>
      <c r="I209" s="18"/>
      <c r="J209" s="35"/>
      <c r="K209" s="35"/>
      <c r="L209" s="35"/>
      <c r="M209" s="35"/>
      <c r="N209" s="35"/>
      <c r="O209" s="35"/>
      <c r="P209" s="172"/>
      <c r="S209" s="18"/>
    </row>
    <row r="210" spans="1:19" ht="12.75" customHeight="1" x14ac:dyDescent="0.2">
      <c r="A210" s="18"/>
      <c r="B210" s="27"/>
      <c r="C210" s="18"/>
      <c r="D210" s="18"/>
      <c r="E210" s="18"/>
      <c r="F210" s="18"/>
      <c r="G210" s="18"/>
      <c r="H210" s="18"/>
      <c r="I210" s="18"/>
      <c r="J210" s="35"/>
      <c r="K210" s="35"/>
      <c r="L210" s="35"/>
      <c r="M210" s="35"/>
      <c r="N210" s="35"/>
      <c r="O210" s="35"/>
      <c r="P210" s="172"/>
      <c r="S210" s="18"/>
    </row>
    <row r="211" spans="1:19" ht="12.75" customHeight="1" x14ac:dyDescent="0.2">
      <c r="A211" s="18"/>
      <c r="B211" s="27"/>
      <c r="C211" s="18"/>
      <c r="D211" s="18"/>
      <c r="E211" s="18"/>
      <c r="F211" s="18"/>
      <c r="G211" s="18"/>
      <c r="H211" s="18"/>
      <c r="I211" s="18"/>
      <c r="J211" s="35"/>
      <c r="K211" s="35"/>
      <c r="L211" s="35"/>
      <c r="M211" s="35"/>
      <c r="N211" s="35"/>
      <c r="O211" s="35"/>
      <c r="P211" s="172"/>
      <c r="S211" s="18"/>
    </row>
    <row r="212" spans="1:19" ht="12.75" customHeight="1" x14ac:dyDescent="0.2">
      <c r="A212" s="18"/>
      <c r="B212" s="27"/>
      <c r="C212" s="18"/>
      <c r="D212" s="18"/>
      <c r="E212" s="18"/>
      <c r="F212" s="18"/>
      <c r="G212" s="18"/>
      <c r="H212" s="18"/>
      <c r="I212" s="18"/>
      <c r="J212" s="35"/>
      <c r="K212" s="35"/>
      <c r="L212" s="35"/>
      <c r="M212" s="35"/>
      <c r="N212" s="35"/>
      <c r="O212" s="35"/>
      <c r="P212" s="172"/>
      <c r="S212" s="18"/>
    </row>
    <row r="213" spans="1:19" ht="12.75" customHeight="1" x14ac:dyDescent="0.2">
      <c r="A213" s="18"/>
      <c r="B213" s="27"/>
      <c r="C213" s="18"/>
      <c r="D213" s="18"/>
      <c r="E213" s="18"/>
      <c r="F213" s="18"/>
      <c r="G213" s="18"/>
      <c r="H213" s="18"/>
      <c r="I213" s="18"/>
      <c r="J213" s="35"/>
      <c r="K213" s="35"/>
      <c r="L213" s="35"/>
      <c r="M213" s="35"/>
      <c r="N213" s="35"/>
      <c r="O213" s="35"/>
      <c r="P213" s="172"/>
      <c r="S213" s="18"/>
    </row>
    <row r="214" spans="1:19" ht="12.75" customHeight="1" x14ac:dyDescent="0.2">
      <c r="A214" s="18"/>
      <c r="B214" s="27"/>
      <c r="C214" s="18"/>
      <c r="D214" s="18"/>
      <c r="E214" s="18"/>
      <c r="F214" s="18"/>
      <c r="G214" s="18"/>
      <c r="H214" s="18"/>
      <c r="I214" s="18"/>
      <c r="J214" s="35"/>
      <c r="K214" s="35"/>
      <c r="L214" s="35"/>
      <c r="M214" s="35"/>
      <c r="N214" s="35"/>
      <c r="O214" s="35"/>
      <c r="P214" s="172"/>
      <c r="S214" s="18"/>
    </row>
    <row r="215" spans="1:19" ht="12.75" customHeight="1" x14ac:dyDescent="0.2">
      <c r="A215" s="18"/>
      <c r="B215" s="27"/>
      <c r="C215" s="18"/>
      <c r="D215" s="18"/>
      <c r="E215" s="18"/>
      <c r="F215" s="18"/>
      <c r="G215" s="18"/>
      <c r="H215" s="18"/>
      <c r="I215" s="18"/>
      <c r="J215" s="35"/>
      <c r="K215" s="35"/>
      <c r="L215" s="35"/>
      <c r="M215" s="35"/>
      <c r="N215" s="35"/>
      <c r="O215" s="35"/>
      <c r="P215" s="172"/>
      <c r="S215" s="18"/>
    </row>
    <row r="216" spans="1:19" ht="12.75" customHeight="1" x14ac:dyDescent="0.2">
      <c r="A216" s="18"/>
      <c r="B216" s="27"/>
      <c r="C216" s="18"/>
      <c r="D216" s="18"/>
      <c r="E216" s="18"/>
      <c r="F216" s="18"/>
      <c r="G216" s="18"/>
      <c r="H216" s="18"/>
      <c r="I216" s="18"/>
      <c r="J216" s="35"/>
      <c r="K216" s="35"/>
      <c r="L216" s="35"/>
      <c r="M216" s="35"/>
      <c r="N216" s="35"/>
      <c r="O216" s="35"/>
      <c r="P216" s="172"/>
      <c r="S216" s="18"/>
    </row>
    <row r="217" spans="1:19" ht="12.75" customHeight="1" x14ac:dyDescent="0.2">
      <c r="A217" s="18"/>
      <c r="B217" s="27"/>
      <c r="C217" s="18"/>
      <c r="D217" s="18"/>
      <c r="E217" s="18"/>
      <c r="F217" s="18"/>
      <c r="G217" s="18"/>
      <c r="H217" s="18"/>
      <c r="I217" s="18"/>
      <c r="J217" s="35"/>
      <c r="K217" s="35"/>
      <c r="L217" s="35"/>
      <c r="M217" s="35"/>
      <c r="N217" s="35"/>
      <c r="O217" s="35"/>
      <c r="P217" s="172"/>
      <c r="S217" s="18"/>
    </row>
    <row r="218" spans="1:19" ht="12.75" customHeight="1" x14ac:dyDescent="0.2">
      <c r="A218" s="18"/>
      <c r="B218" s="27"/>
      <c r="C218" s="18"/>
      <c r="D218" s="18"/>
      <c r="E218" s="18"/>
      <c r="F218" s="18"/>
      <c r="G218" s="18"/>
      <c r="H218" s="18"/>
      <c r="I218" s="18"/>
      <c r="J218" s="35"/>
      <c r="K218" s="35"/>
      <c r="L218" s="35"/>
      <c r="M218" s="35"/>
      <c r="N218" s="35"/>
      <c r="O218" s="35"/>
      <c r="P218" s="172"/>
      <c r="S218" s="18"/>
    </row>
    <row r="219" spans="1:19" ht="12.75" customHeight="1" x14ac:dyDescent="0.2">
      <c r="A219" s="18"/>
      <c r="B219" s="27"/>
      <c r="C219" s="18"/>
      <c r="D219" s="18"/>
      <c r="E219" s="18"/>
      <c r="F219" s="18"/>
      <c r="G219" s="18"/>
      <c r="H219" s="18"/>
      <c r="I219" s="18"/>
      <c r="J219" s="35"/>
      <c r="K219" s="35"/>
      <c r="L219" s="35"/>
      <c r="M219" s="35"/>
      <c r="N219" s="35"/>
      <c r="O219" s="35"/>
      <c r="P219" s="172"/>
      <c r="S219" s="18"/>
    </row>
    <row r="220" spans="1:19" ht="12.75" customHeight="1" x14ac:dyDescent="0.2">
      <c r="A220" s="18"/>
      <c r="B220" s="27"/>
      <c r="C220" s="18"/>
      <c r="D220" s="18"/>
      <c r="E220" s="18"/>
      <c r="F220" s="18"/>
      <c r="G220" s="18"/>
      <c r="H220" s="18"/>
      <c r="I220" s="18"/>
      <c r="J220" s="35"/>
      <c r="K220" s="35"/>
      <c r="L220" s="35"/>
      <c r="M220" s="35"/>
      <c r="N220" s="35"/>
      <c r="O220" s="35"/>
      <c r="P220" s="172"/>
      <c r="S220" s="18"/>
    </row>
    <row r="221" spans="1:19" ht="12.75" customHeight="1" x14ac:dyDescent="0.2">
      <c r="A221" s="18"/>
      <c r="B221" s="27"/>
      <c r="C221" s="18"/>
      <c r="D221" s="18"/>
      <c r="E221" s="18"/>
      <c r="F221" s="18"/>
      <c r="G221" s="18"/>
      <c r="H221" s="18"/>
      <c r="I221" s="18"/>
      <c r="J221" s="35"/>
      <c r="K221" s="35"/>
      <c r="L221" s="35"/>
      <c r="M221" s="35"/>
      <c r="N221" s="35"/>
      <c r="O221" s="35"/>
      <c r="P221" s="172"/>
      <c r="S221" s="18"/>
    </row>
    <row r="222" spans="1:19" ht="12.75" customHeight="1" x14ac:dyDescent="0.2">
      <c r="A222" s="18"/>
      <c r="B222" s="27"/>
      <c r="C222" s="18"/>
      <c r="D222" s="18"/>
      <c r="E222" s="18"/>
      <c r="F222" s="18"/>
      <c r="G222" s="18"/>
      <c r="H222" s="18"/>
      <c r="I222" s="18"/>
      <c r="J222" s="35"/>
      <c r="K222" s="35"/>
      <c r="L222" s="35"/>
      <c r="M222" s="35"/>
      <c r="N222" s="35"/>
      <c r="O222" s="35"/>
      <c r="P222" s="172"/>
      <c r="S222" s="18"/>
    </row>
    <row r="223" spans="1:19" ht="12.75" customHeight="1" x14ac:dyDescent="0.2">
      <c r="A223" s="18"/>
      <c r="B223" s="27"/>
      <c r="C223" s="18"/>
      <c r="D223" s="18"/>
      <c r="E223" s="18"/>
      <c r="F223" s="18"/>
      <c r="G223" s="18"/>
      <c r="H223" s="18"/>
      <c r="I223" s="18"/>
      <c r="J223" s="35"/>
      <c r="K223" s="35"/>
      <c r="L223" s="35"/>
      <c r="M223" s="35"/>
      <c r="N223" s="35"/>
      <c r="O223" s="35"/>
      <c r="P223" s="172"/>
      <c r="S223" s="18"/>
    </row>
    <row r="224" spans="1:19" ht="12.75" customHeight="1" x14ac:dyDescent="0.2">
      <c r="A224" s="18"/>
      <c r="B224" s="27"/>
      <c r="C224" s="18"/>
      <c r="D224" s="18"/>
      <c r="E224" s="18"/>
      <c r="F224" s="18"/>
      <c r="G224" s="18"/>
      <c r="H224" s="18"/>
      <c r="I224" s="18"/>
      <c r="J224" s="35"/>
      <c r="K224" s="35"/>
      <c r="L224" s="35"/>
      <c r="M224" s="35"/>
      <c r="N224" s="35"/>
      <c r="O224" s="35"/>
      <c r="P224" s="172"/>
      <c r="S224" s="18"/>
    </row>
    <row r="225" spans="1:19" ht="12.75" customHeight="1" x14ac:dyDescent="0.2">
      <c r="A225" s="18"/>
      <c r="B225" s="27"/>
      <c r="C225" s="18"/>
      <c r="D225" s="18"/>
      <c r="E225" s="18"/>
      <c r="F225" s="18"/>
      <c r="G225" s="18"/>
      <c r="H225" s="18"/>
      <c r="I225" s="18"/>
      <c r="J225" s="35"/>
      <c r="K225" s="35"/>
      <c r="L225" s="35"/>
      <c r="M225" s="35"/>
      <c r="N225" s="35"/>
      <c r="O225" s="35"/>
      <c r="P225" s="172"/>
      <c r="S225" s="18"/>
    </row>
    <row r="226" spans="1:19" ht="12.75" customHeight="1" x14ac:dyDescent="0.2">
      <c r="A226" s="18"/>
      <c r="B226" s="27"/>
      <c r="C226" s="18"/>
      <c r="D226" s="18"/>
      <c r="E226" s="18"/>
      <c r="F226" s="18"/>
      <c r="G226" s="18"/>
      <c r="H226" s="18"/>
      <c r="I226" s="18"/>
      <c r="J226" s="35"/>
      <c r="K226" s="35"/>
      <c r="L226" s="35"/>
      <c r="M226" s="35"/>
      <c r="N226" s="35"/>
      <c r="O226" s="35"/>
      <c r="P226" s="172"/>
      <c r="S226" s="18"/>
    </row>
    <row r="227" spans="1:19" ht="12.75" customHeight="1" x14ac:dyDescent="0.2">
      <c r="A227" s="18"/>
      <c r="B227" s="27"/>
      <c r="C227" s="18"/>
      <c r="D227" s="18"/>
      <c r="E227" s="18"/>
      <c r="F227" s="18"/>
      <c r="G227" s="18"/>
      <c r="H227" s="18"/>
      <c r="I227" s="18"/>
      <c r="J227" s="35"/>
      <c r="K227" s="35"/>
      <c r="L227" s="35"/>
      <c r="M227" s="35"/>
      <c r="N227" s="35"/>
      <c r="O227" s="35"/>
      <c r="P227" s="172"/>
      <c r="S227" s="18"/>
    </row>
    <row r="228" spans="1:19" ht="12.75" customHeight="1" x14ac:dyDescent="0.2">
      <c r="A228" s="18"/>
      <c r="B228" s="27"/>
      <c r="C228" s="18"/>
      <c r="D228" s="18"/>
      <c r="E228" s="18"/>
      <c r="F228" s="18"/>
      <c r="G228" s="18"/>
      <c r="H228" s="18"/>
      <c r="I228" s="18"/>
      <c r="J228" s="35"/>
      <c r="K228" s="35"/>
      <c r="L228" s="35"/>
      <c r="M228" s="35"/>
      <c r="N228" s="35"/>
      <c r="O228" s="35"/>
      <c r="P228" s="172"/>
      <c r="S228" s="18"/>
    </row>
    <row r="229" spans="1:19" ht="12.75" customHeight="1" x14ac:dyDescent="0.2">
      <c r="A229" s="18"/>
      <c r="B229" s="27"/>
      <c r="C229" s="18"/>
      <c r="D229" s="18"/>
      <c r="E229" s="18"/>
      <c r="F229" s="18"/>
      <c r="G229" s="18"/>
      <c r="H229" s="18"/>
      <c r="I229" s="18"/>
      <c r="J229" s="35"/>
      <c r="K229" s="35"/>
      <c r="L229" s="35"/>
      <c r="M229" s="35"/>
      <c r="N229" s="35"/>
      <c r="O229" s="35"/>
      <c r="P229" s="172"/>
      <c r="S229" s="18"/>
    </row>
    <row r="230" spans="1:19" ht="12.75" customHeight="1" x14ac:dyDescent="0.2">
      <c r="A230" s="18"/>
      <c r="B230" s="27"/>
      <c r="C230" s="18"/>
      <c r="D230" s="18"/>
      <c r="E230" s="18"/>
      <c r="F230" s="18"/>
      <c r="G230" s="18"/>
      <c r="H230" s="18"/>
      <c r="I230" s="18"/>
      <c r="J230" s="35"/>
      <c r="K230" s="35"/>
      <c r="L230" s="35"/>
      <c r="M230" s="35"/>
      <c r="N230" s="35"/>
      <c r="O230" s="35"/>
      <c r="P230" s="172"/>
      <c r="S230" s="18"/>
    </row>
    <row r="231" spans="1:19" ht="12.75" customHeight="1" x14ac:dyDescent="0.2">
      <c r="A231" s="18"/>
      <c r="B231" s="27"/>
      <c r="C231" s="18"/>
      <c r="D231" s="18"/>
      <c r="E231" s="18"/>
      <c r="F231" s="18"/>
      <c r="G231" s="18"/>
      <c r="H231" s="18"/>
      <c r="I231" s="18"/>
      <c r="J231" s="35"/>
      <c r="K231" s="35"/>
      <c r="L231" s="35"/>
      <c r="M231" s="35"/>
      <c r="N231" s="35"/>
      <c r="O231" s="35"/>
      <c r="P231" s="172"/>
      <c r="S231" s="18"/>
    </row>
    <row r="232" spans="1:19" ht="12.75" customHeight="1" x14ac:dyDescent="0.2">
      <c r="A232" s="18"/>
      <c r="B232" s="27"/>
      <c r="C232" s="18"/>
      <c r="D232" s="18"/>
      <c r="E232" s="18"/>
      <c r="F232" s="18"/>
      <c r="G232" s="18"/>
      <c r="H232" s="18"/>
      <c r="I232" s="18"/>
      <c r="J232" s="35"/>
      <c r="K232" s="35"/>
      <c r="L232" s="35"/>
      <c r="M232" s="35"/>
      <c r="N232" s="35"/>
      <c r="O232" s="35"/>
      <c r="P232" s="172"/>
      <c r="S232" s="18"/>
    </row>
    <row r="233" spans="1:19" ht="12.75" customHeight="1" x14ac:dyDescent="0.2">
      <c r="A233" s="18"/>
      <c r="B233" s="27"/>
      <c r="C233" s="18"/>
      <c r="D233" s="18"/>
      <c r="E233" s="18"/>
      <c r="F233" s="18"/>
      <c r="G233" s="18"/>
      <c r="H233" s="18"/>
      <c r="I233" s="18"/>
      <c r="J233" s="35"/>
      <c r="K233" s="35"/>
      <c r="L233" s="35"/>
      <c r="M233" s="35"/>
      <c r="N233" s="35"/>
      <c r="O233" s="35"/>
      <c r="P233" s="172"/>
      <c r="S233" s="18"/>
    </row>
    <row r="234" spans="1:19" ht="12.75" customHeight="1" x14ac:dyDescent="0.2">
      <c r="A234" s="18"/>
      <c r="B234" s="27"/>
      <c r="C234" s="18"/>
      <c r="D234" s="18"/>
      <c r="E234" s="18"/>
      <c r="F234" s="18"/>
      <c r="G234" s="18"/>
      <c r="H234" s="18"/>
      <c r="I234" s="18"/>
      <c r="J234" s="35"/>
      <c r="K234" s="35"/>
      <c r="L234" s="35"/>
      <c r="M234" s="35"/>
      <c r="N234" s="35"/>
      <c r="O234" s="35"/>
      <c r="P234" s="172"/>
      <c r="S234" s="18"/>
    </row>
    <row r="235" spans="1:19" ht="12.75" customHeight="1" x14ac:dyDescent="0.2">
      <c r="A235" s="18"/>
      <c r="B235" s="27"/>
      <c r="C235" s="18"/>
      <c r="D235" s="18"/>
      <c r="E235" s="18"/>
      <c r="F235" s="18"/>
      <c r="G235" s="18"/>
      <c r="H235" s="18"/>
      <c r="I235" s="18"/>
      <c r="J235" s="35"/>
      <c r="K235" s="35"/>
      <c r="L235" s="35"/>
      <c r="M235" s="35"/>
      <c r="N235" s="35"/>
      <c r="O235" s="35"/>
      <c r="P235" s="172"/>
      <c r="S235" s="18"/>
    </row>
    <row r="236" spans="1:19" ht="12.75" customHeight="1" x14ac:dyDescent="0.2">
      <c r="A236" s="18"/>
      <c r="B236" s="27"/>
      <c r="C236" s="18"/>
      <c r="D236" s="18"/>
      <c r="E236" s="18"/>
      <c r="F236" s="18"/>
      <c r="G236" s="18"/>
      <c r="H236" s="18"/>
      <c r="I236" s="18"/>
      <c r="J236" s="35"/>
      <c r="K236" s="35"/>
      <c r="L236" s="35"/>
      <c r="M236" s="35"/>
      <c r="N236" s="35"/>
      <c r="O236" s="35"/>
      <c r="P236" s="172"/>
      <c r="S236" s="18"/>
    </row>
    <row r="237" spans="1:19" ht="12.75" customHeight="1" x14ac:dyDescent="0.2">
      <c r="A237" s="18"/>
      <c r="B237" s="27"/>
      <c r="C237" s="18"/>
      <c r="D237" s="18"/>
      <c r="E237" s="18"/>
      <c r="F237" s="18"/>
      <c r="G237" s="18"/>
      <c r="H237" s="18"/>
      <c r="I237" s="18"/>
      <c r="J237" s="35"/>
      <c r="K237" s="35"/>
      <c r="L237" s="35"/>
      <c r="M237" s="35"/>
      <c r="N237" s="35"/>
      <c r="O237" s="35"/>
      <c r="P237" s="172"/>
      <c r="S237" s="18"/>
    </row>
    <row r="238" spans="1:19" ht="12.75" customHeight="1" x14ac:dyDescent="0.2">
      <c r="A238" s="18"/>
      <c r="B238" s="27"/>
      <c r="C238" s="18"/>
      <c r="D238" s="18"/>
      <c r="E238" s="18"/>
      <c r="F238" s="18"/>
      <c r="G238" s="18"/>
      <c r="H238" s="18"/>
      <c r="I238" s="18"/>
      <c r="J238" s="35"/>
      <c r="K238" s="35"/>
      <c r="L238" s="35"/>
      <c r="M238" s="35"/>
      <c r="N238" s="35"/>
      <c r="O238" s="35"/>
      <c r="P238" s="172"/>
      <c r="S238" s="18"/>
    </row>
    <row r="239" spans="1:19" ht="12.75" customHeight="1" x14ac:dyDescent="0.2">
      <c r="A239" s="18"/>
      <c r="B239" s="27"/>
      <c r="C239" s="18"/>
      <c r="D239" s="18"/>
      <c r="E239" s="18"/>
      <c r="F239" s="18"/>
      <c r="G239" s="18"/>
      <c r="H239" s="18"/>
      <c r="I239" s="18"/>
      <c r="J239" s="35"/>
      <c r="K239" s="35"/>
      <c r="L239" s="35"/>
      <c r="M239" s="35"/>
      <c r="N239" s="35"/>
      <c r="O239" s="35"/>
      <c r="P239" s="172"/>
      <c r="S239" s="18"/>
    </row>
    <row r="240" spans="1:19" ht="12.75" customHeight="1" x14ac:dyDescent="0.2">
      <c r="A240" s="18"/>
      <c r="B240" s="27"/>
      <c r="C240" s="18"/>
      <c r="D240" s="18"/>
      <c r="E240" s="18"/>
      <c r="F240" s="18"/>
      <c r="G240" s="18"/>
      <c r="H240" s="18"/>
      <c r="I240" s="18"/>
      <c r="J240" s="35"/>
      <c r="K240" s="35"/>
      <c r="L240" s="35"/>
      <c r="M240" s="35"/>
      <c r="N240" s="35"/>
      <c r="O240" s="35"/>
      <c r="P240" s="172"/>
      <c r="S240" s="18"/>
    </row>
    <row r="241" spans="1:19" ht="12.75" customHeight="1" x14ac:dyDescent="0.2">
      <c r="A241" s="18"/>
      <c r="B241" s="27"/>
      <c r="C241" s="18"/>
      <c r="D241" s="18"/>
      <c r="E241" s="18"/>
      <c r="F241" s="18"/>
      <c r="G241" s="18"/>
      <c r="H241" s="18"/>
      <c r="I241" s="18"/>
      <c r="J241" s="35"/>
      <c r="K241" s="35"/>
      <c r="L241" s="35"/>
      <c r="M241" s="35"/>
      <c r="N241" s="35"/>
      <c r="O241" s="35"/>
      <c r="P241" s="172"/>
      <c r="S241" s="18"/>
    </row>
    <row r="242" spans="1:19" ht="12.75" customHeight="1" x14ac:dyDescent="0.2">
      <c r="A242" s="18"/>
      <c r="B242" s="27"/>
      <c r="C242" s="18"/>
      <c r="D242" s="18"/>
      <c r="E242" s="18"/>
      <c r="F242" s="18"/>
      <c r="G242" s="18"/>
      <c r="H242" s="18"/>
      <c r="I242" s="18"/>
      <c r="J242" s="35"/>
      <c r="K242" s="35"/>
      <c r="L242" s="35"/>
      <c r="M242" s="35"/>
      <c r="N242" s="35"/>
      <c r="O242" s="35"/>
      <c r="P242" s="172"/>
      <c r="S242" s="18"/>
    </row>
    <row r="243" spans="1:19" ht="12.75" customHeight="1" x14ac:dyDescent="0.2">
      <c r="A243" s="18"/>
      <c r="B243" s="27"/>
      <c r="C243" s="18"/>
      <c r="D243" s="18"/>
      <c r="E243" s="18"/>
      <c r="F243" s="18"/>
      <c r="G243" s="18"/>
      <c r="H243" s="18"/>
      <c r="I243" s="18"/>
      <c r="J243" s="35"/>
      <c r="K243" s="35"/>
      <c r="L243" s="35"/>
      <c r="M243" s="35"/>
      <c r="N243" s="35"/>
      <c r="O243" s="35"/>
      <c r="P243" s="172"/>
      <c r="S243" s="18"/>
    </row>
    <row r="244" spans="1:19" ht="12.75" customHeight="1" x14ac:dyDescent="0.2">
      <c r="A244" s="18"/>
      <c r="B244" s="27"/>
      <c r="C244" s="18"/>
      <c r="D244" s="18"/>
      <c r="E244" s="18"/>
      <c r="F244" s="18"/>
      <c r="G244" s="18"/>
      <c r="H244" s="18"/>
      <c r="I244" s="18"/>
      <c r="J244" s="35"/>
      <c r="K244" s="35"/>
      <c r="L244" s="35"/>
      <c r="M244" s="35"/>
      <c r="N244" s="35"/>
      <c r="O244" s="35"/>
      <c r="P244" s="172"/>
      <c r="S244" s="18"/>
    </row>
    <row r="245" spans="1:19" ht="12.75" customHeight="1" x14ac:dyDescent="0.2">
      <c r="A245" s="18"/>
      <c r="B245" s="27"/>
      <c r="C245" s="18"/>
      <c r="D245" s="18"/>
      <c r="E245" s="18"/>
      <c r="F245" s="18"/>
      <c r="G245" s="18"/>
      <c r="H245" s="18"/>
      <c r="I245" s="18"/>
      <c r="J245" s="35"/>
      <c r="K245" s="35"/>
      <c r="L245" s="35"/>
      <c r="M245" s="35"/>
      <c r="N245" s="35"/>
      <c r="O245" s="35"/>
      <c r="P245" s="172"/>
      <c r="S245" s="18"/>
    </row>
    <row r="246" spans="1:19" ht="12.75" customHeight="1" x14ac:dyDescent="0.2">
      <c r="A246" s="18"/>
      <c r="B246" s="27"/>
      <c r="C246" s="18"/>
      <c r="D246" s="18"/>
      <c r="E246" s="18"/>
      <c r="F246" s="18"/>
      <c r="G246" s="18"/>
      <c r="H246" s="18"/>
      <c r="I246" s="18"/>
      <c r="J246" s="35"/>
      <c r="K246" s="35"/>
      <c r="L246" s="35"/>
      <c r="M246" s="35"/>
      <c r="N246" s="35"/>
      <c r="O246" s="35"/>
      <c r="P246" s="172"/>
      <c r="S246" s="18"/>
    </row>
    <row r="247" spans="1:19" ht="12.75" customHeight="1" x14ac:dyDescent="0.2">
      <c r="A247" s="18"/>
      <c r="B247" s="27"/>
      <c r="C247" s="18"/>
      <c r="D247" s="18"/>
      <c r="E247" s="18"/>
      <c r="F247" s="18"/>
      <c r="G247" s="18"/>
      <c r="H247" s="18"/>
      <c r="I247" s="18"/>
      <c r="J247" s="35"/>
      <c r="K247" s="35"/>
      <c r="L247" s="35"/>
      <c r="M247" s="35"/>
      <c r="N247" s="35"/>
      <c r="O247" s="35"/>
      <c r="P247" s="172"/>
      <c r="S247" s="18"/>
    </row>
    <row r="248" spans="1:19" ht="12.75" customHeight="1" x14ac:dyDescent="0.2">
      <c r="A248" s="18"/>
      <c r="B248" s="27"/>
      <c r="C248" s="18"/>
      <c r="D248" s="18"/>
      <c r="E248" s="18"/>
      <c r="F248" s="18"/>
      <c r="G248" s="18"/>
      <c r="H248" s="18"/>
      <c r="I248" s="18"/>
      <c r="J248" s="35"/>
      <c r="K248" s="35"/>
      <c r="L248" s="35"/>
      <c r="M248" s="35"/>
      <c r="N248" s="35"/>
      <c r="O248" s="35"/>
      <c r="P248" s="172"/>
      <c r="S248" s="18"/>
    </row>
    <row r="249" spans="1:19" ht="12.75" customHeight="1" x14ac:dyDescent="0.2">
      <c r="A249" s="18"/>
      <c r="B249" s="27"/>
      <c r="C249" s="18"/>
      <c r="D249" s="18"/>
      <c r="E249" s="18"/>
      <c r="F249" s="18"/>
      <c r="G249" s="18"/>
      <c r="H249" s="18"/>
      <c r="I249" s="18"/>
      <c r="J249" s="35"/>
      <c r="K249" s="35"/>
      <c r="L249" s="35"/>
      <c r="M249" s="35"/>
      <c r="N249" s="35"/>
      <c r="O249" s="35"/>
      <c r="P249" s="172"/>
      <c r="S249" s="18"/>
    </row>
    <row r="250" spans="1:19" ht="12.75" customHeight="1" x14ac:dyDescent="0.2">
      <c r="A250" s="18"/>
      <c r="B250" s="27"/>
      <c r="C250" s="18"/>
      <c r="D250" s="18"/>
      <c r="E250" s="18"/>
      <c r="F250" s="18"/>
      <c r="G250" s="18"/>
      <c r="H250" s="18"/>
      <c r="I250" s="18"/>
      <c r="J250" s="35"/>
      <c r="K250" s="35"/>
      <c r="L250" s="35"/>
      <c r="M250" s="35"/>
      <c r="N250" s="35"/>
      <c r="O250" s="35"/>
      <c r="P250" s="172"/>
      <c r="S250" s="18"/>
    </row>
    <row r="251" spans="1:19" ht="12.75" customHeight="1" x14ac:dyDescent="0.2">
      <c r="A251" s="18"/>
      <c r="B251" s="27"/>
      <c r="C251" s="18"/>
      <c r="D251" s="18"/>
      <c r="E251" s="18"/>
      <c r="F251" s="18"/>
      <c r="G251" s="18"/>
      <c r="H251" s="18"/>
      <c r="I251" s="18"/>
      <c r="J251" s="35"/>
      <c r="K251" s="35"/>
      <c r="L251" s="35"/>
      <c r="M251" s="35"/>
      <c r="N251" s="35"/>
      <c r="O251" s="35"/>
      <c r="P251" s="172"/>
      <c r="S251" s="18"/>
    </row>
    <row r="252" spans="1:19" ht="12.75" customHeight="1" x14ac:dyDescent="0.2">
      <c r="A252" s="18"/>
      <c r="B252" s="27"/>
      <c r="C252" s="18"/>
      <c r="D252" s="18"/>
      <c r="E252" s="18"/>
      <c r="F252" s="18"/>
      <c r="G252" s="18"/>
      <c r="H252" s="18"/>
      <c r="I252" s="18"/>
      <c r="J252" s="35"/>
      <c r="K252" s="35"/>
      <c r="L252" s="35"/>
      <c r="M252" s="35"/>
      <c r="N252" s="35"/>
      <c r="O252" s="35"/>
      <c r="P252" s="172"/>
      <c r="S252" s="18"/>
    </row>
    <row r="253" spans="1:19" ht="12.75" customHeight="1" x14ac:dyDescent="0.2">
      <c r="A253" s="18"/>
      <c r="B253" s="27"/>
      <c r="C253" s="18"/>
      <c r="D253" s="18"/>
      <c r="E253" s="18"/>
      <c r="F253" s="18"/>
      <c r="G253" s="18"/>
      <c r="H253" s="18"/>
      <c r="I253" s="18"/>
      <c r="J253" s="35"/>
      <c r="K253" s="35"/>
      <c r="L253" s="35"/>
      <c r="M253" s="35"/>
      <c r="N253" s="35"/>
      <c r="O253" s="35"/>
      <c r="P253" s="172"/>
      <c r="S253" s="18"/>
    </row>
    <row r="254" spans="1:19" ht="12.75" customHeight="1" x14ac:dyDescent="0.2">
      <c r="A254" s="18"/>
      <c r="B254" s="27"/>
      <c r="C254" s="18"/>
      <c r="D254" s="18"/>
      <c r="E254" s="18"/>
      <c r="F254" s="18"/>
      <c r="G254" s="18"/>
      <c r="H254" s="18"/>
      <c r="I254" s="18"/>
      <c r="J254" s="35"/>
      <c r="K254" s="35"/>
      <c r="L254" s="35"/>
      <c r="M254" s="35"/>
      <c r="N254" s="35"/>
      <c r="O254" s="35"/>
      <c r="P254" s="172"/>
      <c r="S254" s="18"/>
    </row>
    <row r="255" spans="1:19" ht="12.75" customHeight="1" x14ac:dyDescent="0.2">
      <c r="A255" s="18"/>
      <c r="B255" s="27"/>
      <c r="C255" s="18"/>
      <c r="D255" s="18"/>
      <c r="E255" s="18"/>
      <c r="F255" s="18"/>
      <c r="G255" s="18"/>
      <c r="H255" s="18"/>
      <c r="I255" s="18"/>
      <c r="J255" s="35"/>
      <c r="K255" s="35"/>
      <c r="L255" s="35"/>
      <c r="M255" s="35"/>
      <c r="N255" s="35"/>
      <c r="O255" s="35"/>
      <c r="P255" s="172"/>
      <c r="S255" s="18"/>
    </row>
    <row r="256" spans="1:19" ht="12.75" customHeight="1" x14ac:dyDescent="0.2">
      <c r="A256" s="18"/>
      <c r="B256" s="27"/>
      <c r="C256" s="18"/>
      <c r="D256" s="18"/>
      <c r="E256" s="18"/>
      <c r="F256" s="18"/>
      <c r="G256" s="18"/>
      <c r="H256" s="18"/>
      <c r="I256" s="18"/>
      <c r="J256" s="35"/>
      <c r="K256" s="35"/>
      <c r="L256" s="35"/>
      <c r="M256" s="35"/>
      <c r="N256" s="35"/>
      <c r="O256" s="35"/>
      <c r="P256" s="172"/>
      <c r="S256" s="18"/>
    </row>
    <row r="257" spans="1:19" ht="12.75" customHeight="1" x14ac:dyDescent="0.2">
      <c r="A257" s="18"/>
      <c r="B257" s="27"/>
      <c r="C257" s="18"/>
      <c r="D257" s="18"/>
      <c r="E257" s="18"/>
      <c r="F257" s="18"/>
      <c r="G257" s="18"/>
      <c r="H257" s="18"/>
      <c r="I257" s="18"/>
      <c r="J257" s="35"/>
      <c r="K257" s="35"/>
      <c r="L257" s="35"/>
      <c r="M257" s="35"/>
      <c r="N257" s="35"/>
      <c r="O257" s="35"/>
      <c r="P257" s="172"/>
      <c r="S257" s="18"/>
    </row>
    <row r="258" spans="1:19" ht="12.75" customHeight="1" x14ac:dyDescent="0.2">
      <c r="A258" s="18"/>
      <c r="B258" s="27"/>
      <c r="C258" s="18"/>
      <c r="D258" s="18"/>
      <c r="E258" s="18"/>
      <c r="F258" s="18"/>
      <c r="G258" s="18"/>
      <c r="H258" s="18"/>
      <c r="I258" s="18"/>
      <c r="J258" s="35"/>
      <c r="K258" s="35"/>
      <c r="L258" s="35"/>
      <c r="M258" s="35"/>
      <c r="N258" s="35"/>
      <c r="O258" s="35"/>
      <c r="P258" s="172"/>
      <c r="S258" s="18"/>
    </row>
    <row r="259" spans="1:19" ht="12.75" customHeight="1" x14ac:dyDescent="0.2">
      <c r="A259" s="18"/>
      <c r="B259" s="27"/>
      <c r="C259" s="18"/>
      <c r="D259" s="18"/>
      <c r="E259" s="18"/>
      <c r="F259" s="18"/>
      <c r="G259" s="18"/>
      <c r="H259" s="18"/>
      <c r="I259" s="18"/>
      <c r="J259" s="35"/>
      <c r="K259" s="35"/>
      <c r="L259" s="35"/>
      <c r="M259" s="35"/>
      <c r="N259" s="35"/>
      <c r="O259" s="35"/>
      <c r="P259" s="172"/>
      <c r="S259" s="18"/>
    </row>
    <row r="260" spans="1:19" ht="12.75" customHeight="1" x14ac:dyDescent="0.2">
      <c r="A260" s="18"/>
      <c r="B260" s="27"/>
      <c r="C260" s="18"/>
      <c r="D260" s="18"/>
      <c r="E260" s="18"/>
      <c r="F260" s="18"/>
      <c r="G260" s="18"/>
      <c r="H260" s="18"/>
      <c r="I260" s="18"/>
      <c r="J260" s="35"/>
      <c r="K260" s="35"/>
      <c r="L260" s="35"/>
      <c r="M260" s="35"/>
      <c r="N260" s="35"/>
      <c r="O260" s="35"/>
      <c r="P260" s="172"/>
      <c r="S260" s="18"/>
    </row>
    <row r="261" spans="1:19" ht="12.75" customHeight="1" x14ac:dyDescent="0.2">
      <c r="A261" s="18"/>
      <c r="B261" s="27"/>
      <c r="C261" s="18"/>
      <c r="D261" s="18"/>
      <c r="E261" s="18"/>
      <c r="F261" s="18"/>
      <c r="G261" s="18"/>
      <c r="H261" s="18"/>
      <c r="I261" s="18"/>
      <c r="J261" s="35"/>
      <c r="K261" s="35"/>
      <c r="L261" s="35"/>
      <c r="M261" s="35"/>
      <c r="N261" s="35"/>
      <c r="O261" s="35"/>
      <c r="P261" s="172"/>
      <c r="S261" s="18"/>
    </row>
    <row r="262" spans="1:19" ht="12.75" customHeight="1" x14ac:dyDescent="0.2">
      <c r="A262" s="18"/>
      <c r="B262" s="27"/>
      <c r="C262" s="18"/>
      <c r="D262" s="18"/>
      <c r="E262" s="18"/>
      <c r="F262" s="18"/>
      <c r="G262" s="18"/>
      <c r="H262" s="18"/>
      <c r="I262" s="18"/>
      <c r="J262" s="35"/>
      <c r="K262" s="35"/>
      <c r="L262" s="35"/>
      <c r="M262" s="35"/>
      <c r="N262" s="35"/>
      <c r="O262" s="35"/>
      <c r="P262" s="172"/>
      <c r="S262" s="18"/>
    </row>
    <row r="263" spans="1:19" ht="12.75" customHeight="1" x14ac:dyDescent="0.2">
      <c r="A263" s="18"/>
      <c r="B263" s="27"/>
      <c r="C263" s="18"/>
      <c r="D263" s="18"/>
      <c r="E263" s="18"/>
      <c r="F263" s="18"/>
      <c r="G263" s="18"/>
      <c r="H263" s="18"/>
      <c r="I263" s="18"/>
      <c r="J263" s="35"/>
      <c r="K263" s="35"/>
      <c r="L263" s="35"/>
      <c r="M263" s="35"/>
      <c r="N263" s="35"/>
      <c r="O263" s="35"/>
      <c r="P263" s="172"/>
      <c r="S263" s="18"/>
    </row>
    <row r="264" spans="1:19" ht="12.75" customHeight="1" x14ac:dyDescent="0.2">
      <c r="A264" s="18"/>
      <c r="B264" s="27"/>
      <c r="C264" s="18"/>
      <c r="D264" s="18"/>
      <c r="E264" s="18"/>
      <c r="F264" s="18"/>
      <c r="G264" s="18"/>
      <c r="H264" s="18"/>
      <c r="I264" s="18"/>
      <c r="J264" s="35"/>
      <c r="K264" s="35"/>
      <c r="L264" s="35"/>
      <c r="M264" s="35"/>
      <c r="N264" s="35"/>
      <c r="O264" s="35"/>
      <c r="P264" s="172"/>
      <c r="S264" s="18"/>
    </row>
    <row r="265" spans="1:19" ht="12.75" customHeight="1" x14ac:dyDescent="0.2">
      <c r="A265" s="18"/>
      <c r="B265" s="27"/>
      <c r="C265" s="18"/>
      <c r="D265" s="18"/>
      <c r="E265" s="18"/>
      <c r="F265" s="18"/>
      <c r="G265" s="18"/>
      <c r="H265" s="18"/>
      <c r="I265" s="18"/>
      <c r="J265" s="35"/>
      <c r="K265" s="35"/>
      <c r="L265" s="35"/>
      <c r="M265" s="35"/>
      <c r="N265" s="35"/>
      <c r="O265" s="35"/>
      <c r="P265" s="172"/>
      <c r="S265" s="18"/>
    </row>
    <row r="266" spans="1:19" ht="12.75" customHeight="1" x14ac:dyDescent="0.2">
      <c r="A266" s="18"/>
      <c r="B266" s="27"/>
      <c r="C266" s="18"/>
      <c r="D266" s="18"/>
      <c r="E266" s="18"/>
      <c r="F266" s="18"/>
      <c r="G266" s="18"/>
      <c r="H266" s="18"/>
      <c r="I266" s="18"/>
      <c r="J266" s="35"/>
      <c r="K266" s="35"/>
      <c r="L266" s="35"/>
      <c r="M266" s="35"/>
      <c r="N266" s="35"/>
      <c r="O266" s="35"/>
      <c r="P266" s="172"/>
      <c r="S266" s="18"/>
    </row>
    <row r="267" spans="1:19" ht="12.75" customHeight="1" x14ac:dyDescent="0.2">
      <c r="A267" s="18"/>
      <c r="B267" s="27"/>
      <c r="C267" s="18"/>
      <c r="D267" s="18"/>
      <c r="E267" s="18"/>
      <c r="F267" s="18"/>
      <c r="G267" s="18"/>
      <c r="H267" s="18"/>
      <c r="I267" s="18"/>
      <c r="J267" s="35"/>
      <c r="K267" s="35"/>
      <c r="L267" s="35"/>
      <c r="M267" s="35"/>
      <c r="N267" s="35"/>
      <c r="O267" s="35"/>
      <c r="P267" s="172"/>
      <c r="S267" s="18"/>
    </row>
    <row r="268" spans="1:19" ht="12.75" customHeight="1" x14ac:dyDescent="0.2">
      <c r="A268" s="18"/>
      <c r="B268" s="27"/>
      <c r="C268" s="18"/>
      <c r="D268" s="18"/>
      <c r="E268" s="18"/>
      <c r="F268" s="18"/>
      <c r="G268" s="18"/>
      <c r="H268" s="18"/>
      <c r="I268" s="18"/>
      <c r="J268" s="35"/>
      <c r="K268" s="35"/>
      <c r="L268" s="35"/>
      <c r="M268" s="35"/>
      <c r="N268" s="35"/>
      <c r="O268" s="35"/>
      <c r="P268" s="172"/>
      <c r="S268" s="18"/>
    </row>
    <row r="269" spans="1:19" ht="12.75" customHeight="1" x14ac:dyDescent="0.2">
      <c r="A269" s="18"/>
      <c r="B269" s="27"/>
      <c r="C269" s="18"/>
      <c r="D269" s="18"/>
      <c r="E269" s="18"/>
      <c r="F269" s="18"/>
      <c r="G269" s="18"/>
      <c r="H269" s="18"/>
      <c r="I269" s="18"/>
      <c r="J269" s="35"/>
      <c r="K269" s="35"/>
      <c r="L269" s="35"/>
      <c r="M269" s="35"/>
      <c r="N269" s="35"/>
      <c r="O269" s="35"/>
      <c r="P269" s="172"/>
      <c r="S269" s="18"/>
    </row>
    <row r="270" spans="1:19" ht="12.75" customHeight="1" x14ac:dyDescent="0.2">
      <c r="A270" s="18"/>
      <c r="B270" s="27"/>
      <c r="C270" s="18"/>
      <c r="D270" s="18"/>
      <c r="E270" s="18"/>
      <c r="F270" s="18"/>
      <c r="G270" s="18"/>
      <c r="H270" s="18"/>
      <c r="I270" s="18"/>
      <c r="J270" s="35"/>
      <c r="K270" s="35"/>
      <c r="L270" s="35"/>
      <c r="M270" s="35"/>
      <c r="N270" s="35"/>
      <c r="O270" s="35"/>
      <c r="P270" s="172"/>
      <c r="S270" s="18"/>
    </row>
    <row r="271" spans="1:19" ht="12.75" customHeight="1" x14ac:dyDescent="0.2">
      <c r="A271" s="18"/>
      <c r="B271" s="27"/>
      <c r="C271" s="18"/>
      <c r="D271" s="18"/>
      <c r="E271" s="18"/>
      <c r="F271" s="18"/>
      <c r="G271" s="18"/>
      <c r="H271" s="18"/>
      <c r="I271" s="18"/>
      <c r="J271" s="35"/>
      <c r="K271" s="35"/>
      <c r="L271" s="35"/>
      <c r="M271" s="35"/>
      <c r="N271" s="35"/>
      <c r="O271" s="35"/>
      <c r="P271" s="172"/>
      <c r="S271" s="18"/>
    </row>
    <row r="272" spans="1:19" ht="12.75" customHeight="1" x14ac:dyDescent="0.2">
      <c r="A272" s="18"/>
      <c r="B272" s="27"/>
      <c r="C272" s="18"/>
      <c r="D272" s="18"/>
      <c r="E272" s="18"/>
      <c r="F272" s="18"/>
      <c r="G272" s="18"/>
      <c r="H272" s="18"/>
      <c r="I272" s="18"/>
      <c r="J272" s="35"/>
      <c r="K272" s="35"/>
      <c r="L272" s="35"/>
      <c r="M272" s="35"/>
      <c r="N272" s="35"/>
      <c r="O272" s="35"/>
      <c r="P272" s="172"/>
      <c r="S272" s="18"/>
    </row>
    <row r="273" spans="1:19" ht="12.75" customHeight="1" x14ac:dyDescent="0.2">
      <c r="A273" s="18"/>
      <c r="B273" s="27"/>
      <c r="C273" s="18"/>
      <c r="D273" s="18"/>
      <c r="E273" s="18"/>
      <c r="F273" s="18"/>
      <c r="G273" s="18"/>
      <c r="H273" s="18"/>
      <c r="I273" s="18"/>
      <c r="J273" s="35"/>
      <c r="K273" s="35"/>
      <c r="L273" s="35"/>
      <c r="M273" s="35"/>
      <c r="N273" s="35"/>
      <c r="O273" s="35"/>
      <c r="P273" s="172"/>
      <c r="S273" s="18"/>
    </row>
    <row r="274" spans="1:19" ht="12.75" customHeight="1" x14ac:dyDescent="0.2">
      <c r="A274" s="18"/>
      <c r="B274" s="27"/>
      <c r="C274" s="18"/>
      <c r="D274" s="18"/>
      <c r="E274" s="18"/>
      <c r="F274" s="18"/>
      <c r="G274" s="18"/>
      <c r="H274" s="18"/>
      <c r="I274" s="18"/>
      <c r="J274" s="35"/>
      <c r="K274" s="35"/>
      <c r="L274" s="35"/>
      <c r="M274" s="35"/>
      <c r="N274" s="35"/>
      <c r="O274" s="35"/>
      <c r="P274" s="172"/>
      <c r="S274" s="18"/>
    </row>
    <row r="275" spans="1:19" ht="12.75" customHeight="1" x14ac:dyDescent="0.2">
      <c r="A275" s="18"/>
      <c r="B275" s="27"/>
      <c r="C275" s="18"/>
      <c r="D275" s="18"/>
      <c r="E275" s="18"/>
      <c r="F275" s="18"/>
      <c r="G275" s="18"/>
      <c r="H275" s="18"/>
      <c r="I275" s="18"/>
      <c r="J275" s="35"/>
      <c r="K275" s="35"/>
      <c r="L275" s="35"/>
      <c r="M275" s="35"/>
      <c r="N275" s="35"/>
      <c r="O275" s="35"/>
      <c r="P275" s="172"/>
      <c r="S275" s="18"/>
    </row>
    <row r="276" spans="1:19" ht="12.75" customHeight="1" x14ac:dyDescent="0.2">
      <c r="A276" s="18"/>
      <c r="B276" s="27"/>
      <c r="C276" s="18"/>
      <c r="D276" s="18"/>
      <c r="E276" s="18"/>
      <c r="F276" s="18"/>
      <c r="G276" s="18"/>
      <c r="H276" s="18"/>
      <c r="I276" s="18"/>
      <c r="J276" s="35"/>
      <c r="K276" s="35"/>
      <c r="L276" s="35"/>
      <c r="M276" s="35"/>
      <c r="N276" s="35"/>
      <c r="O276" s="35"/>
      <c r="P276" s="172"/>
      <c r="S276" s="18"/>
    </row>
    <row r="277" spans="1:19" ht="12.75" customHeight="1" x14ac:dyDescent="0.2">
      <c r="A277" s="18"/>
      <c r="B277" s="27"/>
      <c r="C277" s="18"/>
      <c r="D277" s="18"/>
      <c r="E277" s="18"/>
      <c r="F277" s="18"/>
      <c r="G277" s="18"/>
      <c r="H277" s="18"/>
      <c r="I277" s="18"/>
      <c r="J277" s="35"/>
      <c r="K277" s="35"/>
      <c r="L277" s="35"/>
      <c r="M277" s="35"/>
      <c r="N277" s="35"/>
      <c r="O277" s="35"/>
      <c r="P277" s="172"/>
      <c r="S277" s="18"/>
    </row>
    <row r="278" spans="1:19" ht="12.75" customHeight="1" x14ac:dyDescent="0.2">
      <c r="A278" s="18"/>
      <c r="B278" s="27"/>
      <c r="C278" s="18"/>
      <c r="D278" s="18"/>
      <c r="E278" s="18"/>
      <c r="F278" s="18"/>
      <c r="G278" s="18"/>
      <c r="H278" s="18"/>
      <c r="I278" s="18"/>
      <c r="J278" s="35"/>
      <c r="K278" s="35"/>
      <c r="L278" s="35"/>
      <c r="M278" s="35"/>
      <c r="N278" s="35"/>
      <c r="O278" s="35"/>
      <c r="P278" s="172"/>
      <c r="S278" s="18"/>
    </row>
    <row r="279" spans="1:19" ht="12.75" customHeight="1" x14ac:dyDescent="0.2">
      <c r="A279" s="18"/>
      <c r="B279" s="27"/>
      <c r="C279" s="18"/>
      <c r="D279" s="18"/>
      <c r="E279" s="18"/>
      <c r="F279" s="18"/>
      <c r="G279" s="18"/>
      <c r="H279" s="18"/>
      <c r="I279" s="18"/>
      <c r="J279" s="35"/>
      <c r="K279" s="35"/>
      <c r="L279" s="35"/>
      <c r="M279" s="35"/>
      <c r="N279" s="35"/>
      <c r="O279" s="35"/>
      <c r="P279" s="172"/>
      <c r="S279" s="18"/>
    </row>
    <row r="280" spans="1:19" ht="12.75" customHeight="1" x14ac:dyDescent="0.2">
      <c r="A280" s="18"/>
      <c r="B280" s="27"/>
      <c r="C280" s="18"/>
      <c r="D280" s="18"/>
      <c r="E280" s="18"/>
      <c r="F280" s="18"/>
      <c r="G280" s="18"/>
      <c r="H280" s="18"/>
      <c r="I280" s="18"/>
      <c r="J280" s="35"/>
      <c r="K280" s="35"/>
      <c r="L280" s="35"/>
      <c r="M280" s="35"/>
      <c r="N280" s="35"/>
      <c r="O280" s="35"/>
      <c r="P280" s="172"/>
      <c r="S280" s="18"/>
    </row>
    <row r="281" spans="1:19" ht="12.75" customHeight="1" x14ac:dyDescent="0.2">
      <c r="A281" s="18"/>
      <c r="B281" s="27"/>
      <c r="C281" s="18"/>
      <c r="D281" s="18"/>
      <c r="E281" s="18"/>
      <c r="F281" s="18"/>
      <c r="G281" s="18"/>
      <c r="H281" s="18"/>
      <c r="I281" s="18"/>
      <c r="J281" s="35"/>
      <c r="K281" s="35"/>
      <c r="L281" s="35"/>
      <c r="M281" s="35"/>
      <c r="N281" s="35"/>
      <c r="O281" s="35"/>
      <c r="P281" s="172"/>
      <c r="S281" s="18"/>
    </row>
    <row r="282" spans="1:19" ht="12.75" customHeight="1" x14ac:dyDescent="0.2">
      <c r="A282" s="18"/>
      <c r="B282" s="27"/>
      <c r="C282" s="18"/>
      <c r="D282" s="18"/>
      <c r="E282" s="18"/>
      <c r="F282" s="18"/>
      <c r="G282" s="18"/>
      <c r="H282" s="18"/>
      <c r="I282" s="18"/>
      <c r="J282" s="35"/>
      <c r="K282" s="35"/>
      <c r="L282" s="35"/>
      <c r="M282" s="35"/>
      <c r="N282" s="35"/>
      <c r="O282" s="35"/>
      <c r="P282" s="172"/>
      <c r="S282" s="18"/>
    </row>
    <row r="283" spans="1:19" ht="12.75" customHeight="1" x14ac:dyDescent="0.2">
      <c r="A283" s="18"/>
      <c r="B283" s="27"/>
      <c r="C283" s="18"/>
      <c r="D283" s="18"/>
      <c r="E283" s="18"/>
      <c r="F283" s="18"/>
      <c r="G283" s="18"/>
      <c r="H283" s="18"/>
      <c r="I283" s="18"/>
      <c r="J283" s="35"/>
      <c r="K283" s="35"/>
      <c r="L283" s="35"/>
      <c r="M283" s="35"/>
      <c r="N283" s="35"/>
      <c r="O283" s="35"/>
      <c r="P283" s="172"/>
      <c r="S283" s="18"/>
    </row>
    <row r="284" spans="1:19" ht="12.75" customHeight="1" x14ac:dyDescent="0.2">
      <c r="A284" s="18"/>
      <c r="B284" s="27"/>
      <c r="C284" s="18"/>
      <c r="D284" s="18"/>
      <c r="E284" s="18"/>
      <c r="F284" s="18"/>
      <c r="G284" s="18"/>
      <c r="H284" s="18"/>
      <c r="I284" s="18"/>
      <c r="J284" s="35"/>
      <c r="K284" s="35"/>
      <c r="L284" s="35"/>
      <c r="M284" s="35"/>
      <c r="N284" s="35"/>
      <c r="O284" s="35"/>
      <c r="P284" s="172"/>
      <c r="S284" s="18"/>
    </row>
    <row r="285" spans="1:19" ht="12.75" customHeight="1" x14ac:dyDescent="0.2">
      <c r="A285" s="18"/>
      <c r="B285" s="27"/>
      <c r="C285" s="18"/>
      <c r="D285" s="18"/>
      <c r="E285" s="18"/>
      <c r="F285" s="18"/>
      <c r="G285" s="18"/>
      <c r="H285" s="18"/>
      <c r="I285" s="18"/>
      <c r="J285" s="35"/>
      <c r="K285" s="35"/>
      <c r="L285" s="35"/>
      <c r="M285" s="35"/>
      <c r="N285" s="35"/>
      <c r="O285" s="35"/>
      <c r="P285" s="172"/>
      <c r="S285" s="18"/>
    </row>
    <row r="286" spans="1:19" ht="12.75" customHeight="1" x14ac:dyDescent="0.2">
      <c r="A286" s="18"/>
      <c r="B286" s="27"/>
      <c r="C286" s="18"/>
      <c r="D286" s="18"/>
      <c r="E286" s="18"/>
      <c r="F286" s="18"/>
      <c r="G286" s="18"/>
      <c r="H286" s="18"/>
      <c r="I286" s="18"/>
      <c r="J286" s="35"/>
      <c r="K286" s="35"/>
      <c r="L286" s="35"/>
      <c r="M286" s="35"/>
      <c r="N286" s="35"/>
      <c r="O286" s="35"/>
      <c r="P286" s="172"/>
      <c r="S286" s="18"/>
    </row>
    <row r="287" spans="1:19" ht="12.75" customHeight="1" x14ac:dyDescent="0.2">
      <c r="A287" s="18"/>
      <c r="B287" s="27"/>
      <c r="C287" s="18"/>
      <c r="D287" s="18"/>
      <c r="E287" s="18"/>
      <c r="F287" s="18"/>
      <c r="G287" s="18"/>
      <c r="H287" s="18"/>
      <c r="I287" s="18"/>
      <c r="J287" s="35"/>
      <c r="K287" s="35"/>
      <c r="L287" s="35"/>
      <c r="M287" s="35"/>
      <c r="N287" s="35"/>
      <c r="O287" s="35"/>
      <c r="P287" s="172"/>
      <c r="S287" s="18"/>
    </row>
    <row r="288" spans="1:19" ht="12.75" customHeight="1" x14ac:dyDescent="0.2">
      <c r="A288" s="18"/>
      <c r="B288" s="27"/>
      <c r="C288" s="18"/>
      <c r="D288" s="18"/>
      <c r="E288" s="18"/>
      <c r="F288" s="18"/>
      <c r="G288" s="18"/>
      <c r="H288" s="18"/>
      <c r="I288" s="18"/>
      <c r="J288" s="35"/>
      <c r="K288" s="35"/>
      <c r="L288" s="35"/>
      <c r="M288" s="35"/>
      <c r="N288" s="35"/>
      <c r="O288" s="35"/>
      <c r="P288" s="172"/>
      <c r="S288" s="18"/>
    </row>
    <row r="289" spans="1:19" ht="12.75" customHeight="1" x14ac:dyDescent="0.2">
      <c r="A289" s="18"/>
      <c r="B289" s="27"/>
      <c r="C289" s="18"/>
      <c r="D289" s="18"/>
      <c r="E289" s="18"/>
      <c r="F289" s="18"/>
      <c r="G289" s="18"/>
      <c r="H289" s="18"/>
      <c r="I289" s="18"/>
      <c r="J289" s="35"/>
      <c r="K289" s="35"/>
      <c r="L289" s="35"/>
      <c r="M289" s="35"/>
      <c r="N289" s="35"/>
      <c r="O289" s="35"/>
      <c r="P289" s="172"/>
      <c r="S289" s="18"/>
    </row>
    <row r="290" spans="1:19" ht="12.75" customHeight="1" x14ac:dyDescent="0.2">
      <c r="A290" s="18"/>
      <c r="B290" s="27"/>
      <c r="C290" s="18"/>
      <c r="D290" s="18"/>
      <c r="E290" s="18"/>
      <c r="F290" s="18"/>
      <c r="G290" s="18"/>
      <c r="H290" s="18"/>
      <c r="I290" s="18"/>
      <c r="J290" s="35"/>
      <c r="K290" s="35"/>
      <c r="L290" s="35"/>
      <c r="M290" s="35"/>
      <c r="N290" s="35"/>
      <c r="O290" s="35"/>
      <c r="P290" s="172"/>
      <c r="S290" s="18"/>
    </row>
    <row r="291" spans="1:19" ht="12.75" customHeight="1" x14ac:dyDescent="0.2">
      <c r="A291" s="18"/>
      <c r="B291" s="27"/>
      <c r="C291" s="18"/>
      <c r="D291" s="18"/>
      <c r="E291" s="18"/>
      <c r="F291" s="18"/>
      <c r="G291" s="18"/>
      <c r="H291" s="18"/>
      <c r="I291" s="18"/>
      <c r="J291" s="35"/>
      <c r="K291" s="35"/>
      <c r="L291" s="35"/>
      <c r="M291" s="35"/>
      <c r="N291" s="35"/>
      <c r="O291" s="35"/>
      <c r="P291" s="172"/>
      <c r="S291" s="18"/>
    </row>
    <row r="292" spans="1:19" ht="12.75" customHeight="1" x14ac:dyDescent="0.2">
      <c r="A292" s="18"/>
      <c r="B292" s="27"/>
      <c r="C292" s="18"/>
      <c r="D292" s="18"/>
      <c r="E292" s="18"/>
      <c r="F292" s="18"/>
      <c r="G292" s="18"/>
      <c r="H292" s="18"/>
      <c r="I292" s="18"/>
      <c r="J292" s="35"/>
      <c r="K292" s="35"/>
      <c r="L292" s="35"/>
      <c r="M292" s="35"/>
      <c r="N292" s="35"/>
      <c r="O292" s="35"/>
      <c r="P292" s="172"/>
      <c r="S292" s="18"/>
    </row>
    <row r="293" spans="1:19" ht="12.75" customHeight="1" x14ac:dyDescent="0.2">
      <c r="A293" s="18"/>
      <c r="B293" s="27"/>
      <c r="C293" s="18"/>
      <c r="D293" s="18"/>
      <c r="E293" s="18"/>
      <c r="F293" s="18"/>
      <c r="G293" s="18"/>
      <c r="H293" s="18"/>
      <c r="I293" s="18"/>
      <c r="J293" s="35"/>
      <c r="K293" s="35"/>
      <c r="L293" s="35"/>
      <c r="M293" s="35"/>
      <c r="N293" s="35"/>
      <c r="O293" s="35"/>
      <c r="P293" s="172"/>
      <c r="S293" s="18"/>
    </row>
    <row r="294" spans="1:19" ht="12.75" customHeight="1" x14ac:dyDescent="0.2">
      <c r="A294" s="18"/>
      <c r="B294" s="27"/>
      <c r="C294" s="18"/>
      <c r="D294" s="18"/>
      <c r="E294" s="18"/>
      <c r="F294" s="18"/>
      <c r="G294" s="18"/>
      <c r="H294" s="18"/>
      <c r="I294" s="18"/>
      <c r="J294" s="35"/>
      <c r="K294" s="35"/>
      <c r="L294" s="35"/>
      <c r="M294" s="35"/>
      <c r="N294" s="35"/>
      <c r="O294" s="35"/>
      <c r="P294" s="172"/>
      <c r="S294" s="18"/>
    </row>
    <row r="295" spans="1:19" ht="12.75" customHeight="1" x14ac:dyDescent="0.2">
      <c r="A295" s="18"/>
      <c r="B295" s="27"/>
      <c r="C295" s="18"/>
      <c r="D295" s="18"/>
      <c r="E295" s="18"/>
      <c r="F295" s="18"/>
      <c r="G295" s="18"/>
      <c r="H295" s="18"/>
      <c r="I295" s="18"/>
      <c r="J295" s="35"/>
      <c r="K295" s="35"/>
      <c r="L295" s="35"/>
      <c r="M295" s="35"/>
      <c r="N295" s="35"/>
      <c r="O295" s="35"/>
      <c r="P295" s="172"/>
      <c r="S295" s="18"/>
    </row>
    <row r="296" spans="1:19" ht="12.75" customHeight="1" x14ac:dyDescent="0.2">
      <c r="A296" s="18"/>
      <c r="B296" s="27"/>
      <c r="C296" s="18"/>
      <c r="D296" s="18"/>
      <c r="E296" s="18"/>
      <c r="F296" s="18"/>
      <c r="G296" s="18"/>
      <c r="H296" s="18"/>
      <c r="I296" s="18"/>
      <c r="J296" s="35"/>
      <c r="K296" s="35"/>
      <c r="L296" s="35"/>
      <c r="M296" s="35"/>
      <c r="N296" s="35"/>
      <c r="O296" s="35"/>
      <c r="P296" s="172"/>
      <c r="S296" s="18"/>
    </row>
    <row r="297" spans="1:19" ht="12.75" customHeight="1" x14ac:dyDescent="0.2">
      <c r="A297" s="18"/>
      <c r="B297" s="27"/>
      <c r="C297" s="18"/>
      <c r="D297" s="18"/>
      <c r="E297" s="18"/>
      <c r="F297" s="18"/>
      <c r="G297" s="18"/>
      <c r="H297" s="18"/>
      <c r="I297" s="18"/>
      <c r="J297" s="35"/>
      <c r="K297" s="35"/>
      <c r="L297" s="35"/>
      <c r="M297" s="35"/>
      <c r="N297" s="35"/>
      <c r="O297" s="35"/>
      <c r="P297" s="172"/>
      <c r="S297" s="18"/>
    </row>
    <row r="298" spans="1:19" ht="12.75" customHeight="1" x14ac:dyDescent="0.2">
      <c r="A298" s="18"/>
      <c r="B298" s="27"/>
      <c r="C298" s="18"/>
      <c r="D298" s="18"/>
      <c r="E298" s="18"/>
      <c r="F298" s="18"/>
      <c r="G298" s="18"/>
      <c r="H298" s="18"/>
      <c r="I298" s="18"/>
      <c r="J298" s="35"/>
      <c r="K298" s="35"/>
      <c r="L298" s="35"/>
      <c r="M298" s="35"/>
      <c r="N298" s="35"/>
      <c r="O298" s="35"/>
      <c r="P298" s="172"/>
      <c r="S298" s="18"/>
    </row>
    <row r="299" spans="1:19" ht="12.75" customHeight="1" x14ac:dyDescent="0.2">
      <c r="A299" s="18"/>
      <c r="B299" s="27"/>
      <c r="C299" s="18"/>
      <c r="D299" s="18"/>
      <c r="E299" s="18"/>
      <c r="F299" s="18"/>
      <c r="G299" s="18"/>
      <c r="H299" s="18"/>
      <c r="I299" s="18"/>
      <c r="J299" s="35"/>
      <c r="K299" s="35"/>
      <c r="L299" s="35"/>
      <c r="M299" s="35"/>
      <c r="N299" s="35"/>
      <c r="O299" s="35"/>
      <c r="P299" s="172"/>
      <c r="S299" s="18"/>
    </row>
    <row r="300" spans="1:19" ht="12.75" customHeight="1" x14ac:dyDescent="0.2">
      <c r="A300" s="18"/>
      <c r="B300" s="27"/>
      <c r="C300" s="18"/>
      <c r="D300" s="18"/>
      <c r="E300" s="18"/>
      <c r="F300" s="18"/>
      <c r="G300" s="18"/>
      <c r="H300" s="18"/>
      <c r="I300" s="18"/>
      <c r="J300" s="35"/>
      <c r="K300" s="35"/>
      <c r="L300" s="35"/>
      <c r="M300" s="35"/>
      <c r="N300" s="35"/>
      <c r="O300" s="35"/>
      <c r="P300" s="172"/>
      <c r="S300" s="18"/>
    </row>
    <row r="301" spans="1:19" ht="12.75" customHeight="1" x14ac:dyDescent="0.2">
      <c r="A301" s="18"/>
      <c r="B301" s="27"/>
      <c r="C301" s="18"/>
      <c r="D301" s="18"/>
      <c r="E301" s="18"/>
      <c r="F301" s="18"/>
      <c r="G301" s="18"/>
      <c r="H301" s="18"/>
      <c r="I301" s="18"/>
      <c r="J301" s="35"/>
      <c r="K301" s="35"/>
      <c r="L301" s="35"/>
      <c r="M301" s="35"/>
      <c r="N301" s="35"/>
      <c r="O301" s="35"/>
      <c r="P301" s="172"/>
      <c r="S301" s="18"/>
    </row>
    <row r="302" spans="1:19" ht="12.75" customHeight="1" x14ac:dyDescent="0.2">
      <c r="A302" s="18"/>
      <c r="B302" s="27"/>
      <c r="C302" s="18"/>
      <c r="D302" s="18"/>
      <c r="E302" s="18"/>
      <c r="F302" s="18"/>
      <c r="G302" s="18"/>
      <c r="H302" s="18"/>
      <c r="I302" s="18"/>
      <c r="J302" s="35"/>
      <c r="K302" s="35"/>
      <c r="L302" s="35"/>
      <c r="M302" s="35"/>
      <c r="N302" s="35"/>
      <c r="O302" s="35"/>
      <c r="P302" s="172"/>
      <c r="S302" s="18"/>
    </row>
    <row r="303" spans="1:19" ht="12.75" customHeight="1" x14ac:dyDescent="0.2">
      <c r="A303" s="18"/>
      <c r="B303" s="27"/>
      <c r="C303" s="18"/>
      <c r="D303" s="18"/>
      <c r="E303" s="18"/>
      <c r="F303" s="18"/>
      <c r="G303" s="18"/>
      <c r="H303" s="18"/>
      <c r="I303" s="18"/>
      <c r="J303" s="35"/>
      <c r="K303" s="35"/>
      <c r="L303" s="35"/>
      <c r="M303" s="35"/>
      <c r="N303" s="35"/>
      <c r="O303" s="35"/>
      <c r="P303" s="172"/>
      <c r="S303" s="18"/>
    </row>
    <row r="304" spans="1:19" ht="12.75" customHeight="1" x14ac:dyDescent="0.2">
      <c r="A304" s="18"/>
      <c r="B304" s="27"/>
      <c r="C304" s="18"/>
      <c r="D304" s="18"/>
      <c r="E304" s="18"/>
      <c r="F304" s="18"/>
      <c r="G304" s="18"/>
      <c r="H304" s="18"/>
      <c r="I304" s="18"/>
      <c r="J304" s="35"/>
      <c r="K304" s="35"/>
      <c r="L304" s="35"/>
      <c r="M304" s="35"/>
      <c r="N304" s="35"/>
      <c r="O304" s="35"/>
      <c r="P304" s="172"/>
      <c r="S304" s="18"/>
    </row>
    <row r="305" spans="1:19" ht="12.75" customHeight="1" x14ac:dyDescent="0.2">
      <c r="A305" s="18"/>
      <c r="B305" s="27"/>
      <c r="C305" s="18"/>
      <c r="D305" s="18"/>
      <c r="E305" s="18"/>
      <c r="F305" s="18"/>
      <c r="G305" s="18"/>
      <c r="H305" s="18"/>
      <c r="I305" s="18"/>
      <c r="J305" s="35"/>
      <c r="K305" s="35"/>
      <c r="L305" s="35"/>
      <c r="M305" s="35"/>
      <c r="N305" s="35"/>
      <c r="O305" s="35"/>
      <c r="P305" s="172"/>
      <c r="S305" s="18"/>
    </row>
    <row r="306" spans="1:19" ht="12.75" customHeight="1" x14ac:dyDescent="0.2">
      <c r="A306" s="18"/>
      <c r="B306" s="27"/>
      <c r="C306" s="18"/>
      <c r="D306" s="18"/>
      <c r="E306" s="18"/>
      <c r="F306" s="18"/>
      <c r="G306" s="18"/>
      <c r="H306" s="18"/>
      <c r="I306" s="18"/>
      <c r="J306" s="35"/>
      <c r="K306" s="35"/>
      <c r="L306" s="35"/>
      <c r="M306" s="35"/>
      <c r="N306" s="35"/>
      <c r="O306" s="35"/>
      <c r="P306" s="172"/>
      <c r="S306" s="18"/>
    </row>
    <row r="307" spans="1:19" ht="12.75" customHeight="1" x14ac:dyDescent="0.2">
      <c r="A307" s="18"/>
      <c r="B307" s="27"/>
      <c r="C307" s="18"/>
      <c r="D307" s="18"/>
      <c r="E307" s="18"/>
      <c r="F307" s="18"/>
      <c r="G307" s="18"/>
      <c r="H307" s="18"/>
      <c r="I307" s="18"/>
      <c r="J307" s="35"/>
      <c r="K307" s="35"/>
      <c r="L307" s="35"/>
      <c r="M307" s="35"/>
      <c r="N307" s="35"/>
      <c r="O307" s="35"/>
      <c r="P307" s="172"/>
      <c r="S307" s="18"/>
    </row>
    <row r="308" spans="1:19" ht="12.75" customHeight="1" x14ac:dyDescent="0.2">
      <c r="A308" s="18"/>
      <c r="B308" s="27"/>
      <c r="C308" s="18"/>
      <c r="D308" s="18"/>
      <c r="E308" s="18"/>
      <c r="F308" s="18"/>
      <c r="G308" s="18"/>
      <c r="H308" s="18"/>
      <c r="I308" s="18"/>
      <c r="J308" s="35"/>
      <c r="K308" s="35"/>
      <c r="L308" s="35"/>
      <c r="M308" s="35"/>
      <c r="N308" s="35"/>
      <c r="O308" s="35"/>
      <c r="P308" s="172"/>
      <c r="S308" s="18"/>
    </row>
    <row r="309" spans="1:19" ht="12.75" customHeight="1" x14ac:dyDescent="0.2">
      <c r="A309" s="18"/>
      <c r="B309" s="27"/>
      <c r="C309" s="18"/>
      <c r="D309" s="18"/>
      <c r="E309" s="18"/>
      <c r="F309" s="18"/>
      <c r="G309" s="18"/>
      <c r="H309" s="18"/>
      <c r="I309" s="18"/>
      <c r="J309" s="35"/>
      <c r="K309" s="35"/>
      <c r="L309" s="35"/>
      <c r="M309" s="35"/>
      <c r="N309" s="35"/>
      <c r="O309" s="35"/>
      <c r="P309" s="172"/>
      <c r="S309" s="18"/>
    </row>
    <row r="310" spans="1:19" ht="12.75" customHeight="1" x14ac:dyDescent="0.2">
      <c r="A310" s="18"/>
      <c r="B310" s="27"/>
      <c r="C310" s="18"/>
      <c r="D310" s="18"/>
      <c r="E310" s="18"/>
      <c r="F310" s="18"/>
      <c r="G310" s="18"/>
      <c r="H310" s="18"/>
      <c r="I310" s="18"/>
      <c r="J310" s="35"/>
      <c r="K310" s="35"/>
      <c r="L310" s="35"/>
      <c r="M310" s="35"/>
      <c r="N310" s="35"/>
      <c r="O310" s="35"/>
      <c r="P310" s="172"/>
      <c r="S310" s="18"/>
    </row>
    <row r="311" spans="1:19" ht="12.75" customHeight="1" x14ac:dyDescent="0.2">
      <c r="A311" s="18"/>
      <c r="B311" s="27"/>
      <c r="C311" s="18"/>
      <c r="D311" s="18"/>
      <c r="E311" s="18"/>
      <c r="F311" s="18"/>
      <c r="G311" s="18"/>
      <c r="H311" s="18"/>
      <c r="I311" s="18"/>
      <c r="J311" s="35"/>
      <c r="K311" s="35"/>
      <c r="L311" s="35"/>
      <c r="M311" s="35"/>
      <c r="N311" s="35"/>
      <c r="O311" s="35"/>
      <c r="P311" s="172"/>
      <c r="S311" s="18"/>
    </row>
    <row r="312" spans="1:19" ht="12.75" customHeight="1" x14ac:dyDescent="0.2">
      <c r="A312" s="18"/>
      <c r="B312" s="27"/>
      <c r="C312" s="18"/>
      <c r="D312" s="18"/>
      <c r="E312" s="18"/>
      <c r="F312" s="18"/>
      <c r="G312" s="18"/>
      <c r="H312" s="18"/>
      <c r="I312" s="18"/>
      <c r="J312" s="35"/>
      <c r="K312" s="35"/>
      <c r="L312" s="35"/>
      <c r="M312" s="35"/>
      <c r="N312" s="35"/>
      <c r="O312" s="35"/>
      <c r="P312" s="172"/>
      <c r="S312" s="18"/>
    </row>
    <row r="313" spans="1:19" ht="12.75" customHeight="1" x14ac:dyDescent="0.2">
      <c r="A313" s="18"/>
      <c r="B313" s="27"/>
      <c r="C313" s="18"/>
      <c r="D313" s="18"/>
      <c r="E313" s="18"/>
      <c r="F313" s="18"/>
      <c r="G313" s="18"/>
      <c r="H313" s="18"/>
      <c r="I313" s="18"/>
      <c r="J313" s="35"/>
      <c r="K313" s="35"/>
      <c r="L313" s="35"/>
      <c r="M313" s="35"/>
      <c r="N313" s="35"/>
      <c r="O313" s="35"/>
      <c r="P313" s="172"/>
      <c r="S313" s="18"/>
    </row>
    <row r="314" spans="1:19" ht="12.75" customHeight="1" x14ac:dyDescent="0.2">
      <c r="A314" s="18"/>
      <c r="B314" s="27"/>
      <c r="C314" s="18"/>
      <c r="D314" s="18"/>
      <c r="E314" s="18"/>
      <c r="F314" s="18"/>
      <c r="G314" s="18"/>
      <c r="H314" s="18"/>
      <c r="I314" s="18"/>
      <c r="J314" s="35"/>
      <c r="K314" s="35"/>
      <c r="L314" s="35"/>
      <c r="M314" s="35"/>
      <c r="N314" s="35"/>
      <c r="O314" s="35"/>
      <c r="P314" s="172"/>
      <c r="S314" s="18"/>
    </row>
    <row r="315" spans="1:19" ht="12.75" customHeight="1" x14ac:dyDescent="0.2">
      <c r="A315" s="18"/>
      <c r="B315" s="27"/>
      <c r="C315" s="18"/>
      <c r="D315" s="18"/>
      <c r="E315" s="18"/>
      <c r="F315" s="18"/>
      <c r="G315" s="18"/>
      <c r="H315" s="18"/>
      <c r="I315" s="18"/>
      <c r="J315" s="35"/>
      <c r="K315" s="35"/>
      <c r="L315" s="35"/>
      <c r="M315" s="35"/>
      <c r="N315" s="35"/>
      <c r="O315" s="35"/>
      <c r="P315" s="172"/>
      <c r="S315" s="18"/>
    </row>
    <row r="316" spans="1:19" ht="12.75" customHeight="1" x14ac:dyDescent="0.2">
      <c r="A316" s="18"/>
      <c r="B316" s="27"/>
      <c r="C316" s="18"/>
      <c r="D316" s="18"/>
      <c r="E316" s="18"/>
      <c r="F316" s="18"/>
      <c r="G316" s="18"/>
      <c r="H316" s="18"/>
      <c r="I316" s="18"/>
      <c r="J316" s="35"/>
      <c r="K316" s="35"/>
      <c r="L316" s="35"/>
      <c r="M316" s="35"/>
      <c r="N316" s="35"/>
      <c r="O316" s="35"/>
      <c r="P316" s="172"/>
      <c r="S316" s="18"/>
    </row>
    <row r="317" spans="1:19" ht="12.75" customHeight="1" x14ac:dyDescent="0.2">
      <c r="A317" s="18"/>
      <c r="B317" s="27"/>
      <c r="C317" s="18"/>
      <c r="D317" s="18"/>
      <c r="E317" s="18"/>
      <c r="F317" s="18"/>
      <c r="G317" s="18"/>
      <c r="H317" s="18"/>
      <c r="I317" s="18"/>
      <c r="J317" s="35"/>
      <c r="K317" s="35"/>
      <c r="L317" s="35"/>
      <c r="M317" s="35"/>
      <c r="N317" s="35"/>
      <c r="O317" s="35"/>
      <c r="P317" s="172"/>
      <c r="S317" s="18"/>
    </row>
    <row r="318" spans="1:19" ht="12.75" customHeight="1" x14ac:dyDescent="0.2">
      <c r="A318" s="18"/>
      <c r="B318" s="27"/>
      <c r="C318" s="18"/>
      <c r="D318" s="18"/>
      <c r="E318" s="18"/>
      <c r="F318" s="18"/>
      <c r="G318" s="18"/>
      <c r="H318" s="18"/>
      <c r="I318" s="18"/>
      <c r="J318" s="35"/>
      <c r="K318" s="35"/>
      <c r="L318" s="35"/>
      <c r="M318" s="35"/>
      <c r="N318" s="35"/>
      <c r="O318" s="35"/>
      <c r="P318" s="172"/>
      <c r="S318" s="18"/>
    </row>
    <row r="319" spans="1:19" ht="12.75" customHeight="1" x14ac:dyDescent="0.2">
      <c r="A319" s="18"/>
      <c r="B319" s="27"/>
      <c r="C319" s="18"/>
      <c r="D319" s="18"/>
      <c r="E319" s="18"/>
      <c r="F319" s="18"/>
      <c r="G319" s="18"/>
      <c r="H319" s="18"/>
      <c r="I319" s="18"/>
      <c r="J319" s="35"/>
      <c r="K319" s="35"/>
      <c r="L319" s="35"/>
      <c r="M319" s="35"/>
      <c r="N319" s="35"/>
      <c r="O319" s="35"/>
      <c r="P319" s="172"/>
      <c r="S319" s="18"/>
    </row>
    <row r="320" spans="1:19" ht="12.75" customHeight="1" x14ac:dyDescent="0.2">
      <c r="A320" s="18"/>
      <c r="B320" s="27"/>
      <c r="C320" s="18"/>
      <c r="D320" s="18"/>
      <c r="E320" s="18"/>
      <c r="F320" s="18"/>
      <c r="G320" s="18"/>
      <c r="H320" s="18"/>
      <c r="I320" s="18"/>
      <c r="J320" s="35"/>
      <c r="K320" s="35"/>
      <c r="L320" s="35"/>
      <c r="M320" s="35"/>
      <c r="N320" s="35"/>
      <c r="O320" s="35"/>
      <c r="P320" s="172"/>
      <c r="S320" s="18"/>
    </row>
    <row r="321" spans="1:19" ht="12.75" customHeight="1" x14ac:dyDescent="0.2">
      <c r="A321" s="18"/>
      <c r="B321" s="27"/>
      <c r="C321" s="18"/>
      <c r="D321" s="18"/>
      <c r="E321" s="18"/>
      <c r="F321" s="18"/>
      <c r="G321" s="18"/>
      <c r="H321" s="18"/>
      <c r="I321" s="18"/>
      <c r="J321" s="35"/>
      <c r="K321" s="35"/>
      <c r="L321" s="35"/>
      <c r="M321" s="35"/>
      <c r="N321" s="35"/>
      <c r="O321" s="35"/>
      <c r="P321" s="172"/>
      <c r="S321" s="18"/>
    </row>
    <row r="322" spans="1:19" ht="12.75" customHeight="1" x14ac:dyDescent="0.2">
      <c r="A322" s="18"/>
      <c r="B322" s="27"/>
      <c r="C322" s="18"/>
      <c r="D322" s="18"/>
      <c r="E322" s="18"/>
      <c r="F322" s="18"/>
      <c r="G322" s="18"/>
      <c r="H322" s="18"/>
      <c r="I322" s="18"/>
      <c r="J322" s="35"/>
      <c r="K322" s="35"/>
      <c r="L322" s="35"/>
      <c r="M322" s="35"/>
      <c r="N322" s="35"/>
      <c r="O322" s="35"/>
      <c r="P322" s="172"/>
      <c r="S322" s="18"/>
    </row>
    <row r="323" spans="1:19" ht="12.75" customHeight="1" x14ac:dyDescent="0.2">
      <c r="A323" s="18"/>
      <c r="B323" s="27"/>
      <c r="C323" s="18"/>
      <c r="D323" s="18"/>
      <c r="E323" s="18"/>
      <c r="F323" s="18"/>
      <c r="G323" s="18"/>
      <c r="H323" s="18"/>
      <c r="I323" s="18"/>
      <c r="J323" s="35"/>
      <c r="K323" s="35"/>
      <c r="L323" s="35"/>
      <c r="M323" s="35"/>
      <c r="N323" s="35"/>
      <c r="O323" s="35"/>
      <c r="P323" s="172"/>
      <c r="S323" s="18"/>
    </row>
    <row r="324" spans="1:19" ht="12.75" customHeight="1" x14ac:dyDescent="0.2">
      <c r="A324" s="18"/>
      <c r="B324" s="27"/>
      <c r="C324" s="18"/>
      <c r="D324" s="18"/>
      <c r="E324" s="18"/>
      <c r="F324" s="18"/>
      <c r="G324" s="18"/>
      <c r="H324" s="18"/>
      <c r="I324" s="18"/>
      <c r="J324" s="35"/>
      <c r="K324" s="35"/>
      <c r="L324" s="35"/>
      <c r="M324" s="35"/>
      <c r="N324" s="35"/>
      <c r="O324" s="35"/>
      <c r="P324" s="172"/>
      <c r="S324" s="18"/>
    </row>
    <row r="325" spans="1:19" ht="12.75" customHeight="1" x14ac:dyDescent="0.2">
      <c r="A325" s="18"/>
      <c r="B325" s="27"/>
      <c r="C325" s="18"/>
      <c r="D325" s="18"/>
      <c r="E325" s="18"/>
      <c r="F325" s="18"/>
      <c r="G325" s="18"/>
      <c r="H325" s="18"/>
      <c r="I325" s="18"/>
      <c r="J325" s="35"/>
      <c r="K325" s="35"/>
      <c r="L325" s="35"/>
      <c r="M325" s="35"/>
      <c r="N325" s="35"/>
      <c r="O325" s="35"/>
      <c r="P325" s="172"/>
      <c r="S325" s="18"/>
    </row>
    <row r="326" spans="1:19" ht="12.75" customHeight="1" x14ac:dyDescent="0.2">
      <c r="A326" s="18"/>
      <c r="B326" s="27"/>
      <c r="C326" s="18"/>
      <c r="D326" s="18"/>
      <c r="E326" s="18"/>
      <c r="F326" s="18"/>
      <c r="G326" s="18"/>
      <c r="H326" s="18"/>
      <c r="I326" s="18"/>
      <c r="J326" s="35"/>
      <c r="K326" s="35"/>
      <c r="L326" s="35"/>
      <c r="M326" s="35"/>
      <c r="N326" s="35"/>
      <c r="O326" s="35"/>
      <c r="P326" s="172"/>
      <c r="S326" s="18"/>
    </row>
    <row r="327" spans="1:19" ht="12.75" customHeight="1" x14ac:dyDescent="0.2">
      <c r="A327" s="18"/>
      <c r="B327" s="27"/>
      <c r="C327" s="18"/>
      <c r="D327" s="18"/>
      <c r="E327" s="18"/>
      <c r="F327" s="18"/>
      <c r="G327" s="18"/>
      <c r="H327" s="18"/>
      <c r="I327" s="18"/>
      <c r="J327" s="35"/>
      <c r="K327" s="35"/>
      <c r="L327" s="35"/>
      <c r="M327" s="35"/>
      <c r="N327" s="35"/>
      <c r="O327" s="35"/>
      <c r="P327" s="172"/>
      <c r="S327" s="18"/>
    </row>
    <row r="328" spans="1:19" ht="12.75" customHeight="1" x14ac:dyDescent="0.2">
      <c r="A328" s="18"/>
      <c r="B328" s="27"/>
      <c r="C328" s="18"/>
      <c r="D328" s="18"/>
      <c r="E328" s="18"/>
      <c r="F328" s="18"/>
      <c r="G328" s="18"/>
      <c r="H328" s="18"/>
      <c r="I328" s="18"/>
      <c r="J328" s="35"/>
      <c r="K328" s="35"/>
      <c r="L328" s="35"/>
      <c r="M328" s="35"/>
      <c r="N328" s="35"/>
      <c r="O328" s="35"/>
      <c r="P328" s="172"/>
      <c r="S328" s="18"/>
    </row>
    <row r="329" spans="1:19" ht="12.75" customHeight="1" x14ac:dyDescent="0.2">
      <c r="A329" s="18"/>
      <c r="B329" s="27"/>
      <c r="C329" s="18"/>
      <c r="D329" s="18"/>
      <c r="E329" s="18"/>
      <c r="F329" s="18"/>
      <c r="G329" s="18"/>
      <c r="H329" s="18"/>
      <c r="I329" s="18"/>
      <c r="J329" s="35"/>
      <c r="K329" s="35"/>
      <c r="L329" s="35"/>
      <c r="M329" s="35"/>
      <c r="N329" s="35"/>
      <c r="O329" s="35"/>
      <c r="P329" s="172"/>
      <c r="S329" s="18"/>
    </row>
    <row r="330" spans="1:19" ht="12.75" customHeight="1" x14ac:dyDescent="0.2">
      <c r="A330" s="18"/>
      <c r="B330" s="27"/>
      <c r="C330" s="18"/>
      <c r="D330" s="18"/>
      <c r="E330" s="18"/>
      <c r="F330" s="18"/>
      <c r="G330" s="18"/>
      <c r="H330" s="18"/>
      <c r="I330" s="18"/>
      <c r="J330" s="35"/>
      <c r="K330" s="35"/>
      <c r="L330" s="35"/>
      <c r="M330" s="35"/>
      <c r="N330" s="35"/>
      <c r="O330" s="35"/>
      <c r="P330" s="172"/>
      <c r="S330" s="18"/>
    </row>
    <row r="331" spans="1:19" ht="12.75" customHeight="1" x14ac:dyDescent="0.2">
      <c r="A331" s="18"/>
      <c r="B331" s="27"/>
      <c r="C331" s="18"/>
      <c r="D331" s="18"/>
      <c r="E331" s="18"/>
      <c r="F331" s="18"/>
      <c r="G331" s="18"/>
      <c r="H331" s="18"/>
      <c r="I331" s="18"/>
      <c r="J331" s="35"/>
      <c r="K331" s="35"/>
      <c r="L331" s="35"/>
      <c r="M331" s="35"/>
      <c r="N331" s="35"/>
      <c r="O331" s="35"/>
      <c r="P331" s="172"/>
      <c r="S331" s="18"/>
    </row>
    <row r="332" spans="1:19" ht="15.75" customHeight="1" x14ac:dyDescent="0.2"/>
    <row r="333" spans="1:19" ht="15.75" customHeight="1" x14ac:dyDescent="0.2"/>
    <row r="334" spans="1:19" ht="15.75" customHeight="1" x14ac:dyDescent="0.2"/>
    <row r="335" spans="1:19" ht="15.75" customHeight="1" x14ac:dyDescent="0.2"/>
    <row r="336" spans="1:19"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sheetData>
  <mergeCells count="524">
    <mergeCell ref="O78:O79"/>
    <mergeCell ref="N80:O80"/>
    <mergeCell ref="N81:O81"/>
    <mergeCell ref="F78:F79"/>
    <mergeCell ref="H78:H79"/>
    <mergeCell ref="N69:O69"/>
    <mergeCell ref="N59:O59"/>
    <mergeCell ref="O54:O55"/>
    <mergeCell ref="O56:O57"/>
    <mergeCell ref="N58:O58"/>
    <mergeCell ref="O50:O51"/>
    <mergeCell ref="B34:B35"/>
    <mergeCell ref="E34:E35"/>
    <mergeCell ref="F34:F35"/>
    <mergeCell ref="H34:H35"/>
    <mergeCell ref="I34:N34"/>
    <mergeCell ref="G34:G35"/>
    <mergeCell ref="L69:M69"/>
    <mergeCell ref="B38:B39"/>
    <mergeCell ref="L59:M59"/>
    <mergeCell ref="B56:B57"/>
    <mergeCell ref="N68:O68"/>
    <mergeCell ref="F82:F83"/>
    <mergeCell ref="G82:G83"/>
    <mergeCell ref="H82:H83"/>
    <mergeCell ref="F48:F49"/>
    <mergeCell ref="G48:G49"/>
    <mergeCell ref="H48:H49"/>
    <mergeCell ref="C56:C57"/>
    <mergeCell ref="H72:H73"/>
    <mergeCell ref="C69:K69"/>
    <mergeCell ref="C59:K59"/>
    <mergeCell ref="C72:C73"/>
    <mergeCell ref="D72:D73"/>
    <mergeCell ref="D78:D79"/>
    <mergeCell ref="C74:C75"/>
    <mergeCell ref="D74:D75"/>
    <mergeCell ref="E74:E75"/>
    <mergeCell ref="F74:F75"/>
    <mergeCell ref="G74:G75"/>
    <mergeCell ref="F76:F77"/>
    <mergeCell ref="G76:G77"/>
    <mergeCell ref="H76:H77"/>
    <mergeCell ref="H70:H71"/>
    <mergeCell ref="I70:N70"/>
    <mergeCell ref="L81:M81"/>
    <mergeCell ref="P24:R25"/>
    <mergeCell ref="O26:O27"/>
    <mergeCell ref="P26:R27"/>
    <mergeCell ref="C28:C29"/>
    <mergeCell ref="D28:D29"/>
    <mergeCell ref="E28:E29"/>
    <mergeCell ref="O28:O29"/>
    <mergeCell ref="O86:O87"/>
    <mergeCell ref="O88:O89"/>
    <mergeCell ref="O36:O37"/>
    <mergeCell ref="O38:O39"/>
    <mergeCell ref="O30:O31"/>
    <mergeCell ref="L33:M33"/>
    <mergeCell ref="C33:K33"/>
    <mergeCell ref="C34:C35"/>
    <mergeCell ref="D34:D35"/>
    <mergeCell ref="B32:N32"/>
    <mergeCell ref="N33:O33"/>
    <mergeCell ref="C64:C65"/>
    <mergeCell ref="D64:D65"/>
    <mergeCell ref="D42:D43"/>
    <mergeCell ref="F56:F57"/>
    <mergeCell ref="E56:E57"/>
    <mergeCell ref="D56:D57"/>
    <mergeCell ref="P28:R29"/>
    <mergeCell ref="P84:R85"/>
    <mergeCell ref="P30:R31"/>
    <mergeCell ref="P32:R32"/>
    <mergeCell ref="P86:R87"/>
    <mergeCell ref="P45:Q45"/>
    <mergeCell ref="P33:Q33"/>
    <mergeCell ref="P81:Q81"/>
    <mergeCell ref="P42:R43"/>
    <mergeCell ref="P40:R41"/>
    <mergeCell ref="P34:R35"/>
    <mergeCell ref="P46:R47"/>
    <mergeCell ref="P60:R61"/>
    <mergeCell ref="P82:R83"/>
    <mergeCell ref="P72:R73"/>
    <mergeCell ref="P59:Q59"/>
    <mergeCell ref="P69:Q69"/>
    <mergeCell ref="P70:R71"/>
    <mergeCell ref="P66:R67"/>
    <mergeCell ref="P78:R79"/>
    <mergeCell ref="P36:R37"/>
    <mergeCell ref="P38:R39"/>
    <mergeCell ref="P62:R63"/>
    <mergeCell ref="P64:R65"/>
    <mergeCell ref="D26:D27"/>
    <mergeCell ref="E26:E27"/>
    <mergeCell ref="F26:F27"/>
    <mergeCell ref="G26:G27"/>
    <mergeCell ref="H26:H27"/>
    <mergeCell ref="C30:C31"/>
    <mergeCell ref="D30:D31"/>
    <mergeCell ref="E30:E31"/>
    <mergeCell ref="F30:F31"/>
    <mergeCell ref="G30:G31"/>
    <mergeCell ref="H28:H29"/>
    <mergeCell ref="H30:H31"/>
    <mergeCell ref="B26:B31"/>
    <mergeCell ref="F28:F29"/>
    <mergeCell ref="G28:G29"/>
    <mergeCell ref="C26:C27"/>
    <mergeCell ref="A92:A93"/>
    <mergeCell ref="C92:C93"/>
    <mergeCell ref="D92:D93"/>
    <mergeCell ref="G92:G93"/>
    <mergeCell ref="H92:H93"/>
    <mergeCell ref="C54:C55"/>
    <mergeCell ref="B48:B55"/>
    <mergeCell ref="F40:F41"/>
    <mergeCell ref="G40:G41"/>
    <mergeCell ref="B72:B79"/>
    <mergeCell ref="C42:C43"/>
    <mergeCell ref="B44:M44"/>
    <mergeCell ref="I46:N46"/>
    <mergeCell ref="A62:A63"/>
    <mergeCell ref="N45:O45"/>
    <mergeCell ref="O40:O41"/>
    <mergeCell ref="O42:O43"/>
    <mergeCell ref="N44:O44"/>
    <mergeCell ref="A36:A37"/>
    <mergeCell ref="C81:K81"/>
    <mergeCell ref="O92:O93"/>
    <mergeCell ref="C88:C89"/>
    <mergeCell ref="F92:F93"/>
    <mergeCell ref="F90:F91"/>
    <mergeCell ref="G90:G91"/>
    <mergeCell ref="H90:H91"/>
    <mergeCell ref="O84:O85"/>
    <mergeCell ref="F84:F85"/>
    <mergeCell ref="G84:G85"/>
    <mergeCell ref="H84:H85"/>
    <mergeCell ref="A66:A67"/>
    <mergeCell ref="B66:B67"/>
    <mergeCell ref="C66:C67"/>
    <mergeCell ref="D66:D67"/>
    <mergeCell ref="A72:A73"/>
    <mergeCell ref="A74:A75"/>
    <mergeCell ref="C94:C95"/>
    <mergeCell ref="D94:D95"/>
    <mergeCell ref="E92:E93"/>
    <mergeCell ref="C84:C85"/>
    <mergeCell ref="C76:C77"/>
    <mergeCell ref="D76:D77"/>
    <mergeCell ref="E78:E79"/>
    <mergeCell ref="A86:A87"/>
    <mergeCell ref="E94:E95"/>
    <mergeCell ref="D82:D83"/>
    <mergeCell ref="B82:B83"/>
    <mergeCell ref="C82:C83"/>
    <mergeCell ref="E82:E83"/>
    <mergeCell ref="B70:B71"/>
    <mergeCell ref="E177:H177"/>
    <mergeCell ref="E178:H178"/>
    <mergeCell ref="E179:H179"/>
    <mergeCell ref="E180:H180"/>
    <mergeCell ref="B12:R12"/>
    <mergeCell ref="E168:H168"/>
    <mergeCell ref="E169:H169"/>
    <mergeCell ref="E170:H170"/>
    <mergeCell ref="E171:H171"/>
    <mergeCell ref="E172:H172"/>
    <mergeCell ref="E173:H173"/>
    <mergeCell ref="E174:H174"/>
    <mergeCell ref="E175:H175"/>
    <mergeCell ref="E176:H176"/>
    <mergeCell ref="E151:H151"/>
    <mergeCell ref="E152:H152"/>
    <mergeCell ref="E153:H153"/>
    <mergeCell ref="E154:H154"/>
    <mergeCell ref="E155:H155"/>
    <mergeCell ref="E156:H156"/>
    <mergeCell ref="F94:F95"/>
    <mergeCell ref="G94:G95"/>
    <mergeCell ref="H94:H95"/>
    <mergeCell ref="O90:O91"/>
    <mergeCell ref="E157:H157"/>
    <mergeCell ref="E158:H158"/>
    <mergeCell ref="E159:H159"/>
    <mergeCell ref="B116:M116"/>
    <mergeCell ref="B112:B115"/>
    <mergeCell ref="N122:P123"/>
    <mergeCell ref="E122:F123"/>
    <mergeCell ref="B127:H127"/>
    <mergeCell ref="A114:A115"/>
    <mergeCell ref="C114:C115"/>
    <mergeCell ref="D114:D115"/>
    <mergeCell ref="E114:E115"/>
    <mergeCell ref="F114:F115"/>
    <mergeCell ref="G114:G115"/>
    <mergeCell ref="H114:H115"/>
    <mergeCell ref="P114:R115"/>
    <mergeCell ref="A112:A113"/>
    <mergeCell ref="C112:C113"/>
    <mergeCell ref="D112:D113"/>
    <mergeCell ref="E112:E113"/>
    <mergeCell ref="F112:F113"/>
    <mergeCell ref="G112:G113"/>
    <mergeCell ref="H112:H113"/>
    <mergeCell ref="P112:R113"/>
    <mergeCell ref="E119:H119"/>
    <mergeCell ref="O114:O115"/>
    <mergeCell ref="P109:Q109"/>
    <mergeCell ref="J122:L123"/>
    <mergeCell ref="C122:D123"/>
    <mergeCell ref="D24:D25"/>
    <mergeCell ref="E24:E25"/>
    <mergeCell ref="E167:H167"/>
    <mergeCell ref="E128:H128"/>
    <mergeCell ref="E132:H132"/>
    <mergeCell ref="E139:H139"/>
    <mergeCell ref="E140:H140"/>
    <mergeCell ref="E141:H141"/>
    <mergeCell ref="E142:H142"/>
    <mergeCell ref="E143:H143"/>
    <mergeCell ref="E144:H144"/>
    <mergeCell ref="E145:H145"/>
    <mergeCell ref="E146:H146"/>
    <mergeCell ref="E147:H147"/>
    <mergeCell ref="E148:H148"/>
    <mergeCell ref="E149:H149"/>
    <mergeCell ref="E150:H150"/>
    <mergeCell ref="E160:H160"/>
    <mergeCell ref="E161:H161"/>
    <mergeCell ref="E162:H162"/>
    <mergeCell ref="P110:R111"/>
    <mergeCell ref="E165:H165"/>
    <mergeCell ref="E166:H166"/>
    <mergeCell ref="E120:H120"/>
    <mergeCell ref="D125:F125"/>
    <mergeCell ref="J125:N125"/>
    <mergeCell ref="D124:F124"/>
    <mergeCell ref="C109:K109"/>
    <mergeCell ref="L109:M109"/>
    <mergeCell ref="E163:H163"/>
    <mergeCell ref="E164:H164"/>
    <mergeCell ref="N116:O116"/>
    <mergeCell ref="N109:O109"/>
    <mergeCell ref="O112:O113"/>
    <mergeCell ref="E130:H130"/>
    <mergeCell ref="E131:H131"/>
    <mergeCell ref="E129:H129"/>
    <mergeCell ref="E138:H138"/>
    <mergeCell ref="E134:H134"/>
    <mergeCell ref="E135:H135"/>
    <mergeCell ref="E136:H136"/>
    <mergeCell ref="E137:H137"/>
    <mergeCell ref="E133:H133"/>
    <mergeCell ref="B110:B111"/>
    <mergeCell ref="C110:C111"/>
    <mergeCell ref="D110:D111"/>
    <mergeCell ref="E110:E111"/>
    <mergeCell ref="F110:F111"/>
    <mergeCell ref="G110:G111"/>
    <mergeCell ref="H110:H111"/>
    <mergeCell ref="I110:N110"/>
    <mergeCell ref="B108:M108"/>
    <mergeCell ref="N108:O108"/>
    <mergeCell ref="H20:H21"/>
    <mergeCell ref="C97:K97"/>
    <mergeCell ref="L97:M97"/>
    <mergeCell ref="C86:C87"/>
    <mergeCell ref="E86:E87"/>
    <mergeCell ref="F86:F87"/>
    <mergeCell ref="G86:G87"/>
    <mergeCell ref="D88:D89"/>
    <mergeCell ref="E88:E89"/>
    <mergeCell ref="F88:F89"/>
    <mergeCell ref="G88:G89"/>
    <mergeCell ref="H88:H89"/>
    <mergeCell ref="C90:C91"/>
    <mergeCell ref="D90:D91"/>
    <mergeCell ref="E90:E91"/>
    <mergeCell ref="B96:M96"/>
    <mergeCell ref="B84:B95"/>
    <mergeCell ref="D86:D87"/>
    <mergeCell ref="D84:D85"/>
    <mergeCell ref="E84:E85"/>
    <mergeCell ref="B46:B47"/>
    <mergeCell ref="E42:E43"/>
    <mergeCell ref="C40:C41"/>
    <mergeCell ref="D40:D41"/>
    <mergeCell ref="D4:P4"/>
    <mergeCell ref="D2:P3"/>
    <mergeCell ref="J8:L8"/>
    <mergeCell ref="D8:I8"/>
    <mergeCell ref="P16:R17"/>
    <mergeCell ref="C9:F9"/>
    <mergeCell ref="G9:H9"/>
    <mergeCell ref="I9:L9"/>
    <mergeCell ref="M9:N9"/>
    <mergeCell ref="P9:R9"/>
    <mergeCell ref="H11:I11"/>
    <mergeCell ref="P13:Q13"/>
    <mergeCell ref="C13:K13"/>
    <mergeCell ref="C14:C15"/>
    <mergeCell ref="D14:D15"/>
    <mergeCell ref="E14:E15"/>
    <mergeCell ref="B6:H6"/>
    <mergeCell ref="M8:R8"/>
    <mergeCell ref="O16:O17"/>
    <mergeCell ref="N13:O13"/>
    <mergeCell ref="Q11:R11"/>
    <mergeCell ref="D11:G11"/>
    <mergeCell ref="L13:M13"/>
    <mergeCell ref="B16:B21"/>
    <mergeCell ref="B8:C8"/>
    <mergeCell ref="I14:N14"/>
    <mergeCell ref="J11:L11"/>
    <mergeCell ref="M11:P11"/>
    <mergeCell ref="F14:F15"/>
    <mergeCell ref="G14:G15"/>
    <mergeCell ref="P14:R15"/>
    <mergeCell ref="G24:G25"/>
    <mergeCell ref="H24:H25"/>
    <mergeCell ref="C18:C19"/>
    <mergeCell ref="D18:D19"/>
    <mergeCell ref="O18:O19"/>
    <mergeCell ref="O22:O23"/>
    <mergeCell ref="C20:C21"/>
    <mergeCell ref="D20:D21"/>
    <mergeCell ref="E20:E21"/>
    <mergeCell ref="F20:F21"/>
    <mergeCell ref="B22:B25"/>
    <mergeCell ref="C24:C25"/>
    <mergeCell ref="D10:R10"/>
    <mergeCell ref="B14:B15"/>
    <mergeCell ref="H14:H15"/>
    <mergeCell ref="F24:F25"/>
    <mergeCell ref="O24:O25"/>
    <mergeCell ref="A16:A17"/>
    <mergeCell ref="A18:A19"/>
    <mergeCell ref="A22:A23"/>
    <mergeCell ref="E22:E23"/>
    <mergeCell ref="F22:F23"/>
    <mergeCell ref="G22:G23"/>
    <mergeCell ref="H22:H23"/>
    <mergeCell ref="P22:R23"/>
    <mergeCell ref="C22:C23"/>
    <mergeCell ref="D22:D23"/>
    <mergeCell ref="P18:R19"/>
    <mergeCell ref="O20:O21"/>
    <mergeCell ref="P20:R21"/>
    <mergeCell ref="E18:E19"/>
    <mergeCell ref="F18:F19"/>
    <mergeCell ref="G18:G19"/>
    <mergeCell ref="H18:H19"/>
    <mergeCell ref="G16:G17"/>
    <mergeCell ref="H16:H17"/>
    <mergeCell ref="F16:F17"/>
    <mergeCell ref="E16:E17"/>
    <mergeCell ref="D16:D17"/>
    <mergeCell ref="C16:C17"/>
    <mergeCell ref="G20:G21"/>
    <mergeCell ref="P48:R49"/>
    <mergeCell ref="C45:K45"/>
    <mergeCell ref="P56:R57"/>
    <mergeCell ref="E54:E55"/>
    <mergeCell ref="F54:F55"/>
    <mergeCell ref="G54:G55"/>
    <mergeCell ref="H54:H55"/>
    <mergeCell ref="P52:R53"/>
    <mergeCell ref="P54:R55"/>
    <mergeCell ref="O48:O49"/>
    <mergeCell ref="P50:R51"/>
    <mergeCell ref="C46:C47"/>
    <mergeCell ref="D46:D47"/>
    <mergeCell ref="E46:E47"/>
    <mergeCell ref="F46:F47"/>
    <mergeCell ref="G46:G47"/>
    <mergeCell ref="H46:H47"/>
    <mergeCell ref="L45:M45"/>
    <mergeCell ref="D48:D49"/>
    <mergeCell ref="D50:D51"/>
    <mergeCell ref="E50:E51"/>
    <mergeCell ref="F50:F51"/>
    <mergeCell ref="G50:G51"/>
    <mergeCell ref="C52:C53"/>
    <mergeCell ref="B36:B37"/>
    <mergeCell ref="C36:C37"/>
    <mergeCell ref="D36:D37"/>
    <mergeCell ref="E36:E37"/>
    <mergeCell ref="F36:F37"/>
    <mergeCell ref="G36:G37"/>
    <mergeCell ref="H36:H37"/>
    <mergeCell ref="A48:A49"/>
    <mergeCell ref="C48:C49"/>
    <mergeCell ref="E48:E49"/>
    <mergeCell ref="A42:A43"/>
    <mergeCell ref="F42:F43"/>
    <mergeCell ref="G42:G43"/>
    <mergeCell ref="H42:H43"/>
    <mergeCell ref="A38:A39"/>
    <mergeCell ref="C38:C39"/>
    <mergeCell ref="D38:D39"/>
    <mergeCell ref="E38:E39"/>
    <mergeCell ref="F38:F39"/>
    <mergeCell ref="G38:G39"/>
    <mergeCell ref="H38:H39"/>
    <mergeCell ref="E40:E41"/>
    <mergeCell ref="H40:H41"/>
    <mergeCell ref="D52:D53"/>
    <mergeCell ref="E52:E53"/>
    <mergeCell ref="F52:F53"/>
    <mergeCell ref="G52:G53"/>
    <mergeCell ref="H52:H53"/>
    <mergeCell ref="H50:H51"/>
    <mergeCell ref="A56:A57"/>
    <mergeCell ref="C62:C63"/>
    <mergeCell ref="D62:D63"/>
    <mergeCell ref="B58:M58"/>
    <mergeCell ref="G70:G71"/>
    <mergeCell ref="B60:B61"/>
    <mergeCell ref="C60:C61"/>
    <mergeCell ref="D60:D61"/>
    <mergeCell ref="E60:E61"/>
    <mergeCell ref="F60:F61"/>
    <mergeCell ref="G60:G61"/>
    <mergeCell ref="E62:E63"/>
    <mergeCell ref="F62:F63"/>
    <mergeCell ref="G62:G63"/>
    <mergeCell ref="E66:E67"/>
    <mergeCell ref="F66:F67"/>
    <mergeCell ref="E64:E65"/>
    <mergeCell ref="F64:F65"/>
    <mergeCell ref="G64:G65"/>
    <mergeCell ref="O52:O53"/>
    <mergeCell ref="H56:H57"/>
    <mergeCell ref="G56:G57"/>
    <mergeCell ref="B40:B43"/>
    <mergeCell ref="B62:B65"/>
    <mergeCell ref="A84:A85"/>
    <mergeCell ref="G66:G67"/>
    <mergeCell ref="H66:H67"/>
    <mergeCell ref="C78:C79"/>
    <mergeCell ref="D54:D55"/>
    <mergeCell ref="B68:M68"/>
    <mergeCell ref="H62:H63"/>
    <mergeCell ref="O62:O63"/>
    <mergeCell ref="O66:O67"/>
    <mergeCell ref="O64:O65"/>
    <mergeCell ref="A50:A51"/>
    <mergeCell ref="C50:C51"/>
    <mergeCell ref="C70:C71"/>
    <mergeCell ref="D70:D71"/>
    <mergeCell ref="E72:E73"/>
    <mergeCell ref="F72:F73"/>
    <mergeCell ref="G72:G73"/>
    <mergeCell ref="E70:E71"/>
    <mergeCell ref="F70:F71"/>
    <mergeCell ref="A104:A105"/>
    <mergeCell ref="C104:C105"/>
    <mergeCell ref="D104:D105"/>
    <mergeCell ref="E104:E105"/>
    <mergeCell ref="F104:F105"/>
    <mergeCell ref="G100:G107"/>
    <mergeCell ref="H104:H105"/>
    <mergeCell ref="P104:R105"/>
    <mergeCell ref="A106:A107"/>
    <mergeCell ref="C106:C107"/>
    <mergeCell ref="D106:D107"/>
    <mergeCell ref="E106:E107"/>
    <mergeCell ref="F106:F107"/>
    <mergeCell ref="H106:H107"/>
    <mergeCell ref="P106:R107"/>
    <mergeCell ref="B102:B107"/>
    <mergeCell ref="A100:A101"/>
    <mergeCell ref="B100:B101"/>
    <mergeCell ref="C100:C101"/>
    <mergeCell ref="D100:D101"/>
    <mergeCell ref="E100:E101"/>
    <mergeCell ref="F100:F101"/>
    <mergeCell ref="H100:H101"/>
    <mergeCell ref="P100:R101"/>
    <mergeCell ref="A102:A103"/>
    <mergeCell ref="C102:C103"/>
    <mergeCell ref="D102:D103"/>
    <mergeCell ref="E102:E103"/>
    <mergeCell ref="F102:F103"/>
    <mergeCell ref="H102:H103"/>
    <mergeCell ref="P102:R103"/>
    <mergeCell ref="P98:R99"/>
    <mergeCell ref="B98:B99"/>
    <mergeCell ref="C98:C99"/>
    <mergeCell ref="D98:D99"/>
    <mergeCell ref="E98:E99"/>
    <mergeCell ref="F98:F99"/>
    <mergeCell ref="G98:G99"/>
    <mergeCell ref="H98:H99"/>
    <mergeCell ref="I98:N98"/>
    <mergeCell ref="O100:O101"/>
    <mergeCell ref="O102:O103"/>
    <mergeCell ref="H64:H65"/>
    <mergeCell ref="P76:R77"/>
    <mergeCell ref="H60:H61"/>
    <mergeCell ref="I60:O60"/>
    <mergeCell ref="P74:R75"/>
    <mergeCell ref="O72:O73"/>
    <mergeCell ref="O74:O75"/>
    <mergeCell ref="O76:O77"/>
    <mergeCell ref="O106:O107"/>
    <mergeCell ref="O104:O105"/>
    <mergeCell ref="N97:O97"/>
    <mergeCell ref="N96:O96"/>
    <mergeCell ref="O94:O95"/>
    <mergeCell ref="H86:H87"/>
    <mergeCell ref="P97:Q97"/>
    <mergeCell ref="I82:N82"/>
    <mergeCell ref="P92:R93"/>
    <mergeCell ref="P94:R95"/>
    <mergeCell ref="P88:R89"/>
    <mergeCell ref="P90:R91"/>
    <mergeCell ref="H74:H75"/>
    <mergeCell ref="B80:M80"/>
    <mergeCell ref="G78:G79"/>
    <mergeCell ref="E76:E77"/>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B10"/>
    <dataValidation allowBlank="1" showInputMessage="1" showErrorMessage="1" promptTitle="FECHA DE FORMULACIÓN PA" prompt="Escriba la fecha  en que el Plan de acción se formuló. " sqref="B12"/>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1:P11"/>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33 B45 B59 B69 B81"/>
    <dataValidation allowBlank="1" showInputMessage="1" showErrorMessage="1" promptTitle="Cumplimiento componente" prompt="Este valor se genera  una vez se haya diligenciado el avance de cumplimiento del indicador de todos los productos del componente._x000a_" sqref="P13:Q13 P33:Q33 P45:Q45 P59:Q59 P69:Q69 P81:Q81"/>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34:B35 B46:B47 B60:B61 B70:B71 B82:B83"/>
    <dataValidation allowBlank="1" showInputMessage="1" showErrorMessage="1" promptTitle="N°" prompt="Escriba el consecutivo de cada producto acorde con la númeración del componente Ej: Para el componente 1, producto 1, N° 1.1." sqref="C14:C15 C34:C35 C46:C47 C60:C61 C70:C71 C82:C83"/>
    <dataValidation allowBlank="1" showInputMessage="1" showErrorMessage="1" promptTitle="FECHA INICIO" prompt="Determine y escriba la fecha en que se dará inicio al desarrollo del producto propuesto." sqref="E14:E15 E34:E35 E46:E47 E60:E61 E70:E71 E82:E83"/>
    <dataValidation allowBlank="1" showInputMessage="1" showErrorMessage="1" promptTitle="FECHA FINAL" prompt="Determine y escriba la fecha en que finalizará el producto propuesto._x000a_" sqref="F14:F15 F34:F35 F46:F47 F60:F61 F70:F71 F82:F83"/>
    <dataValidation allowBlank="1" showInputMessage="1" showErrorMessage="1" promptTitle="RESPONSABLE" prompt="Escriba el responsable de realizar y cumplir con el producto propuesto." sqref="G14:G15 G34:G35 G46:G47 G60:G61 G70:G71 G82:G83"/>
    <dataValidation allowBlank="1" showInputMessage="1" showErrorMessage="1" promptTitle="INDICADOR" prompt="Formule el indicador asociado al cumplimiento del producto." sqref="H14:H15 H34:H35 H46:H47 H60:H61 H70:H71 H82:H83"/>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60 I14:O14 I34:O34 I46:O46 I82:O82 I70:O70"/>
    <dataValidation allowBlank="1" showInputMessage="1" showErrorMessage="1" promptTitle="Total programado" prompt="El total programado corresponde a la suma de la ponderación por componente y su resultado debe ser 100%. " sqref="C122:D123"/>
    <dataValidation allowBlank="1" showInputMessage="1" showErrorMessage="1" promptTitle="Fecha de Solicitud " prompt="Registre la  fecha de solicitud del cambio o actualización." sqref="B128"/>
    <dataValidation allowBlank="1" showInputMessage="1" showErrorMessage="1" promptTitle="N°" prompt="Escriba el consecutivo del producto a cambiar o actualizar acorde con la númeración del componente y el producto Ej: producto 1, N° 1.1." sqref="C128"/>
    <dataValidation allowBlank="1" showInputMessage="1" showErrorMessage="1" promptTitle="JUSTIFICACION DEL CAMBIO" prompt="Explique el motivo del cambio o actualización" sqref="E128:H128"/>
    <dataValidation allowBlank="1" showInputMessage="1" showErrorMessage="1" promptTitle="FECHA DE FORMULACIÓN PA" prompt="Escriba la fecha de formulación del Plan de acción. " sqref="B11"/>
    <dataValidation allowBlank="1" showInputMessage="1" showErrorMessage="1" promptTitle="ANALISIS CUMPLIMIENTO INDICADOR" prompt="Justifique el avance o retraso de la ejecución del producto con respecto al lo programado. Escriba los documentos y/o evidencias asociadas al avance." sqref="P14:R15 P70:R71 P82:R83 P34:R35 P46:R47 P60:R61 P98:R99 P110:R111"/>
    <dataValidation allowBlank="1" showInputMessage="1" showErrorMessage="1" promptTitle="PLAN DE DESARROLLO" prompt="Escriba la vigencia del Plan de desarrollo asociado al Plan de acción con su respectiva vigencia. Ej: 2016-2020" sqref="G9"/>
    <dataValidation allowBlank="1" showInputMessage="1" showErrorMessage="1" promptTitle="PRODUCTO/ACTIVIDAD" prompt="Liste los productos y/o actividades que espera entregar para el cumplimiento de la meta. " sqref="D14:D15 D34:D35 D46:D47 D60:D61 D70:D71 D82:D83 D98:D99 D110:D111"/>
    <dataValidation allowBlank="1" showInputMessage="1" showErrorMessage="1" promptTitle="PRODUCTO /ACTIVIDAD" prompt="Escriba el nombre del producto o actividad a cambiar o actualizar. " sqref="D128"/>
    <dataValidation allowBlank="1" showInputMessage="1" showErrorMessage="1" promptTitle="DEPENDENCIA RESPONSABLE" prompt="Escriba el nombre de la  subdirección u oficina  responsable del Plan de acción" sqref="J8:L8"/>
    <dataValidation allowBlank="1" showInputMessage="1" showErrorMessage="1" promptTitle="Total % Plan de Acción" prompt="Es la suma del cumplimiento de los componentes." sqref="J122:L123"/>
    <dataValidation allowBlank="1" showInputMessage="1" showErrorMessage="1" promptTitle="PONDERACION" prompt="Coloque el peso del componente en porcentaje." sqref="L81:M81 L69:M69 L59:M59 L45:M45 L33:M33 L13:M13"/>
  </dataValidations>
  <pageMargins left="0.70866141732283472" right="0.70866141732283472" top="0.74803149606299213" bottom="0.74803149606299213" header="0.31496062992125984" footer="0.31496062992125984"/>
  <pageSetup scale="4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2021-01-25T17:20:50Z</cp:lastPrinted>
  <dcterms:created xsi:type="dcterms:W3CDTF">2019-07-03T19:33:08Z</dcterms:created>
  <dcterms:modified xsi:type="dcterms:W3CDTF">2021-01-29T21:31:14Z</dcterms:modified>
</cp:coreProperties>
</file>