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firstSheet="1" activeTab="2"/>
  </bookViews>
  <sheets>
    <sheet name="BODEGA 2 FONTIBON" sheetId="1" r:id="rId1"/>
    <sheet name="BODEGA 3 FONTIBON" sheetId="2" r:id="rId2"/>
    <sheet name="BODEGA 7" sheetId="3" r:id="rId3"/>
    <sheet name="BODEGA 11" sheetId="4" r:id="rId4"/>
    <sheet name="BODEGA1 FONTIBON" sheetId="5" r:id="rId5"/>
    <sheet name="BODEGA 2 FONTIB " sheetId="6" r:id="rId6"/>
  </sheets>
  <definedNames>
    <definedName name="_xlnm._FilterDatabase" localSheetId="0" hidden="1">'BODEGA 2 FONTIBON'!$A$8:$I$24</definedName>
    <definedName name="_xlnm._FilterDatabase" localSheetId="1" hidden="1">'BODEGA 3 FONTIBON'!$A$8:$K$24</definedName>
    <definedName name="_xlnm._FilterDatabase" localSheetId="4" hidden="1">'BODEGA1 FONTIBON'!$A$8:$K$24</definedName>
  </definedNames>
  <calcPr fullCalcOnLoad="1"/>
</workbook>
</file>

<file path=xl/sharedStrings.xml><?xml version="1.0" encoding="utf-8"?>
<sst xmlns="http://schemas.openxmlformats.org/spreadsheetml/2006/main" count="381" uniqueCount="109">
  <si>
    <t>NUMERO FACTURA</t>
  </si>
  <si>
    <t>VALOR FACTURA</t>
  </si>
  <si>
    <t xml:space="preserve">PORCENTAJE DE VARIACIÓN </t>
  </si>
  <si>
    <t>TOTALES</t>
  </si>
  <si>
    <t>NUMERO
 CUENTA</t>
  </si>
  <si>
    <t>CONSUMO KW</t>
  </si>
  <si>
    <t>OBSERVACIONES: ________________________________________________________________________________________________________</t>
  </si>
  <si>
    <t>________________________________________________________________________________________________________________________</t>
  </si>
  <si>
    <t>CONTROL MENSUAL DE SERVICIOS PÚBLICOS - ENERGIA</t>
  </si>
  <si>
    <t>SEDE</t>
  </si>
  <si>
    <t>FECHA DE PAGO OPORTUNO</t>
  </si>
  <si>
    <t xml:space="preserve">SUB TOTAL </t>
  </si>
  <si>
    <t xml:space="preserve">INTERESES </t>
  </si>
  <si>
    <t xml:space="preserve">Elaboró: Cristhian Camilo Nuñez </t>
  </si>
  <si>
    <t xml:space="preserve">Revisó: Jhonna Parra Sanchez </t>
  </si>
  <si>
    <t>1449827-1</t>
  </si>
  <si>
    <t>1449820-7</t>
  </si>
  <si>
    <t xml:space="preserve">PERIODO FACTURACION </t>
  </si>
  <si>
    <t>03/10/2016-01/111/2016</t>
  </si>
  <si>
    <t>446598280-7</t>
  </si>
  <si>
    <t>15/09/2016-18/10/2016</t>
  </si>
  <si>
    <t>01/09/2016-03/10/2016</t>
  </si>
  <si>
    <t>3271758-8</t>
  </si>
  <si>
    <t>3270130-7</t>
  </si>
  <si>
    <t xml:space="preserve">445157247-0 </t>
  </si>
  <si>
    <t>445157256-8</t>
  </si>
  <si>
    <t xml:space="preserve">1FONTIBON </t>
  </si>
  <si>
    <t xml:space="preserve">2FONTIBON </t>
  </si>
  <si>
    <t>03/10/2016-01/11/2016</t>
  </si>
  <si>
    <t xml:space="preserve">448498652-1 </t>
  </si>
  <si>
    <t>18/10/2016-17/11/2016</t>
  </si>
  <si>
    <t>449969900-1</t>
  </si>
  <si>
    <t>01/11/2016-01/12/2016</t>
  </si>
  <si>
    <t xml:space="preserve">160422243-0 </t>
  </si>
  <si>
    <t>160422235-9</t>
  </si>
  <si>
    <t xml:space="preserve">ANTICIPO MES DE ENERIO </t>
  </si>
  <si>
    <t>1F</t>
  </si>
  <si>
    <t>2F</t>
  </si>
  <si>
    <t>160422213-3</t>
  </si>
  <si>
    <t>451940384-4</t>
  </si>
  <si>
    <t>451940375-6</t>
  </si>
  <si>
    <t>0/12/2016 - 04/01/2017</t>
  </si>
  <si>
    <t>17/11/2016-20/12/2016</t>
  </si>
  <si>
    <t>453427376-1</t>
  </si>
  <si>
    <t xml:space="preserve">VALOR PRESUPUESTAL </t>
  </si>
  <si>
    <t xml:space="preserve">OBSERVACIONES: </t>
  </si>
  <si>
    <t>NUMERO DE CUENTA: 3270130-7</t>
  </si>
  <si>
    <t>NUMERO DE CUENTA: 3271758-8</t>
  </si>
  <si>
    <t>BODEGA 7</t>
  </si>
  <si>
    <t>NUMERO DE CUENTA: 1449820-7</t>
  </si>
  <si>
    <t>BODEGA 11</t>
  </si>
  <si>
    <t>620091500-3</t>
  </si>
  <si>
    <t>04/12/2020 06/01/2021</t>
  </si>
  <si>
    <t>620091492-3</t>
  </si>
  <si>
    <t>621993250-6</t>
  </si>
  <si>
    <t>18/12/2020 20/01/2021</t>
  </si>
  <si>
    <t>621993249-6</t>
  </si>
  <si>
    <t>623666497-0</t>
  </si>
  <si>
    <t>06/01/2021 03/02/2021</t>
  </si>
  <si>
    <t>633666489-0</t>
  </si>
  <si>
    <t>03/02/2021
04/03/2021</t>
  </si>
  <si>
    <t>627249416-3</t>
  </si>
  <si>
    <t>627249408-2</t>
  </si>
  <si>
    <t>629159744-5</t>
  </si>
  <si>
    <t>17/02/2021 
18/03/2021</t>
  </si>
  <si>
    <t>629159745-2</t>
  </si>
  <si>
    <t>625565959-1</t>
  </si>
  <si>
    <t>20/01/2021 
17/02/2021</t>
  </si>
  <si>
    <t>625565958-4</t>
  </si>
  <si>
    <t>20/01/2021
17/02/2021</t>
  </si>
  <si>
    <t>04/03/2021 06/04/2021</t>
  </si>
  <si>
    <t>630843941-0</t>
  </si>
  <si>
    <t>630843949-8</t>
  </si>
  <si>
    <t>NUMERO DE CUENTA: 1449827-1</t>
  </si>
  <si>
    <t>632752033-3</t>
  </si>
  <si>
    <t>632752034-0</t>
  </si>
  <si>
    <t>18/03/2021
20/04/2021</t>
  </si>
  <si>
    <t>NUMERO DE CUENTA: 2552707-5</t>
  </si>
  <si>
    <t>NUMERO DE CUENTA: 2552708-7</t>
  </si>
  <si>
    <t>634507967-0</t>
  </si>
  <si>
    <t>06/04/2021
04/05/2021</t>
  </si>
  <si>
    <t xml:space="preserve">3FONTIBON </t>
  </si>
  <si>
    <t>634507968-8</t>
  </si>
  <si>
    <t>634510906-5</t>
  </si>
  <si>
    <t>634510898-5</t>
  </si>
  <si>
    <t>638117205-8</t>
  </si>
  <si>
    <t>04/05/2021
02/06/2021</t>
  </si>
  <si>
    <t>638117206-5</t>
  </si>
  <si>
    <t>638120171-8</t>
  </si>
  <si>
    <t>641732531-0</t>
  </si>
  <si>
    <t>02/06/2021
02/07/2021</t>
  </si>
  <si>
    <t>641732523-0</t>
  </si>
  <si>
    <t>641729331-9</t>
  </si>
  <si>
    <t>641729332-6</t>
  </si>
  <si>
    <t>645358755-6</t>
  </si>
  <si>
    <t>02/07/2021
03/08/2021</t>
  </si>
  <si>
    <t>645358763-7</t>
  </si>
  <si>
    <t>645355491-2</t>
  </si>
  <si>
    <t>645355490-5</t>
  </si>
  <si>
    <t>Elaboró: Paola Rodriguez Cuervo</t>
  </si>
  <si>
    <t>649054794-1</t>
  </si>
  <si>
    <t>03/08/2021
02/09/2021</t>
  </si>
  <si>
    <t>649054786-0</t>
  </si>
  <si>
    <t>649051437-4</t>
  </si>
  <si>
    <t>649051438-1</t>
  </si>
  <si>
    <t>652693276-3</t>
  </si>
  <si>
    <t>02/09/2021
04/10/2021</t>
  </si>
  <si>
    <t>652696679-5</t>
  </si>
  <si>
    <t>652696671-7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</si>
</sst>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[$€-2]\ * #,##0.00_ ;_ [$€-2]\ * \-#,##0.00_ ;_ [$€-2]\ * &quot;-&quot;??_ "/>
    <numFmt numFmtId="185" formatCode="[$$-240A]\ #,##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$&quot;\ * #,##0.0_);_(&quot;$&quot;\ * \(#,##0.0\);_(&quot;$&quot;\ * &quot;-&quot;??_);_(@_)"/>
    <numFmt numFmtId="191" formatCode="_(&quot;$&quot;\ * #,##0_);_(&quot;$&quot;\ * \(#,##0\);_(&quot;$&quot;\ * &quot;-&quot;??_);_(@_)"/>
    <numFmt numFmtId="192" formatCode="[$-240A]dddd\,\ dd&quot; de &quot;mmmm&quot; de &quot;yyyy"/>
    <numFmt numFmtId="193" formatCode="_(* #,##0.0_);_(* \(#,##0.0\);_(* &quot;-&quot;??_);_(@_)"/>
    <numFmt numFmtId="194" formatCode="_(* #,##0_);_(* \(#,##0\);_(* &quot;-&quot;??_);_(@_)"/>
    <numFmt numFmtId="195" formatCode="_(* #,##0.000_);_(* \(#,##0.000\);_(* &quot;-&quot;??_);_(@_)"/>
    <numFmt numFmtId="196" formatCode="0.0%"/>
    <numFmt numFmtId="197" formatCode="[$$-240A]\ #,##0.00"/>
    <numFmt numFmtId="198" formatCode="[$-80A]dddd\,\ d&quot; de &quot;mmmm&quot; de &quot;yyyy"/>
    <numFmt numFmtId="199" formatCode="[$-80A]hh:mm:ss\ AM/PM"/>
    <numFmt numFmtId="200" formatCode="mmm\-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sz val="10"/>
      <color theme="1"/>
      <name val="Calibri"/>
      <family val="2"/>
    </font>
    <font>
      <sz val="8"/>
      <color rgb="FF00000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84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46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" fillId="0" borderId="10" xfId="55" applyFont="1" applyFill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185" fontId="4" fillId="0" borderId="10" xfId="55" applyNumberFormat="1" applyFont="1" applyBorder="1" applyAlignment="1">
      <alignment horizontal="center" vertical="center" wrapText="1"/>
      <protection/>
    </xf>
    <xf numFmtId="185" fontId="4" fillId="33" borderId="10" xfId="55" applyNumberFormat="1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/>
      <protection/>
    </xf>
    <xf numFmtId="0" fontId="53" fillId="0" borderId="0" xfId="0" applyFont="1" applyAlignment="1">
      <alignment/>
    </xf>
    <xf numFmtId="0" fontId="54" fillId="0" borderId="10" xfId="56" applyFont="1" applyFill="1" applyBorder="1" applyAlignment="1">
      <alignment horizontal="center" vertical="center" wrapText="1"/>
      <protection/>
    </xf>
    <xf numFmtId="191" fontId="54" fillId="0" borderId="10" xfId="52" applyNumberFormat="1" applyFont="1" applyFill="1" applyBorder="1" applyAlignment="1">
      <alignment horizontal="center" vertical="center" wrapText="1"/>
    </xf>
    <xf numFmtId="14" fontId="54" fillId="0" borderId="10" xfId="56" applyNumberFormat="1" applyFont="1" applyFill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14" fontId="6" fillId="0" borderId="10" xfId="55" applyNumberFormat="1" applyFont="1" applyBorder="1" applyAlignment="1">
      <alignment horizontal="center"/>
      <protection/>
    </xf>
    <xf numFmtId="14" fontId="6" fillId="0" borderId="10" xfId="55" applyNumberFormat="1" applyFont="1" applyBorder="1" applyAlignment="1">
      <alignment horizontal="center"/>
      <protection/>
    </xf>
    <xf numFmtId="0" fontId="4" fillId="34" borderId="11" xfId="55" applyFont="1" applyFill="1" applyBorder="1" applyAlignment="1">
      <alignment horizontal="center" vertical="center" wrapText="1"/>
      <protection/>
    </xf>
    <xf numFmtId="0" fontId="54" fillId="0" borderId="11" xfId="56" applyFont="1" applyFill="1" applyBorder="1" applyAlignment="1">
      <alignment horizontal="center" vertical="center" wrapText="1"/>
      <protection/>
    </xf>
    <xf numFmtId="185" fontId="4" fillId="0" borderId="11" xfId="55" applyNumberFormat="1" applyFont="1" applyBorder="1" applyAlignment="1">
      <alignment horizontal="center" vertical="center" wrapText="1"/>
      <protection/>
    </xf>
    <xf numFmtId="0" fontId="5" fillId="33" borderId="12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33" borderId="13" xfId="55" applyFont="1" applyFill="1" applyBorder="1" applyAlignment="1">
      <alignment horizontal="center" vertical="center" wrapText="1"/>
      <protection/>
    </xf>
    <xf numFmtId="191" fontId="54" fillId="0" borderId="14" xfId="52" applyNumberFormat="1" applyFont="1" applyFill="1" applyBorder="1" applyAlignment="1">
      <alignment horizontal="center" vertical="center" wrapText="1"/>
    </xf>
    <xf numFmtId="185" fontId="4" fillId="0" borderId="14" xfId="55" applyNumberFormat="1" applyFont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0" fontId="52" fillId="33" borderId="10" xfId="0" applyFont="1" applyFill="1" applyBorder="1" applyAlignment="1">
      <alignment/>
    </xf>
    <xf numFmtId="191" fontId="54" fillId="0" borderId="15" xfId="52" applyNumberFormat="1" applyFont="1" applyFill="1" applyBorder="1" applyAlignment="1">
      <alignment horizontal="center" vertical="center" wrapText="1"/>
    </xf>
    <xf numFmtId="0" fontId="5" fillId="33" borderId="11" xfId="55" applyFont="1" applyFill="1" applyBorder="1" applyAlignment="1">
      <alignment horizontal="right" vertical="center" wrapText="1"/>
      <protection/>
    </xf>
    <xf numFmtId="0" fontId="5" fillId="33" borderId="10" xfId="55" applyFont="1" applyFill="1" applyBorder="1" applyAlignment="1">
      <alignment horizontal="right" vertical="center" wrapText="1"/>
      <protection/>
    </xf>
    <xf numFmtId="9" fontId="54" fillId="0" borderId="11" xfId="58" applyFont="1" applyFill="1" applyBorder="1" applyAlignment="1">
      <alignment horizontal="center" vertical="center" wrapText="1"/>
    </xf>
    <xf numFmtId="0" fontId="54" fillId="0" borderId="15" xfId="56" applyFont="1" applyFill="1" applyBorder="1" applyAlignment="1">
      <alignment horizontal="center" vertical="center" wrapText="1"/>
      <protection/>
    </xf>
    <xf numFmtId="185" fontId="4" fillId="0" borderId="15" xfId="55" applyNumberFormat="1" applyFont="1" applyBorder="1" applyAlignment="1">
      <alignment horizontal="center" vertical="center" wrapText="1"/>
      <protection/>
    </xf>
    <xf numFmtId="14" fontId="54" fillId="0" borderId="15" xfId="56" applyNumberFormat="1" applyFont="1" applyFill="1" applyBorder="1" applyAlignment="1">
      <alignment horizontal="center" vertical="center" wrapText="1"/>
      <protection/>
    </xf>
    <xf numFmtId="0" fontId="55" fillId="0" borderId="16" xfId="0" applyFont="1" applyBorder="1" applyAlignment="1">
      <alignment horizontal="center" vertical="center" wrapText="1"/>
    </xf>
    <xf numFmtId="0" fontId="4" fillId="0" borderId="15" xfId="55" applyFont="1" applyBorder="1" applyAlignment="1">
      <alignment horizontal="center" vertical="center" wrapText="1"/>
      <protection/>
    </xf>
    <xf numFmtId="0" fontId="54" fillId="0" borderId="17" xfId="56" applyFont="1" applyFill="1" applyBorder="1" applyAlignment="1">
      <alignment horizontal="center" vertical="center" wrapText="1"/>
      <protection/>
    </xf>
    <xf numFmtId="191" fontId="54" fillId="0" borderId="17" xfId="52" applyNumberFormat="1" applyFont="1" applyFill="1" applyBorder="1" applyAlignment="1">
      <alignment horizontal="center" vertical="center" wrapText="1"/>
    </xf>
    <xf numFmtId="0" fontId="5" fillId="0" borderId="17" xfId="55" applyFont="1" applyFill="1" applyBorder="1" applyAlignment="1">
      <alignment horizontal="center" vertical="center" wrapText="1"/>
      <protection/>
    </xf>
    <xf numFmtId="14" fontId="54" fillId="0" borderId="17" xfId="56" applyNumberFormat="1" applyFont="1" applyFill="1" applyBorder="1" applyAlignment="1">
      <alignment horizontal="center" vertical="center" wrapText="1"/>
      <protection/>
    </xf>
    <xf numFmtId="185" fontId="4" fillId="0" borderId="17" xfId="55" applyNumberFormat="1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left"/>
    </xf>
    <xf numFmtId="191" fontId="56" fillId="0" borderId="10" xfId="52" applyNumberFormat="1" applyFont="1" applyFill="1" applyBorder="1" applyAlignment="1">
      <alignment horizontal="center" vertical="center" wrapText="1"/>
    </xf>
    <xf numFmtId="191" fontId="56" fillId="0" borderId="10" xfId="52" applyNumberFormat="1" applyFont="1" applyFill="1" applyBorder="1" applyAlignment="1">
      <alignment horizontal="center" vertical="center" wrapText="1"/>
    </xf>
    <xf numFmtId="0" fontId="56" fillId="0" borderId="10" xfId="56" applyFont="1" applyFill="1" applyBorder="1" applyAlignment="1">
      <alignment horizontal="center" vertical="center" wrapText="1"/>
      <protection/>
    </xf>
    <xf numFmtId="9" fontId="56" fillId="0" borderId="10" xfId="58" applyFont="1" applyFill="1" applyBorder="1" applyAlignment="1">
      <alignment horizontal="center" vertical="center" wrapText="1"/>
    </xf>
    <xf numFmtId="14" fontId="56" fillId="0" borderId="10" xfId="56" applyNumberFormat="1" applyFont="1" applyFill="1" applyBorder="1" applyAlignment="1">
      <alignment horizontal="center" vertical="center" wrapText="1"/>
      <protection/>
    </xf>
    <xf numFmtId="194" fontId="56" fillId="0" borderId="10" xfId="5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91" fontId="56" fillId="0" borderId="10" xfId="52" applyNumberFormat="1" applyFont="1" applyFill="1" applyBorder="1" applyAlignment="1">
      <alignment horizontal="center" vertical="center" wrapText="1"/>
    </xf>
    <xf numFmtId="191" fontId="56" fillId="0" borderId="10" xfId="52" applyNumberFormat="1" applyFont="1" applyFill="1" applyBorder="1" applyAlignment="1">
      <alignment horizontal="center" vertical="center" wrapText="1"/>
    </xf>
    <xf numFmtId="0" fontId="7" fillId="0" borderId="10" xfId="55" applyFont="1" applyBorder="1" applyAlignment="1">
      <alignment horizontal="center" vertical="center" wrapText="1"/>
      <protection/>
    </xf>
    <xf numFmtId="0" fontId="53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5" fillId="33" borderId="18" xfId="55" applyFont="1" applyFill="1" applyBorder="1" applyAlignment="1">
      <alignment horizontal="center" vertical="center" wrapText="1"/>
      <protection/>
    </xf>
    <xf numFmtId="0" fontId="5" fillId="33" borderId="19" xfId="55" applyFont="1" applyFill="1" applyBorder="1" applyAlignment="1">
      <alignment horizontal="center" vertical="center" wrapText="1"/>
      <protection/>
    </xf>
    <xf numFmtId="0" fontId="56" fillId="0" borderId="18" xfId="56" applyFont="1" applyFill="1" applyBorder="1" applyAlignment="1">
      <alignment horizontal="center" vertical="center" wrapText="1"/>
      <protection/>
    </xf>
    <xf numFmtId="14" fontId="56" fillId="0" borderId="19" xfId="56" applyNumberFormat="1" applyFont="1" applyFill="1" applyBorder="1" applyAlignment="1">
      <alignment horizontal="center" vertical="center" wrapText="1"/>
      <protection/>
    </xf>
    <xf numFmtId="0" fontId="4" fillId="33" borderId="20" xfId="55" applyFont="1" applyFill="1" applyBorder="1" applyAlignment="1">
      <alignment horizontal="right" vertical="center" wrapText="1"/>
      <protection/>
    </xf>
    <xf numFmtId="191" fontId="56" fillId="0" borderId="10" xfId="52" applyNumberFormat="1" applyFont="1" applyFill="1" applyBorder="1" applyAlignment="1">
      <alignment horizontal="center" vertical="center" wrapText="1"/>
    </xf>
    <xf numFmtId="0" fontId="7" fillId="0" borderId="10" xfId="55" applyFont="1" applyBorder="1" applyAlignment="1">
      <alignment horizontal="center" vertical="center" wrapText="1"/>
      <protection/>
    </xf>
    <xf numFmtId="14" fontId="7" fillId="0" borderId="10" xfId="55" applyNumberFormat="1" applyFont="1" applyBorder="1" applyAlignment="1">
      <alignment horizontal="center"/>
      <protection/>
    </xf>
    <xf numFmtId="191" fontId="56" fillId="0" borderId="10" xfId="52" applyNumberFormat="1" applyFont="1" applyFill="1" applyBorder="1" applyAlignment="1">
      <alignment horizontal="center" vertical="center" wrapText="1"/>
    </xf>
    <xf numFmtId="191" fontId="56" fillId="0" borderId="10" xfId="52" applyNumberFormat="1" applyFont="1" applyFill="1" applyBorder="1" applyAlignment="1">
      <alignment horizontal="center" vertical="center" wrapText="1"/>
    </xf>
    <xf numFmtId="0" fontId="56" fillId="0" borderId="17" xfId="56" applyFont="1" applyFill="1" applyBorder="1" applyAlignment="1">
      <alignment horizontal="center" vertical="center" wrapText="1"/>
      <protection/>
    </xf>
    <xf numFmtId="0" fontId="7" fillId="0" borderId="17" xfId="55" applyFont="1" applyBorder="1" applyAlignment="1">
      <alignment horizontal="center" vertical="center" wrapText="1"/>
      <protection/>
    </xf>
    <xf numFmtId="191" fontId="56" fillId="0" borderId="17" xfId="52" applyNumberFormat="1" applyFont="1" applyFill="1" applyBorder="1" applyAlignment="1">
      <alignment horizontal="center" vertical="center" wrapText="1"/>
    </xf>
    <xf numFmtId="185" fontId="32" fillId="0" borderId="17" xfId="55" applyNumberFormat="1" applyFont="1" applyBorder="1" applyAlignment="1">
      <alignment horizontal="center" vertical="center" wrapText="1"/>
      <protection/>
    </xf>
    <xf numFmtId="14" fontId="56" fillId="0" borderId="17" xfId="56" applyNumberFormat="1" applyFont="1" applyFill="1" applyBorder="1" applyAlignment="1">
      <alignment horizontal="center" vertical="center" wrapText="1"/>
      <protection/>
    </xf>
    <xf numFmtId="0" fontId="7" fillId="0" borderId="18" xfId="55" applyFont="1" applyBorder="1" applyAlignment="1">
      <alignment horizontal="center" vertical="center" wrapText="1"/>
      <protection/>
    </xf>
    <xf numFmtId="14" fontId="7" fillId="0" borderId="10" xfId="55" applyNumberFormat="1" applyFont="1" applyBorder="1" applyAlignment="1">
      <alignment horizontal="center" vertical="center"/>
      <protection/>
    </xf>
    <xf numFmtId="0" fontId="7" fillId="0" borderId="21" xfId="55" applyFont="1" applyBorder="1" applyAlignment="1">
      <alignment horizontal="center" vertical="center" wrapText="1"/>
      <protection/>
    </xf>
    <xf numFmtId="0" fontId="7" fillId="0" borderId="15" xfId="55" applyFont="1" applyBorder="1" applyAlignment="1">
      <alignment horizontal="center" vertical="center" wrapText="1"/>
      <protection/>
    </xf>
    <xf numFmtId="191" fontId="56" fillId="0" borderId="15" xfId="52" applyNumberFormat="1" applyFont="1" applyFill="1" applyBorder="1" applyAlignment="1">
      <alignment horizontal="center" vertical="center" wrapText="1"/>
    </xf>
    <xf numFmtId="14" fontId="7" fillId="0" borderId="22" xfId="55" applyNumberFormat="1" applyFont="1" applyBorder="1" applyAlignment="1">
      <alignment horizontal="center" vertical="center" wrapText="1"/>
      <protection/>
    </xf>
    <xf numFmtId="191" fontId="56" fillId="0" borderId="10" xfId="52" applyNumberFormat="1" applyFont="1" applyFill="1" applyBorder="1" applyAlignment="1">
      <alignment horizontal="center" vertical="center" wrapText="1"/>
    </xf>
    <xf numFmtId="191" fontId="56" fillId="0" borderId="10" xfId="52" applyNumberFormat="1" applyFont="1" applyFill="1" applyBorder="1" applyAlignment="1">
      <alignment horizontal="center" vertical="center" wrapText="1"/>
    </xf>
    <xf numFmtId="0" fontId="5" fillId="0" borderId="10" xfId="55" applyFont="1" applyBorder="1" applyAlignment="1">
      <alignment horizontal="center" vertical="center" wrapText="1"/>
      <protection/>
    </xf>
    <xf numFmtId="9" fontId="53" fillId="0" borderId="0" xfId="58" applyFont="1" applyAlignment="1">
      <alignment/>
    </xf>
    <xf numFmtId="185" fontId="7" fillId="0" borderId="10" xfId="55" applyNumberFormat="1" applyFont="1" applyBorder="1" applyAlignment="1">
      <alignment horizontal="center" vertical="center" wrapText="1"/>
      <protection/>
    </xf>
    <xf numFmtId="191" fontId="56" fillId="0" borderId="10" xfId="52" applyNumberFormat="1" applyFont="1" applyFill="1" applyBorder="1" applyAlignment="1">
      <alignment horizontal="center" vertical="center" wrapText="1"/>
    </xf>
    <xf numFmtId="185" fontId="54" fillId="34" borderId="10" xfId="55" applyNumberFormat="1" applyFont="1" applyFill="1" applyBorder="1" applyAlignment="1">
      <alignment horizontal="center" vertical="center" wrapText="1"/>
      <protection/>
    </xf>
    <xf numFmtId="185" fontId="54" fillId="34" borderId="14" xfId="55" applyNumberFormat="1" applyFont="1" applyFill="1" applyBorder="1" applyAlignment="1">
      <alignment horizontal="center" vertical="center" wrapText="1"/>
      <protection/>
    </xf>
    <xf numFmtId="185" fontId="54" fillId="34" borderId="11" xfId="55" applyNumberFormat="1" applyFont="1" applyFill="1" applyBorder="1" applyAlignment="1">
      <alignment horizontal="center" vertical="center" wrapText="1"/>
      <protection/>
    </xf>
    <xf numFmtId="0" fontId="54" fillId="34" borderId="10" xfId="55" applyFont="1" applyFill="1" applyBorder="1" applyAlignment="1">
      <alignment horizontal="center" vertical="center" wrapText="1"/>
      <protection/>
    </xf>
    <xf numFmtId="14" fontId="54" fillId="34" borderId="10" xfId="55" applyNumberFormat="1" applyFont="1" applyFill="1" applyBorder="1" applyAlignment="1">
      <alignment horizontal="center"/>
      <protection/>
    </xf>
    <xf numFmtId="191" fontId="56" fillId="0" borderId="10" xfId="52" applyNumberFormat="1" applyFont="1" applyFill="1" applyBorder="1" applyAlignment="1">
      <alignment horizontal="center" vertical="center" wrapText="1"/>
    </xf>
    <xf numFmtId="0" fontId="7" fillId="34" borderId="21" xfId="55" applyFont="1" applyFill="1" applyBorder="1" applyAlignment="1">
      <alignment horizontal="center" vertical="center" wrapText="1"/>
      <protection/>
    </xf>
    <xf numFmtId="0" fontId="56" fillId="34" borderId="23" xfId="0" applyFont="1" applyFill="1" applyBorder="1" applyAlignment="1">
      <alignment/>
    </xf>
    <xf numFmtId="185" fontId="7" fillId="34" borderId="23" xfId="55" applyNumberFormat="1" applyFont="1" applyFill="1" applyBorder="1" applyAlignment="1">
      <alignment horizontal="center" vertical="center" wrapText="1"/>
      <protection/>
    </xf>
    <xf numFmtId="0" fontId="7" fillId="34" borderId="23" xfId="55" applyFont="1" applyFill="1" applyBorder="1" applyAlignment="1">
      <alignment horizontal="center" vertical="center" wrapText="1"/>
      <protection/>
    </xf>
    <xf numFmtId="14" fontId="7" fillId="34" borderId="24" xfId="55" applyNumberFormat="1" applyFont="1" applyFill="1" applyBorder="1" applyAlignment="1">
      <alignment horizontal="center"/>
      <protection/>
    </xf>
    <xf numFmtId="0" fontId="54" fillId="34" borderId="10" xfId="0" applyFont="1" applyFill="1" applyBorder="1" applyAlignment="1">
      <alignment horizontal="center"/>
    </xf>
    <xf numFmtId="191" fontId="56" fillId="0" borderId="10" xfId="52" applyNumberFormat="1" applyFont="1" applyFill="1" applyBorder="1" applyAlignment="1">
      <alignment horizontal="center" vertical="center" wrapText="1"/>
    </xf>
    <xf numFmtId="191" fontId="56" fillId="0" borderId="10" xfId="52" applyNumberFormat="1" applyFont="1" applyFill="1" applyBorder="1" applyAlignment="1">
      <alignment horizontal="center" vertical="center" wrapText="1"/>
    </xf>
    <xf numFmtId="191" fontId="56" fillId="0" borderId="10" xfId="52" applyNumberFormat="1" applyFont="1" applyFill="1" applyBorder="1" applyAlignment="1">
      <alignment horizontal="center" vertical="center" wrapText="1"/>
    </xf>
    <xf numFmtId="191" fontId="56" fillId="0" borderId="10" xfId="52" applyNumberFormat="1" applyFont="1" applyFill="1" applyBorder="1" applyAlignment="1">
      <alignment horizontal="center" vertical="center" wrapText="1"/>
    </xf>
    <xf numFmtId="191" fontId="56" fillId="0" borderId="10" xfId="52" applyNumberFormat="1" applyFont="1" applyFill="1" applyBorder="1" applyAlignment="1">
      <alignment horizontal="center" vertical="center" wrapText="1"/>
    </xf>
    <xf numFmtId="191" fontId="56" fillId="0" borderId="10" xfId="52" applyNumberFormat="1" applyFont="1" applyFill="1" applyBorder="1" applyAlignment="1">
      <alignment horizontal="center" vertical="center" wrapText="1"/>
    </xf>
    <xf numFmtId="191" fontId="56" fillId="0" borderId="10" xfId="52" applyNumberFormat="1" applyFont="1" applyFill="1" applyBorder="1" applyAlignment="1">
      <alignment horizontal="center" vertical="center" wrapText="1"/>
    </xf>
    <xf numFmtId="191" fontId="56" fillId="0" borderId="10" xfId="52" applyNumberFormat="1" applyFont="1" applyFill="1" applyBorder="1" applyAlignment="1">
      <alignment horizontal="center" vertical="center" wrapText="1"/>
    </xf>
    <xf numFmtId="191" fontId="56" fillId="0" borderId="10" xfId="52" applyNumberFormat="1" applyFont="1" applyFill="1" applyBorder="1" applyAlignment="1">
      <alignment horizontal="center" vertical="center" wrapText="1"/>
    </xf>
    <xf numFmtId="14" fontId="7" fillId="0" borderId="15" xfId="55" applyNumberFormat="1" applyFont="1" applyBorder="1" applyAlignment="1">
      <alignment horizontal="center" vertical="center" wrapText="1"/>
      <protection/>
    </xf>
    <xf numFmtId="14" fontId="7" fillId="34" borderId="23" xfId="55" applyNumberFormat="1" applyFont="1" applyFill="1" applyBorder="1" applyAlignment="1">
      <alignment horizontal="right" vertical="center" wrapText="1"/>
      <protection/>
    </xf>
    <xf numFmtId="14" fontId="7" fillId="0" borderId="10" xfId="55" applyNumberFormat="1" applyFont="1" applyBorder="1" applyAlignment="1">
      <alignment horizontal="center" vertical="center" wrapText="1"/>
      <protection/>
    </xf>
    <xf numFmtId="0" fontId="3" fillId="0" borderId="25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26" xfId="55" applyFont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191" fontId="56" fillId="0" borderId="25" xfId="52" applyNumberFormat="1" applyFont="1" applyFill="1" applyBorder="1" applyAlignment="1">
      <alignment horizontal="center" vertical="center" wrapText="1"/>
    </xf>
    <xf numFmtId="191" fontId="56" fillId="0" borderId="10" xfId="52" applyNumberFormat="1" applyFont="1" applyFill="1" applyBorder="1" applyAlignment="1">
      <alignment horizontal="center" vertical="center" wrapText="1"/>
    </xf>
    <xf numFmtId="191" fontId="56" fillId="0" borderId="26" xfId="52" applyNumberFormat="1" applyFont="1" applyFill="1" applyBorder="1" applyAlignment="1">
      <alignment horizontal="center" vertical="center" wrapText="1"/>
    </xf>
    <xf numFmtId="191" fontId="56" fillId="0" borderId="12" xfId="52" applyNumberFormat="1" applyFont="1" applyFill="1" applyBorder="1" applyAlignment="1">
      <alignment horizontal="center" vertical="center" wrapText="1"/>
    </xf>
    <xf numFmtId="0" fontId="53" fillId="0" borderId="25" xfId="0" applyFont="1" applyBorder="1" applyAlignment="1">
      <alignment horizontal="left" vertical="center" wrapText="1"/>
    </xf>
    <xf numFmtId="0" fontId="53" fillId="0" borderId="27" xfId="0" applyFont="1" applyBorder="1" applyAlignment="1">
      <alignment horizontal="left" vertical="center" wrapText="1"/>
    </xf>
    <xf numFmtId="0" fontId="53" fillId="0" borderId="28" xfId="0" applyFont="1" applyBorder="1" applyAlignment="1">
      <alignment horizontal="left" vertical="center" wrapText="1"/>
    </xf>
    <xf numFmtId="0" fontId="53" fillId="0" borderId="26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29" xfId="0" applyFont="1" applyBorder="1" applyAlignment="1">
      <alignment horizontal="left" vertical="center" wrapText="1"/>
    </xf>
    <xf numFmtId="0" fontId="53" fillId="0" borderId="26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29" xfId="0" applyFont="1" applyBorder="1" applyAlignment="1">
      <alignment horizontal="left"/>
    </xf>
    <xf numFmtId="0" fontId="3" fillId="0" borderId="27" xfId="55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30" xfId="55" applyFont="1" applyBorder="1" applyAlignment="1">
      <alignment horizontal="center" vertical="center" wrapText="1"/>
      <protection/>
    </xf>
    <xf numFmtId="191" fontId="56" fillId="0" borderId="27" xfId="52" applyNumberFormat="1" applyFont="1" applyFill="1" applyBorder="1" applyAlignment="1">
      <alignment horizontal="center" vertical="center" wrapText="1"/>
    </xf>
    <xf numFmtId="191" fontId="56" fillId="0" borderId="0" xfId="52" applyNumberFormat="1" applyFont="1" applyFill="1" applyBorder="1" applyAlignment="1">
      <alignment horizontal="center" vertical="center" wrapText="1"/>
    </xf>
    <xf numFmtId="191" fontId="56" fillId="0" borderId="30" xfId="52" applyNumberFormat="1" applyFont="1" applyFill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191" fontId="56" fillId="0" borderId="18" xfId="52" applyNumberFormat="1" applyFont="1" applyFill="1" applyBorder="1" applyAlignment="1">
      <alignment horizontal="center" vertical="center" wrapText="1"/>
    </xf>
    <xf numFmtId="191" fontId="56" fillId="0" borderId="19" xfId="52" applyNumberFormat="1" applyFont="1" applyFill="1" applyBorder="1" applyAlignment="1">
      <alignment horizontal="center" vertical="center" wrapText="1"/>
    </xf>
    <xf numFmtId="0" fontId="3" fillId="0" borderId="28" xfId="55" applyFont="1" applyBorder="1" applyAlignment="1">
      <alignment horizontal="center" vertical="center" wrapText="1"/>
      <protection/>
    </xf>
    <xf numFmtId="0" fontId="3" fillId="0" borderId="29" xfId="55" applyFont="1" applyBorder="1" applyAlignment="1">
      <alignment horizontal="center" vertical="center" wrapText="1"/>
      <protection/>
    </xf>
    <xf numFmtId="0" fontId="3" fillId="0" borderId="13" xfId="55" applyFont="1" applyBorder="1" applyAlignment="1">
      <alignment horizontal="center" vertical="center" wrapText="1"/>
      <protection/>
    </xf>
    <xf numFmtId="191" fontId="56" fillId="0" borderId="11" xfId="52" applyNumberFormat="1" applyFont="1" applyFill="1" applyBorder="1" applyAlignment="1">
      <alignment horizontal="center" vertical="center" wrapText="1"/>
    </xf>
    <xf numFmtId="191" fontId="56" fillId="0" borderId="34" xfId="52" applyNumberFormat="1" applyFont="1" applyFill="1" applyBorder="1" applyAlignment="1">
      <alignment horizontal="center" vertical="center" wrapText="1"/>
    </xf>
    <xf numFmtId="191" fontId="56" fillId="0" borderId="14" xfId="52" applyNumberFormat="1" applyFont="1" applyFill="1" applyBorder="1" applyAlignment="1">
      <alignment horizontal="center" vertical="center" wrapText="1"/>
    </xf>
    <xf numFmtId="0" fontId="56" fillId="0" borderId="0" xfId="56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8"/>
  <sheetViews>
    <sheetView showGridLines="0" zoomScalePageLayoutView="0" workbookViewId="0" topLeftCell="B5">
      <selection activeCell="G27" sqref="G27"/>
    </sheetView>
  </sheetViews>
  <sheetFormatPr defaultColWidth="11.421875" defaultRowHeight="15"/>
  <cols>
    <col min="1" max="1" width="15.7109375" style="1" hidden="1" customWidth="1"/>
    <col min="2" max="2" width="17.421875" style="1" customWidth="1"/>
    <col min="3" max="3" width="14.8515625" style="1" customWidth="1"/>
    <col min="4" max="5" width="14.7109375" style="1" customWidth="1"/>
    <col min="6" max="6" width="15.140625" style="1" customWidth="1"/>
    <col min="7" max="7" width="16.140625" style="1" customWidth="1"/>
    <col min="8" max="8" width="11.57421875" style="1" customWidth="1"/>
    <col min="9" max="9" width="18.00390625" style="1" customWidth="1"/>
    <col min="10" max="11" width="11.421875" style="1" customWidth="1"/>
    <col min="12" max="12" width="0" style="1" hidden="1" customWidth="1"/>
    <col min="13" max="16384" width="11.421875" style="1" customWidth="1"/>
  </cols>
  <sheetData>
    <row r="2" spans="1:9" ht="30.75" customHeight="1">
      <c r="A2" s="108" t="s">
        <v>8</v>
      </c>
      <c r="B2" s="109"/>
      <c r="C2" s="109"/>
      <c r="D2" s="109"/>
      <c r="E2" s="109"/>
      <c r="F2" s="109"/>
      <c r="G2" s="109"/>
      <c r="H2" s="109"/>
      <c r="I2" s="109"/>
    </row>
    <row r="3" spans="1:9" ht="30.75" customHeight="1">
      <c r="A3" s="110"/>
      <c r="B3" s="109"/>
      <c r="C3" s="109"/>
      <c r="D3" s="109"/>
      <c r="E3" s="109"/>
      <c r="F3" s="109"/>
      <c r="G3" s="109"/>
      <c r="H3" s="109"/>
      <c r="I3" s="109"/>
    </row>
    <row r="4" spans="1:9" ht="30.75" customHeight="1">
      <c r="A4" s="111"/>
      <c r="B4" s="109"/>
      <c r="C4" s="109"/>
      <c r="D4" s="109"/>
      <c r="E4" s="109"/>
      <c r="F4" s="109"/>
      <c r="G4" s="109"/>
      <c r="H4" s="109"/>
      <c r="I4" s="109"/>
    </row>
    <row r="5" spans="1:9" ht="15" customHeight="1">
      <c r="A5" s="112" t="s">
        <v>77</v>
      </c>
      <c r="B5" s="113"/>
      <c r="C5" s="113"/>
      <c r="D5" s="113"/>
      <c r="E5" s="113"/>
      <c r="F5" s="113"/>
      <c r="G5" s="113"/>
      <c r="H5" s="113"/>
      <c r="I5" s="113"/>
    </row>
    <row r="6" spans="1:9" ht="20.25" customHeight="1">
      <c r="A6" s="114"/>
      <c r="B6" s="113"/>
      <c r="C6" s="113"/>
      <c r="D6" s="113"/>
      <c r="E6" s="113"/>
      <c r="F6" s="113"/>
      <c r="G6" s="113"/>
      <c r="H6" s="113"/>
      <c r="I6" s="113"/>
    </row>
    <row r="7" spans="1:9" ht="9">
      <c r="A7" s="115"/>
      <c r="B7" s="113"/>
      <c r="C7" s="113"/>
      <c r="D7" s="113"/>
      <c r="E7" s="113"/>
      <c r="F7" s="113"/>
      <c r="G7" s="113"/>
      <c r="H7" s="113"/>
      <c r="I7" s="113"/>
    </row>
    <row r="8" spans="1:9" ht="18">
      <c r="A8" s="19" t="s">
        <v>4</v>
      </c>
      <c r="B8" s="24" t="s">
        <v>0</v>
      </c>
      <c r="C8" s="24" t="s">
        <v>17</v>
      </c>
      <c r="D8" s="24" t="s">
        <v>5</v>
      </c>
      <c r="E8" s="24" t="s">
        <v>2</v>
      </c>
      <c r="F8" s="24" t="s">
        <v>1</v>
      </c>
      <c r="G8" s="24" t="s">
        <v>44</v>
      </c>
      <c r="H8" s="24" t="s">
        <v>9</v>
      </c>
      <c r="I8" s="24" t="s">
        <v>10</v>
      </c>
    </row>
    <row r="9" spans="1:9" ht="30" customHeight="1" hidden="1">
      <c r="A9" s="9" t="s">
        <v>16</v>
      </c>
      <c r="B9" s="35" t="s">
        <v>19</v>
      </c>
      <c r="C9" s="35" t="s">
        <v>18</v>
      </c>
      <c r="D9" s="35">
        <v>5308</v>
      </c>
      <c r="E9" s="35"/>
      <c r="F9" s="36">
        <v>2265100</v>
      </c>
      <c r="G9" s="37"/>
      <c r="H9" s="35">
        <v>7</v>
      </c>
      <c r="I9" s="38">
        <v>42687</v>
      </c>
    </row>
    <row r="10" spans="1:9" ht="30" customHeight="1" hidden="1">
      <c r="A10" s="9" t="s">
        <v>22</v>
      </c>
      <c r="B10" s="9" t="s">
        <v>24</v>
      </c>
      <c r="C10" s="9" t="s">
        <v>20</v>
      </c>
      <c r="D10" s="9">
        <v>231</v>
      </c>
      <c r="E10" s="9"/>
      <c r="F10" s="10">
        <v>56530</v>
      </c>
      <c r="G10" s="2"/>
      <c r="H10" s="9" t="s">
        <v>27</v>
      </c>
      <c r="I10" s="11">
        <v>42677</v>
      </c>
    </row>
    <row r="11" spans="1:9" ht="30" customHeight="1" hidden="1">
      <c r="A11" s="9" t="s">
        <v>23</v>
      </c>
      <c r="B11" s="9" t="s">
        <v>25</v>
      </c>
      <c r="C11" s="9" t="s">
        <v>21</v>
      </c>
      <c r="D11" s="9">
        <v>1545</v>
      </c>
      <c r="E11" s="9"/>
      <c r="F11" s="10">
        <v>29260</v>
      </c>
      <c r="G11" s="2"/>
      <c r="H11" s="9" t="s">
        <v>26</v>
      </c>
      <c r="I11" s="11">
        <v>42677</v>
      </c>
    </row>
    <row r="12" spans="1:9" ht="30" customHeight="1" hidden="1">
      <c r="A12" s="9" t="s">
        <v>16</v>
      </c>
      <c r="B12" s="9" t="s">
        <v>19</v>
      </c>
      <c r="C12" s="9" t="s">
        <v>28</v>
      </c>
      <c r="D12" s="9">
        <v>20080</v>
      </c>
      <c r="E12" s="9"/>
      <c r="F12" s="10">
        <v>8924580</v>
      </c>
      <c r="G12" s="2"/>
      <c r="H12" s="9">
        <v>11</v>
      </c>
      <c r="I12" s="11">
        <v>42687</v>
      </c>
    </row>
    <row r="13" spans="1:9" ht="30" customHeight="1" hidden="1">
      <c r="A13" s="9" t="s">
        <v>22</v>
      </c>
      <c r="B13" s="9" t="s">
        <v>29</v>
      </c>
      <c r="C13" s="9" t="s">
        <v>30</v>
      </c>
      <c r="D13" s="9"/>
      <c r="E13" s="9"/>
      <c r="F13" s="10">
        <v>120250</v>
      </c>
      <c r="G13" s="2"/>
      <c r="H13" s="9" t="s">
        <v>27</v>
      </c>
      <c r="I13" s="11">
        <v>42703</v>
      </c>
    </row>
    <row r="14" spans="1:9" ht="30" customHeight="1" hidden="1">
      <c r="A14" s="9" t="s">
        <v>22</v>
      </c>
      <c r="B14" s="30" t="s">
        <v>40</v>
      </c>
      <c r="C14" s="30" t="s">
        <v>42</v>
      </c>
      <c r="D14" s="34">
        <v>313</v>
      </c>
      <c r="E14" s="34"/>
      <c r="F14" s="26">
        <v>205320</v>
      </c>
      <c r="G14" s="26"/>
      <c r="H14" s="30" t="s">
        <v>37</v>
      </c>
      <c r="I14" s="32">
        <v>42737</v>
      </c>
    </row>
    <row r="15" spans="1:9" ht="30" customHeight="1" hidden="1">
      <c r="A15" s="9" t="s">
        <v>23</v>
      </c>
      <c r="B15" s="9" t="s">
        <v>39</v>
      </c>
      <c r="C15" s="9" t="s">
        <v>42</v>
      </c>
      <c r="D15" s="3">
        <v>2252</v>
      </c>
      <c r="E15" s="3"/>
      <c r="F15" s="10">
        <v>1194410</v>
      </c>
      <c r="G15" s="4"/>
      <c r="H15" s="9" t="s">
        <v>36</v>
      </c>
      <c r="I15" s="11">
        <v>42737</v>
      </c>
    </row>
    <row r="16" spans="1:9" ht="30" customHeight="1" hidden="1">
      <c r="A16" s="9" t="s">
        <v>16</v>
      </c>
      <c r="B16" s="30" t="s">
        <v>31</v>
      </c>
      <c r="C16" s="30" t="s">
        <v>32</v>
      </c>
      <c r="D16" s="30">
        <v>3668</v>
      </c>
      <c r="E16" s="30"/>
      <c r="F16" s="26">
        <v>1890250</v>
      </c>
      <c r="G16" s="31"/>
      <c r="H16" s="30">
        <v>7</v>
      </c>
      <c r="I16" s="32">
        <v>42718</v>
      </c>
    </row>
    <row r="17" spans="1:9" ht="30" customHeight="1" hidden="1">
      <c r="A17" s="9" t="s">
        <v>22</v>
      </c>
      <c r="B17" s="35" t="s">
        <v>33</v>
      </c>
      <c r="C17" s="35" t="s">
        <v>35</v>
      </c>
      <c r="D17" s="35"/>
      <c r="E17" s="35"/>
      <c r="F17" s="36">
        <v>29367</v>
      </c>
      <c r="G17" s="39"/>
      <c r="H17" s="35" t="s">
        <v>36</v>
      </c>
      <c r="I17" s="38">
        <v>42719</v>
      </c>
    </row>
    <row r="18" spans="1:9" ht="30" customHeight="1" hidden="1">
      <c r="A18" s="9" t="s">
        <v>23</v>
      </c>
      <c r="B18" s="9" t="s">
        <v>34</v>
      </c>
      <c r="C18" s="9" t="s">
        <v>35</v>
      </c>
      <c r="D18" s="9"/>
      <c r="E18" s="9"/>
      <c r="F18" s="10">
        <v>228977</v>
      </c>
      <c r="G18" s="4"/>
      <c r="H18" s="9" t="s">
        <v>37</v>
      </c>
      <c r="I18" s="11">
        <v>42719</v>
      </c>
    </row>
    <row r="19" spans="1:9" ht="30" customHeight="1" hidden="1">
      <c r="A19" s="9" t="s">
        <v>16</v>
      </c>
      <c r="B19" s="30" t="s">
        <v>38</v>
      </c>
      <c r="C19" s="30" t="s">
        <v>35</v>
      </c>
      <c r="D19" s="30">
        <v>4133</v>
      </c>
      <c r="E19" s="30"/>
      <c r="F19" s="26">
        <v>2425362</v>
      </c>
      <c r="G19" s="31"/>
      <c r="H19" s="33">
        <v>7</v>
      </c>
      <c r="I19" s="32">
        <v>42719</v>
      </c>
    </row>
    <row r="20" spans="1:9" ht="30" customHeight="1" hidden="1">
      <c r="A20" s="9" t="s">
        <v>16</v>
      </c>
      <c r="B20" s="35" t="s">
        <v>43</v>
      </c>
      <c r="C20" s="35" t="s">
        <v>41</v>
      </c>
      <c r="D20" s="40">
        <v>4133</v>
      </c>
      <c r="E20" s="40"/>
      <c r="F20" s="36">
        <v>-179750</v>
      </c>
      <c r="G20" s="39"/>
      <c r="H20" s="35">
        <v>7</v>
      </c>
      <c r="I20" s="38">
        <v>42933</v>
      </c>
    </row>
    <row r="21" spans="1:9" ht="30" customHeight="1">
      <c r="A21" s="17" t="s">
        <v>15</v>
      </c>
      <c r="B21" s="45" t="s">
        <v>79</v>
      </c>
      <c r="C21" s="45" t="s">
        <v>80</v>
      </c>
      <c r="D21" s="45">
        <v>1680</v>
      </c>
      <c r="E21" s="46"/>
      <c r="F21" s="99">
        <v>1073410</v>
      </c>
      <c r="G21" s="99">
        <f>+F21</f>
        <v>1073410</v>
      </c>
      <c r="H21" s="45" t="s">
        <v>27</v>
      </c>
      <c r="I21" s="47">
        <v>44330</v>
      </c>
    </row>
    <row r="22" spans="1:9" ht="30" customHeight="1">
      <c r="A22" s="17" t="s">
        <v>15</v>
      </c>
      <c r="B22" s="45" t="s">
        <v>85</v>
      </c>
      <c r="C22" s="45" t="s">
        <v>86</v>
      </c>
      <c r="D22" s="45">
        <v>1320</v>
      </c>
      <c r="E22" s="46">
        <f>+(D22-D21)/D22</f>
        <v>-0.2727272727272727</v>
      </c>
      <c r="F22" s="99">
        <v>848460</v>
      </c>
      <c r="G22" s="99">
        <f>+F22</f>
        <v>848460</v>
      </c>
      <c r="H22" s="45" t="s">
        <v>27</v>
      </c>
      <c r="I22" s="47">
        <v>44363</v>
      </c>
    </row>
    <row r="23" spans="1:12" ht="30" customHeight="1">
      <c r="A23" s="17" t="s">
        <v>15</v>
      </c>
      <c r="B23" s="45" t="s">
        <v>92</v>
      </c>
      <c r="C23" s="75" t="s">
        <v>90</v>
      </c>
      <c r="D23" s="45">
        <v>1560</v>
      </c>
      <c r="E23" s="46">
        <f>+(D23-D22)/D23</f>
        <v>0.15384615384615385</v>
      </c>
      <c r="F23" s="102">
        <v>1009820</v>
      </c>
      <c r="G23" s="99">
        <v>1008739</v>
      </c>
      <c r="H23" s="45" t="s">
        <v>27</v>
      </c>
      <c r="I23" s="47">
        <v>44392</v>
      </c>
      <c r="L23" s="1">
        <v>51883</v>
      </c>
    </row>
    <row r="24" spans="1:9" ht="30" customHeight="1">
      <c r="A24" s="17" t="s">
        <v>15</v>
      </c>
      <c r="B24" s="45" t="s">
        <v>98</v>
      </c>
      <c r="C24" s="75" t="s">
        <v>95</v>
      </c>
      <c r="D24" s="45">
        <v>1860</v>
      </c>
      <c r="E24" s="46">
        <f>+(D24-D23)/D24</f>
        <v>0.16129032258064516</v>
      </c>
      <c r="F24" s="99">
        <f>+G24</f>
        <v>1209940</v>
      </c>
      <c r="G24" s="103">
        <v>1209940</v>
      </c>
      <c r="H24" s="45" t="s">
        <v>27</v>
      </c>
      <c r="I24" s="47">
        <v>44425</v>
      </c>
    </row>
    <row r="25" spans="1:9" ht="30" customHeight="1">
      <c r="A25" s="16"/>
      <c r="B25" s="45" t="s">
        <v>103</v>
      </c>
      <c r="C25" s="105" t="s">
        <v>101</v>
      </c>
      <c r="D25" s="45">
        <v>1920</v>
      </c>
      <c r="E25" s="46">
        <f>+(D25-D24)/D25</f>
        <v>0.03125</v>
      </c>
      <c r="F25" s="103">
        <v>1256470</v>
      </c>
      <c r="G25" s="103">
        <f>+F25</f>
        <v>1256470</v>
      </c>
      <c r="H25" s="45" t="s">
        <v>27</v>
      </c>
      <c r="I25" s="60">
        <v>44454</v>
      </c>
    </row>
    <row r="26" spans="1:9" ht="30" customHeight="1">
      <c r="A26" s="16"/>
      <c r="B26" s="45" t="s">
        <v>105</v>
      </c>
      <c r="C26" s="105" t="s">
        <v>106</v>
      </c>
      <c r="D26" s="45">
        <v>2280</v>
      </c>
      <c r="E26" s="46">
        <f>+(D26-D25)/D26</f>
        <v>0.15789473684210525</v>
      </c>
      <c r="F26" s="104">
        <v>1501000</v>
      </c>
      <c r="G26" s="104">
        <v>1501000</v>
      </c>
      <c r="H26" s="45" t="s">
        <v>27</v>
      </c>
      <c r="I26" s="60">
        <v>44483</v>
      </c>
    </row>
    <row r="27" spans="1:9" ht="30" customHeight="1">
      <c r="A27" s="16"/>
      <c r="B27" s="45"/>
      <c r="C27" s="47"/>
      <c r="D27" s="45"/>
      <c r="E27" s="46" t="e">
        <f>+(D27-'BODEGA 3 FONTIBON'!D26)/D27</f>
        <v>#DIV/0!</v>
      </c>
      <c r="F27" s="99"/>
      <c r="G27" s="99"/>
      <c r="H27" s="45" t="s">
        <v>27</v>
      </c>
      <c r="I27" s="47"/>
    </row>
    <row r="28" spans="1:13" s="8" customFormat="1" ht="30" customHeight="1">
      <c r="A28" s="16"/>
      <c r="B28" s="52"/>
      <c r="C28" s="52"/>
      <c r="D28" s="52"/>
      <c r="E28" s="46" t="e">
        <f>+(D28-D27)/D28</f>
        <v>#DIV/0!</v>
      </c>
      <c r="F28" s="99"/>
      <c r="G28" s="99"/>
      <c r="H28" s="45" t="s">
        <v>27</v>
      </c>
      <c r="I28" s="64"/>
      <c r="L28" s="1"/>
      <c r="M28" s="81"/>
    </row>
    <row r="29" spans="1:9" ht="30" customHeight="1">
      <c r="A29" s="16"/>
      <c r="B29" s="12"/>
      <c r="C29" s="12"/>
      <c r="D29" s="12"/>
      <c r="E29" s="46" t="e">
        <f>+(D29-D28)/D29</f>
        <v>#DIV/0!</v>
      </c>
      <c r="F29" s="10"/>
      <c r="G29" s="10"/>
      <c r="H29" s="45" t="s">
        <v>27</v>
      </c>
      <c r="I29" s="15"/>
    </row>
    <row r="30" spans="1:9" ht="30" customHeight="1">
      <c r="A30" s="16"/>
      <c r="B30" s="87"/>
      <c r="C30" s="87"/>
      <c r="D30" s="95"/>
      <c r="E30" s="46" t="e">
        <f>+(D30-D29)/D30</f>
        <v>#DIV/0!</v>
      </c>
      <c r="F30" s="84"/>
      <c r="G30" s="84"/>
      <c r="H30" s="45" t="s">
        <v>27</v>
      </c>
      <c r="I30" s="15"/>
    </row>
    <row r="31" spans="1:9" ht="30" customHeight="1">
      <c r="A31" s="27" t="s">
        <v>3</v>
      </c>
      <c r="B31" s="87"/>
      <c r="C31" s="87"/>
      <c r="D31" s="95"/>
      <c r="E31" s="46" t="e">
        <f>+(D31-D30)/D31</f>
        <v>#DIV/0!</v>
      </c>
      <c r="F31" s="84"/>
      <c r="G31" s="84"/>
      <c r="H31" s="45" t="s">
        <v>27</v>
      </c>
      <c r="I31" s="88"/>
    </row>
    <row r="32" spans="2:9" ht="30" customHeight="1">
      <c r="B32" s="116" t="s">
        <v>45</v>
      </c>
      <c r="C32" s="117"/>
      <c r="D32" s="117"/>
      <c r="E32" s="117"/>
      <c r="F32" s="117"/>
      <c r="G32" s="117"/>
      <c r="H32" s="117"/>
      <c r="I32" s="118"/>
    </row>
    <row r="33" spans="1:9" ht="13.5" customHeight="1">
      <c r="A33" s="8" t="s">
        <v>6</v>
      </c>
      <c r="B33" s="119"/>
      <c r="C33" s="120"/>
      <c r="D33" s="120"/>
      <c r="E33" s="120"/>
      <c r="F33" s="120"/>
      <c r="G33" s="120"/>
      <c r="H33" s="120"/>
      <c r="I33" s="121"/>
    </row>
    <row r="34" spans="1:9" ht="20.25" customHeight="1">
      <c r="A34" s="8" t="s">
        <v>7</v>
      </c>
      <c r="B34" s="122" t="s">
        <v>99</v>
      </c>
      <c r="C34" s="123"/>
      <c r="D34" s="123"/>
      <c r="E34" s="123"/>
      <c r="F34" s="123"/>
      <c r="G34" s="123"/>
      <c r="H34" s="123"/>
      <c r="I34" s="124"/>
    </row>
    <row r="35" spans="1:9" ht="9">
      <c r="A35" s="8"/>
      <c r="B35" s="8"/>
      <c r="C35" s="8"/>
      <c r="D35" s="8"/>
      <c r="E35" s="8"/>
      <c r="F35" s="8"/>
      <c r="G35" s="8"/>
      <c r="H35" s="8"/>
      <c r="I35" s="8"/>
    </row>
    <row r="36" spans="1:9" ht="9">
      <c r="A36" s="8" t="s">
        <v>13</v>
      </c>
      <c r="B36" s="8"/>
      <c r="C36" s="8"/>
      <c r="D36" s="8"/>
      <c r="E36" s="8"/>
      <c r="F36" s="8"/>
      <c r="G36" s="8"/>
      <c r="H36" s="8"/>
      <c r="I36" s="8"/>
    </row>
    <row r="37" spans="1:9" ht="9">
      <c r="A37" s="8" t="s">
        <v>14</v>
      </c>
      <c r="B37" s="8"/>
      <c r="C37" s="8"/>
      <c r="D37" s="8"/>
      <c r="E37" s="8"/>
      <c r="F37" s="8"/>
      <c r="G37" s="8"/>
      <c r="H37" s="8"/>
      <c r="I37" s="8"/>
    </row>
    <row r="38" spans="1:9" ht="9">
      <c r="A38" s="8"/>
      <c r="B38" s="8"/>
      <c r="C38" s="8"/>
      <c r="D38" s="8"/>
      <c r="E38" s="8"/>
      <c r="F38" s="8"/>
      <c r="G38" s="8"/>
      <c r="H38" s="8"/>
      <c r="I38" s="8"/>
    </row>
  </sheetData>
  <sheetProtection/>
  <autoFilter ref="A8:I24"/>
  <mergeCells count="4">
    <mergeCell ref="A2:I4"/>
    <mergeCell ref="A5:I7"/>
    <mergeCell ref="B32:I33"/>
    <mergeCell ref="B34:I34"/>
  </mergeCells>
  <printOptions horizontalCentered="1" verticalCentered="1"/>
  <pageMargins left="0.5118110236220472" right="0.5118110236220472" top="0.5511811023622047" bottom="0.5511811023622047" header="0" footer="0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8"/>
  <sheetViews>
    <sheetView showGridLines="0" zoomScalePageLayoutView="0" workbookViewId="0" topLeftCell="B2">
      <selection activeCell="I26" sqref="I26"/>
    </sheetView>
  </sheetViews>
  <sheetFormatPr defaultColWidth="11.421875" defaultRowHeight="15"/>
  <cols>
    <col min="1" max="1" width="15.7109375" style="1" hidden="1" customWidth="1"/>
    <col min="2" max="2" width="17.421875" style="1" customWidth="1"/>
    <col min="3" max="3" width="14.8515625" style="1" customWidth="1"/>
    <col min="4" max="5" width="14.7109375" style="1" customWidth="1"/>
    <col min="6" max="6" width="15.140625" style="1" customWidth="1"/>
    <col min="7" max="7" width="14.7109375" style="1" hidden="1" customWidth="1"/>
    <col min="8" max="8" width="13.00390625" style="1" hidden="1" customWidth="1"/>
    <col min="9" max="9" width="16.140625" style="1" customWidth="1"/>
    <col min="10" max="10" width="11.57421875" style="1" customWidth="1"/>
    <col min="11" max="11" width="18.00390625" style="1" customWidth="1"/>
    <col min="12" max="13" width="11.421875" style="1" customWidth="1"/>
    <col min="14" max="14" width="0" style="1" hidden="1" customWidth="1"/>
    <col min="15" max="16384" width="11.421875" style="1" customWidth="1"/>
  </cols>
  <sheetData>
    <row r="2" spans="1:11" ht="30.75" customHeight="1">
      <c r="A2" s="108" t="s">
        <v>8</v>
      </c>
      <c r="B2" s="109"/>
      <c r="C2" s="109"/>
      <c r="D2" s="109"/>
      <c r="E2" s="109"/>
      <c r="F2" s="109"/>
      <c r="G2" s="125"/>
      <c r="H2" s="125"/>
      <c r="I2" s="109"/>
      <c r="J2" s="109"/>
      <c r="K2" s="109"/>
    </row>
    <row r="3" spans="1:11" ht="30.75" customHeight="1">
      <c r="A3" s="110"/>
      <c r="B3" s="109"/>
      <c r="C3" s="109"/>
      <c r="D3" s="109"/>
      <c r="E3" s="109"/>
      <c r="F3" s="109"/>
      <c r="G3" s="126"/>
      <c r="H3" s="126"/>
      <c r="I3" s="109"/>
      <c r="J3" s="109"/>
      <c r="K3" s="109"/>
    </row>
    <row r="4" spans="1:11" ht="30.75" customHeight="1">
      <c r="A4" s="111"/>
      <c r="B4" s="109"/>
      <c r="C4" s="109"/>
      <c r="D4" s="109"/>
      <c r="E4" s="109"/>
      <c r="F4" s="109"/>
      <c r="G4" s="127"/>
      <c r="H4" s="127"/>
      <c r="I4" s="109"/>
      <c r="J4" s="109"/>
      <c r="K4" s="109"/>
    </row>
    <row r="5" spans="1:11" ht="15" customHeight="1">
      <c r="A5" s="112" t="s">
        <v>78</v>
      </c>
      <c r="B5" s="113"/>
      <c r="C5" s="113"/>
      <c r="D5" s="113"/>
      <c r="E5" s="113"/>
      <c r="F5" s="113"/>
      <c r="G5" s="128"/>
      <c r="H5" s="128"/>
      <c r="I5" s="113"/>
      <c r="J5" s="113"/>
      <c r="K5" s="113"/>
    </row>
    <row r="6" spans="1:11" ht="20.25" customHeight="1">
      <c r="A6" s="114"/>
      <c r="B6" s="113"/>
      <c r="C6" s="113"/>
      <c r="D6" s="113"/>
      <c r="E6" s="113"/>
      <c r="F6" s="113"/>
      <c r="G6" s="129"/>
      <c r="H6" s="129"/>
      <c r="I6" s="113"/>
      <c r="J6" s="113"/>
      <c r="K6" s="113"/>
    </row>
    <row r="7" spans="1:11" ht="9">
      <c r="A7" s="115"/>
      <c r="B7" s="113"/>
      <c r="C7" s="113"/>
      <c r="D7" s="113"/>
      <c r="E7" s="113"/>
      <c r="F7" s="113"/>
      <c r="G7" s="130"/>
      <c r="H7" s="130"/>
      <c r="I7" s="113"/>
      <c r="J7" s="113"/>
      <c r="K7" s="113"/>
    </row>
    <row r="8" spans="1:11" ht="18">
      <c r="A8" s="19" t="s">
        <v>4</v>
      </c>
      <c r="B8" s="24" t="s">
        <v>0</v>
      </c>
      <c r="C8" s="24" t="s">
        <v>17</v>
      </c>
      <c r="D8" s="24" t="s">
        <v>5</v>
      </c>
      <c r="E8" s="24" t="s">
        <v>2</v>
      </c>
      <c r="F8" s="24" t="s">
        <v>1</v>
      </c>
      <c r="G8" s="21" t="s">
        <v>11</v>
      </c>
      <c r="H8" s="19" t="s">
        <v>12</v>
      </c>
      <c r="I8" s="24" t="s">
        <v>44</v>
      </c>
      <c r="J8" s="24" t="s">
        <v>9</v>
      </c>
      <c r="K8" s="24" t="s">
        <v>10</v>
      </c>
    </row>
    <row r="9" spans="1:11" ht="30" customHeight="1" hidden="1">
      <c r="A9" s="9" t="s">
        <v>16</v>
      </c>
      <c r="B9" s="35" t="s">
        <v>19</v>
      </c>
      <c r="C9" s="35" t="s">
        <v>18</v>
      </c>
      <c r="D9" s="35">
        <v>5308</v>
      </c>
      <c r="E9" s="35"/>
      <c r="F9" s="36">
        <v>2265100</v>
      </c>
      <c r="G9" s="10">
        <f>+F9</f>
        <v>2265100</v>
      </c>
      <c r="H9" s="2"/>
      <c r="I9" s="37"/>
      <c r="J9" s="35">
        <v>7</v>
      </c>
      <c r="K9" s="38">
        <v>42687</v>
      </c>
    </row>
    <row r="10" spans="1:11" ht="30" customHeight="1" hidden="1">
      <c r="A10" s="9" t="s">
        <v>22</v>
      </c>
      <c r="B10" s="9" t="s">
        <v>24</v>
      </c>
      <c r="C10" s="9" t="s">
        <v>20</v>
      </c>
      <c r="D10" s="9">
        <v>231</v>
      </c>
      <c r="E10" s="9"/>
      <c r="F10" s="10">
        <v>56530</v>
      </c>
      <c r="G10" s="10">
        <v>56530</v>
      </c>
      <c r="H10" s="2"/>
      <c r="I10" s="2"/>
      <c r="J10" s="9" t="s">
        <v>27</v>
      </c>
      <c r="K10" s="11">
        <v>42677</v>
      </c>
    </row>
    <row r="11" spans="1:11" ht="30" customHeight="1" hidden="1">
      <c r="A11" s="9" t="s">
        <v>23</v>
      </c>
      <c r="B11" s="9" t="s">
        <v>25</v>
      </c>
      <c r="C11" s="9" t="s">
        <v>21</v>
      </c>
      <c r="D11" s="9">
        <v>1545</v>
      </c>
      <c r="E11" s="9"/>
      <c r="F11" s="10">
        <v>29260</v>
      </c>
      <c r="G11" s="10">
        <v>29260</v>
      </c>
      <c r="H11" s="2"/>
      <c r="I11" s="2"/>
      <c r="J11" s="9" t="s">
        <v>26</v>
      </c>
      <c r="K11" s="11">
        <v>42677</v>
      </c>
    </row>
    <row r="12" spans="1:11" ht="30" customHeight="1" hidden="1">
      <c r="A12" s="9" t="s">
        <v>16</v>
      </c>
      <c r="B12" s="9" t="s">
        <v>19</v>
      </c>
      <c r="C12" s="9" t="s">
        <v>28</v>
      </c>
      <c r="D12" s="9">
        <v>20080</v>
      </c>
      <c r="E12" s="9"/>
      <c r="F12" s="10">
        <v>8924580</v>
      </c>
      <c r="G12" s="2"/>
      <c r="H12" s="2"/>
      <c r="I12" s="2"/>
      <c r="J12" s="9">
        <v>11</v>
      </c>
      <c r="K12" s="11">
        <v>42687</v>
      </c>
    </row>
    <row r="13" spans="1:11" ht="30" customHeight="1" hidden="1">
      <c r="A13" s="9" t="s">
        <v>22</v>
      </c>
      <c r="B13" s="9" t="s">
        <v>29</v>
      </c>
      <c r="C13" s="9" t="s">
        <v>30</v>
      </c>
      <c r="D13" s="9"/>
      <c r="E13" s="9"/>
      <c r="F13" s="10">
        <v>120250</v>
      </c>
      <c r="G13" s="2"/>
      <c r="H13" s="2"/>
      <c r="I13" s="2"/>
      <c r="J13" s="9" t="s">
        <v>27</v>
      </c>
      <c r="K13" s="11">
        <v>42703</v>
      </c>
    </row>
    <row r="14" spans="1:11" ht="30" customHeight="1" hidden="1">
      <c r="A14" s="9" t="s">
        <v>22</v>
      </c>
      <c r="B14" s="30" t="s">
        <v>40</v>
      </c>
      <c r="C14" s="30" t="s">
        <v>42</v>
      </c>
      <c r="D14" s="34">
        <v>313</v>
      </c>
      <c r="E14" s="34"/>
      <c r="F14" s="26">
        <v>205320</v>
      </c>
      <c r="G14" s="10">
        <v>39312</v>
      </c>
      <c r="H14" s="10">
        <v>166008</v>
      </c>
      <c r="I14" s="26"/>
      <c r="J14" s="30" t="s">
        <v>37</v>
      </c>
      <c r="K14" s="32">
        <v>42737</v>
      </c>
    </row>
    <row r="15" spans="1:11" ht="30" customHeight="1" hidden="1">
      <c r="A15" s="9" t="s">
        <v>23</v>
      </c>
      <c r="B15" s="9" t="s">
        <v>39</v>
      </c>
      <c r="C15" s="9" t="s">
        <v>42</v>
      </c>
      <c r="D15" s="3">
        <v>2252</v>
      </c>
      <c r="E15" s="3"/>
      <c r="F15" s="10">
        <v>1194410</v>
      </c>
      <c r="G15" s="4"/>
      <c r="H15" s="4"/>
      <c r="I15" s="4"/>
      <c r="J15" s="9" t="s">
        <v>36</v>
      </c>
      <c r="K15" s="11">
        <v>42737</v>
      </c>
    </row>
    <row r="16" spans="1:11" ht="30" customHeight="1" hidden="1">
      <c r="A16" s="9" t="s">
        <v>16</v>
      </c>
      <c r="B16" s="30" t="s">
        <v>31</v>
      </c>
      <c r="C16" s="30" t="s">
        <v>32</v>
      </c>
      <c r="D16" s="30">
        <v>3668</v>
      </c>
      <c r="E16" s="30"/>
      <c r="F16" s="26">
        <v>1890250</v>
      </c>
      <c r="G16" s="4"/>
      <c r="H16" s="4"/>
      <c r="I16" s="31"/>
      <c r="J16" s="30">
        <v>7</v>
      </c>
      <c r="K16" s="32">
        <v>42718</v>
      </c>
    </row>
    <row r="17" spans="1:11" ht="30" customHeight="1" hidden="1">
      <c r="A17" s="9" t="s">
        <v>22</v>
      </c>
      <c r="B17" s="35" t="s">
        <v>33</v>
      </c>
      <c r="C17" s="35" t="s">
        <v>35</v>
      </c>
      <c r="D17" s="35"/>
      <c r="E17" s="35"/>
      <c r="F17" s="36">
        <v>29367</v>
      </c>
      <c r="G17" s="4"/>
      <c r="H17" s="4"/>
      <c r="I17" s="39"/>
      <c r="J17" s="35" t="s">
        <v>36</v>
      </c>
      <c r="K17" s="38">
        <v>42719</v>
      </c>
    </row>
    <row r="18" spans="1:11" ht="30" customHeight="1" hidden="1">
      <c r="A18" s="9" t="s">
        <v>23</v>
      </c>
      <c r="B18" s="9" t="s">
        <v>34</v>
      </c>
      <c r="C18" s="9" t="s">
        <v>35</v>
      </c>
      <c r="D18" s="9"/>
      <c r="E18" s="9"/>
      <c r="F18" s="10">
        <v>228977</v>
      </c>
      <c r="G18" s="4"/>
      <c r="H18" s="4"/>
      <c r="I18" s="4"/>
      <c r="J18" s="9" t="s">
        <v>37</v>
      </c>
      <c r="K18" s="11">
        <v>42719</v>
      </c>
    </row>
    <row r="19" spans="1:11" ht="30" customHeight="1" hidden="1">
      <c r="A19" s="9" t="s">
        <v>16</v>
      </c>
      <c r="B19" s="30" t="s">
        <v>38</v>
      </c>
      <c r="C19" s="30" t="s">
        <v>35</v>
      </c>
      <c r="D19" s="30">
        <v>4133</v>
      </c>
      <c r="E19" s="30"/>
      <c r="F19" s="26">
        <v>2425362</v>
      </c>
      <c r="G19" s="10"/>
      <c r="H19" s="4"/>
      <c r="I19" s="31"/>
      <c r="J19" s="33">
        <v>7</v>
      </c>
      <c r="K19" s="32">
        <v>42719</v>
      </c>
    </row>
    <row r="20" spans="1:11" ht="30" customHeight="1" hidden="1">
      <c r="A20" s="9" t="s">
        <v>16</v>
      </c>
      <c r="B20" s="35" t="s">
        <v>43</v>
      </c>
      <c r="C20" s="35" t="s">
        <v>41</v>
      </c>
      <c r="D20" s="40">
        <v>4133</v>
      </c>
      <c r="E20" s="40"/>
      <c r="F20" s="36">
        <v>-179750</v>
      </c>
      <c r="G20" s="4"/>
      <c r="H20" s="4"/>
      <c r="I20" s="39"/>
      <c r="J20" s="35">
        <v>7</v>
      </c>
      <c r="K20" s="38">
        <v>42933</v>
      </c>
    </row>
    <row r="21" spans="1:11" ht="30" customHeight="1">
      <c r="A21" s="17" t="s">
        <v>15</v>
      </c>
      <c r="B21" s="45" t="s">
        <v>82</v>
      </c>
      <c r="C21" s="45" t="s">
        <v>80</v>
      </c>
      <c r="D21" s="45">
        <v>2040</v>
      </c>
      <c r="E21" s="46"/>
      <c r="F21" s="99">
        <v>1319030</v>
      </c>
      <c r="G21" s="22"/>
      <c r="H21" s="20"/>
      <c r="I21" s="99">
        <f>+F21</f>
        <v>1319030</v>
      </c>
      <c r="J21" s="45" t="s">
        <v>81</v>
      </c>
      <c r="K21" s="47">
        <v>44330</v>
      </c>
    </row>
    <row r="22" spans="1:11" ht="30" customHeight="1">
      <c r="A22" s="17" t="s">
        <v>15</v>
      </c>
      <c r="B22" s="45" t="s">
        <v>87</v>
      </c>
      <c r="C22" s="45" t="s">
        <v>86</v>
      </c>
      <c r="D22" s="45">
        <v>1539</v>
      </c>
      <c r="E22" s="46">
        <f>+(D22-D21)/D22</f>
        <v>-0.3255360623781676</v>
      </c>
      <c r="F22" s="99">
        <v>992940</v>
      </c>
      <c r="G22" s="23"/>
      <c r="H22" s="18"/>
      <c r="I22" s="99">
        <f>+F22</f>
        <v>992940</v>
      </c>
      <c r="J22" s="45" t="s">
        <v>81</v>
      </c>
      <c r="K22" s="47">
        <v>44363</v>
      </c>
    </row>
    <row r="23" spans="1:14" ht="30" customHeight="1">
      <c r="A23" s="17" t="s">
        <v>15</v>
      </c>
      <c r="B23" s="45" t="s">
        <v>93</v>
      </c>
      <c r="C23" s="75" t="s">
        <v>90</v>
      </c>
      <c r="D23" s="45">
        <v>673</v>
      </c>
      <c r="E23" s="46">
        <f aca="true" t="shared" si="0" ref="E23:E31">+(D23-D22)/D23</f>
        <v>-1.286775631500743</v>
      </c>
      <c r="F23" s="99">
        <v>454070</v>
      </c>
      <c r="G23" s="22"/>
      <c r="H23" s="18"/>
      <c r="I23" s="99">
        <v>434237</v>
      </c>
      <c r="J23" s="45" t="s">
        <v>81</v>
      </c>
      <c r="K23" s="47">
        <v>44392</v>
      </c>
      <c r="N23" s="1">
        <v>51883</v>
      </c>
    </row>
    <row r="24" spans="1:11" ht="30" customHeight="1">
      <c r="A24" s="17" t="s">
        <v>15</v>
      </c>
      <c r="B24" s="45" t="s">
        <v>97</v>
      </c>
      <c r="C24" s="75" t="s">
        <v>95</v>
      </c>
      <c r="D24" s="45">
        <v>2960</v>
      </c>
      <c r="E24" s="46">
        <f t="shared" si="0"/>
        <v>0.7726351351351352</v>
      </c>
      <c r="F24" s="99">
        <v>1499250</v>
      </c>
      <c r="G24" s="99"/>
      <c r="H24" s="99"/>
      <c r="I24" s="99">
        <f>+F24</f>
        <v>1499250</v>
      </c>
      <c r="J24" s="45" t="s">
        <v>81</v>
      </c>
      <c r="K24" s="47">
        <v>44425</v>
      </c>
    </row>
    <row r="25" spans="1:11" ht="30" customHeight="1">
      <c r="A25" s="16"/>
      <c r="B25" s="45" t="s">
        <v>104</v>
      </c>
      <c r="C25" s="105" t="s">
        <v>101</v>
      </c>
      <c r="D25" s="45">
        <v>1560</v>
      </c>
      <c r="E25" s="46">
        <f t="shared" si="0"/>
        <v>-0.8974358974358975</v>
      </c>
      <c r="F25" s="99">
        <v>1481560</v>
      </c>
      <c r="G25" s="22"/>
      <c r="H25" s="29"/>
      <c r="I25" s="103">
        <v>1481560</v>
      </c>
      <c r="J25" s="45" t="s">
        <v>81</v>
      </c>
      <c r="K25" s="60">
        <v>44454</v>
      </c>
    </row>
    <row r="26" spans="1:11" ht="30" customHeight="1">
      <c r="A26" s="16"/>
      <c r="B26" s="45" t="s">
        <v>105</v>
      </c>
      <c r="C26" s="47" t="s">
        <v>106</v>
      </c>
      <c r="D26" s="45">
        <v>1720</v>
      </c>
      <c r="E26" s="46">
        <f>+(D26-'BODEGA 2 FONTIBON'!D25)/D26</f>
        <v>-0.11627906976744186</v>
      </c>
      <c r="F26" s="104">
        <v>1129870</v>
      </c>
      <c r="G26" s="104">
        <v>1501000</v>
      </c>
      <c r="H26" s="29"/>
      <c r="I26" s="104">
        <v>1129870</v>
      </c>
      <c r="J26" s="45" t="s">
        <v>81</v>
      </c>
      <c r="K26" s="47">
        <v>44483</v>
      </c>
    </row>
    <row r="27" spans="1:11" ht="30" customHeight="1">
      <c r="A27" s="16"/>
      <c r="B27" s="45"/>
      <c r="C27" s="45"/>
      <c r="D27" s="45"/>
      <c r="E27" s="46" t="e">
        <f>+(D27-#REF!)/D27</f>
        <v>#REF!</v>
      </c>
      <c r="F27" s="99"/>
      <c r="G27" s="22"/>
      <c r="H27" s="29"/>
      <c r="I27" s="99"/>
      <c r="J27" s="45" t="s">
        <v>81</v>
      </c>
      <c r="K27" s="47"/>
    </row>
    <row r="28" spans="1:15" s="8" customFormat="1" ht="30" customHeight="1">
      <c r="A28" s="16"/>
      <c r="B28" s="52"/>
      <c r="C28" s="52"/>
      <c r="D28" s="52"/>
      <c r="E28" s="46" t="e">
        <f t="shared" si="0"/>
        <v>#DIV/0!</v>
      </c>
      <c r="F28" s="99"/>
      <c r="G28" s="23"/>
      <c r="H28" s="18"/>
      <c r="I28" s="99"/>
      <c r="J28" s="45" t="s">
        <v>81</v>
      </c>
      <c r="K28" s="64"/>
      <c r="N28" s="1"/>
      <c r="O28" s="81"/>
    </row>
    <row r="29" spans="1:11" ht="30" customHeight="1">
      <c r="A29" s="16"/>
      <c r="B29" s="12"/>
      <c r="C29" s="12"/>
      <c r="D29" s="12"/>
      <c r="E29" s="46" t="e">
        <f t="shared" si="0"/>
        <v>#DIV/0!</v>
      </c>
      <c r="F29" s="10"/>
      <c r="G29" s="23"/>
      <c r="H29" s="18"/>
      <c r="I29" s="10"/>
      <c r="J29" s="45" t="s">
        <v>81</v>
      </c>
      <c r="K29" s="15"/>
    </row>
    <row r="30" spans="1:11" ht="30" customHeight="1">
      <c r="A30" s="16"/>
      <c r="B30" s="87"/>
      <c r="C30" s="87"/>
      <c r="D30" s="95"/>
      <c r="E30" s="46" t="e">
        <f t="shared" si="0"/>
        <v>#DIV/0!</v>
      </c>
      <c r="F30" s="84"/>
      <c r="G30" s="23"/>
      <c r="H30" s="18"/>
      <c r="I30" s="84"/>
      <c r="J30" s="45" t="s">
        <v>81</v>
      </c>
      <c r="K30" s="15"/>
    </row>
    <row r="31" spans="1:11" ht="30" customHeight="1">
      <c r="A31" s="27" t="s">
        <v>3</v>
      </c>
      <c r="B31" s="87"/>
      <c r="C31" s="87"/>
      <c r="D31" s="95"/>
      <c r="E31" s="46" t="e">
        <f t="shared" si="0"/>
        <v>#DIV/0!</v>
      </c>
      <c r="F31" s="84"/>
      <c r="G31" s="85"/>
      <c r="H31" s="86"/>
      <c r="I31" s="84"/>
      <c r="J31" s="45" t="s">
        <v>81</v>
      </c>
      <c r="K31" s="88"/>
    </row>
    <row r="32" spans="2:11" ht="30" customHeight="1">
      <c r="B32" s="116" t="s">
        <v>45</v>
      </c>
      <c r="C32" s="117"/>
      <c r="D32" s="117"/>
      <c r="E32" s="117"/>
      <c r="F32" s="117"/>
      <c r="G32" s="117"/>
      <c r="H32" s="117"/>
      <c r="I32" s="117"/>
      <c r="J32" s="117"/>
      <c r="K32" s="118"/>
    </row>
    <row r="33" spans="1:11" ht="13.5" customHeight="1">
      <c r="A33" s="8" t="s">
        <v>6</v>
      </c>
      <c r="B33" s="119"/>
      <c r="C33" s="120"/>
      <c r="D33" s="120"/>
      <c r="E33" s="120"/>
      <c r="F33" s="120"/>
      <c r="G33" s="120"/>
      <c r="H33" s="120"/>
      <c r="I33" s="120"/>
      <c r="J33" s="120"/>
      <c r="K33" s="121"/>
    </row>
    <row r="34" spans="1:11" ht="20.25" customHeight="1">
      <c r="A34" s="8" t="s">
        <v>7</v>
      </c>
      <c r="B34" s="122" t="s">
        <v>99</v>
      </c>
      <c r="C34" s="123"/>
      <c r="D34" s="123"/>
      <c r="E34" s="123"/>
      <c r="F34" s="123"/>
      <c r="G34" s="123"/>
      <c r="H34" s="123"/>
      <c r="I34" s="123"/>
      <c r="J34" s="123"/>
      <c r="K34" s="124"/>
    </row>
    <row r="35" spans="1:11" ht="9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9">
      <c r="A36" s="8" t="s">
        <v>13</v>
      </c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9">
      <c r="A37" s="8" t="s">
        <v>14</v>
      </c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9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</sheetData>
  <sheetProtection/>
  <autoFilter ref="A8:K24"/>
  <mergeCells count="4">
    <mergeCell ref="A2:K4"/>
    <mergeCell ref="A5:K7"/>
    <mergeCell ref="B32:K33"/>
    <mergeCell ref="B34:K34"/>
  </mergeCells>
  <printOptions horizontalCentered="1" verticalCentered="1"/>
  <pageMargins left="0.5118110236220472" right="0.5118110236220472" top="0.5511811023622047" bottom="0.5511811023622047" header="0" footer="0"/>
  <pageSetup fitToHeight="1" fitToWidth="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zoomScalePageLayoutView="0" workbookViewId="0" topLeftCell="A2">
      <selection activeCell="K15" sqref="K15"/>
    </sheetView>
  </sheetViews>
  <sheetFormatPr defaultColWidth="11.421875" defaultRowHeight="15"/>
  <cols>
    <col min="2" max="2" width="14.57421875" style="0" bestFit="1" customWidth="1"/>
    <col min="3" max="3" width="13.57421875" style="0" customWidth="1"/>
    <col min="4" max="4" width="11.57421875" style="0" bestFit="1" customWidth="1"/>
    <col min="5" max="5" width="13.140625" style="0" bestFit="1" customWidth="1"/>
    <col min="6" max="6" width="12.28125" style="0" bestFit="1" customWidth="1"/>
    <col min="8" max="8" width="11.8515625" style="0" bestFit="1" customWidth="1"/>
    <col min="9" max="9" width="12.28125" style="0" bestFit="1" customWidth="1"/>
  </cols>
  <sheetData>
    <row r="1" spans="1:8" ht="14.25">
      <c r="A1" s="131" t="s">
        <v>8</v>
      </c>
      <c r="B1" s="132"/>
      <c r="C1" s="132"/>
      <c r="D1" s="132"/>
      <c r="E1" s="132"/>
      <c r="F1" s="132"/>
      <c r="G1" s="132"/>
      <c r="H1" s="133"/>
    </row>
    <row r="2" spans="1:8" ht="14.25">
      <c r="A2" s="134"/>
      <c r="B2" s="135"/>
      <c r="C2" s="135"/>
      <c r="D2" s="135"/>
      <c r="E2" s="135"/>
      <c r="F2" s="135"/>
      <c r="G2" s="135"/>
      <c r="H2" s="136"/>
    </row>
    <row r="3" spans="1:8" ht="14.25">
      <c r="A3" s="134"/>
      <c r="B3" s="135"/>
      <c r="C3" s="135"/>
      <c r="D3" s="135"/>
      <c r="E3" s="135"/>
      <c r="F3" s="135"/>
      <c r="G3" s="135"/>
      <c r="H3" s="136"/>
    </row>
    <row r="4" spans="1:8" ht="14.25">
      <c r="A4" s="134"/>
      <c r="B4" s="135"/>
      <c r="C4" s="135"/>
      <c r="D4" s="135"/>
      <c r="E4" s="135"/>
      <c r="F4" s="135"/>
      <c r="G4" s="135"/>
      <c r="H4" s="136"/>
    </row>
    <row r="5" spans="1:8" ht="14.25">
      <c r="A5" s="134"/>
      <c r="B5" s="135"/>
      <c r="C5" s="135"/>
      <c r="D5" s="135"/>
      <c r="E5" s="135"/>
      <c r="F5" s="135"/>
      <c r="G5" s="135"/>
      <c r="H5" s="136"/>
    </row>
    <row r="6" spans="1:11" ht="14.25">
      <c r="A6" s="134"/>
      <c r="B6" s="135"/>
      <c r="C6" s="135"/>
      <c r="D6" s="135"/>
      <c r="E6" s="135"/>
      <c r="F6" s="135"/>
      <c r="G6" s="135"/>
      <c r="H6" s="136"/>
      <c r="K6" s="56"/>
    </row>
    <row r="7" spans="1:8" ht="14.25">
      <c r="A7" s="137" t="s">
        <v>49</v>
      </c>
      <c r="B7" s="113"/>
      <c r="C7" s="113"/>
      <c r="D7" s="113"/>
      <c r="E7" s="113"/>
      <c r="F7" s="113"/>
      <c r="G7" s="113"/>
      <c r="H7" s="138"/>
    </row>
    <row r="8" spans="1:8" ht="27">
      <c r="A8" s="57" t="s">
        <v>0</v>
      </c>
      <c r="B8" s="24" t="s">
        <v>17</v>
      </c>
      <c r="C8" s="24" t="s">
        <v>5</v>
      </c>
      <c r="D8" s="24" t="s">
        <v>2</v>
      </c>
      <c r="E8" s="24" t="s">
        <v>1</v>
      </c>
      <c r="F8" s="24" t="s">
        <v>44</v>
      </c>
      <c r="G8" s="24" t="s">
        <v>9</v>
      </c>
      <c r="H8" s="58" t="s">
        <v>10</v>
      </c>
    </row>
    <row r="9" spans="1:9" ht="27">
      <c r="A9" s="59" t="s">
        <v>51</v>
      </c>
      <c r="B9" s="45" t="s">
        <v>52</v>
      </c>
      <c r="C9" s="45">
        <v>6333</v>
      </c>
      <c r="D9" s="46">
        <v>0</v>
      </c>
      <c r="E9" s="51">
        <v>4106900</v>
      </c>
      <c r="F9" s="51">
        <v>4094666</v>
      </c>
      <c r="G9" s="45" t="s">
        <v>48</v>
      </c>
      <c r="H9" s="60">
        <v>44215</v>
      </c>
      <c r="I9" s="49"/>
    </row>
    <row r="10" spans="1:8" ht="27">
      <c r="A10" s="59" t="s">
        <v>57</v>
      </c>
      <c r="B10" s="45" t="s">
        <v>58</v>
      </c>
      <c r="C10" s="45">
        <v>5371</v>
      </c>
      <c r="D10" s="46">
        <f aca="true" t="shared" si="0" ref="D10:D18">+(C10-C9)/C10</f>
        <v>-0.1791100353751629</v>
      </c>
      <c r="E10" s="51">
        <v>3508680</v>
      </c>
      <c r="F10" s="51">
        <v>3490039</v>
      </c>
      <c r="G10" s="45" t="s">
        <v>48</v>
      </c>
      <c r="H10" s="60">
        <v>44239</v>
      </c>
    </row>
    <row r="11" spans="1:8" ht="30" customHeight="1">
      <c r="A11" s="59" t="s">
        <v>61</v>
      </c>
      <c r="B11" s="47" t="s">
        <v>60</v>
      </c>
      <c r="C11" s="45">
        <v>5738</v>
      </c>
      <c r="D11" s="46">
        <f t="shared" si="0"/>
        <v>0.06395956779365633</v>
      </c>
      <c r="E11" s="96">
        <v>3893440</v>
      </c>
      <c r="F11" s="98">
        <v>3877654</v>
      </c>
      <c r="G11" s="45" t="s">
        <v>48</v>
      </c>
      <c r="H11" s="60">
        <v>44271</v>
      </c>
    </row>
    <row r="12" spans="1:8" ht="31.5" customHeight="1">
      <c r="A12" s="59" t="s">
        <v>72</v>
      </c>
      <c r="B12" s="45" t="s">
        <v>70</v>
      </c>
      <c r="C12" s="45">
        <v>6398</v>
      </c>
      <c r="D12" s="46">
        <f t="shared" si="0"/>
        <v>0.10315723663644889</v>
      </c>
      <c r="E12" s="51">
        <v>4349610</v>
      </c>
      <c r="F12" s="48">
        <f>+E12</f>
        <v>4349610</v>
      </c>
      <c r="G12" s="45" t="s">
        <v>48</v>
      </c>
      <c r="H12" s="60">
        <v>44302</v>
      </c>
    </row>
    <row r="13" spans="1:8" ht="34.5" customHeight="1">
      <c r="A13" s="72" t="s">
        <v>83</v>
      </c>
      <c r="B13" s="45" t="s">
        <v>80</v>
      </c>
      <c r="C13" s="52">
        <v>5659</v>
      </c>
      <c r="D13" s="46">
        <f t="shared" si="0"/>
        <v>-0.13058844318784238</v>
      </c>
      <c r="E13" s="65">
        <v>3878630</v>
      </c>
      <c r="F13" s="65">
        <f>+E13-1389-6947</f>
        <v>3870294</v>
      </c>
      <c r="G13" s="45" t="s">
        <v>48</v>
      </c>
      <c r="H13" s="60">
        <v>44330</v>
      </c>
    </row>
    <row r="14" spans="1:8" ht="27">
      <c r="A14" s="72" t="s">
        <v>88</v>
      </c>
      <c r="B14" s="45" t="s">
        <v>86</v>
      </c>
      <c r="C14" s="52">
        <v>5895</v>
      </c>
      <c r="D14" s="46">
        <f t="shared" si="0"/>
        <v>0.04003392705682782</v>
      </c>
      <c r="E14" s="101">
        <v>4055890</v>
      </c>
      <c r="F14" s="101">
        <f>+E14</f>
        <v>4055890</v>
      </c>
      <c r="G14" s="45" t="s">
        <v>48</v>
      </c>
      <c r="H14" s="60">
        <v>44363</v>
      </c>
    </row>
    <row r="15" spans="1:8" ht="27.75" customHeight="1">
      <c r="A15" s="74" t="s">
        <v>89</v>
      </c>
      <c r="B15" s="75" t="s">
        <v>90</v>
      </c>
      <c r="C15" s="75">
        <v>6031</v>
      </c>
      <c r="D15" s="46">
        <f t="shared" si="0"/>
        <v>0.022550157519482673</v>
      </c>
      <c r="E15" s="76">
        <v>4179530</v>
      </c>
      <c r="F15" s="76">
        <v>4174360</v>
      </c>
      <c r="G15" s="45" t="s">
        <v>48</v>
      </c>
      <c r="H15" s="60">
        <v>44392</v>
      </c>
    </row>
    <row r="16" spans="1:8" ht="27">
      <c r="A16" s="74" t="s">
        <v>96</v>
      </c>
      <c r="B16" s="75" t="s">
        <v>95</v>
      </c>
      <c r="C16" s="75">
        <v>6503</v>
      </c>
      <c r="D16" s="46">
        <f t="shared" si="0"/>
        <v>0.0725818852837152</v>
      </c>
      <c r="E16" s="76">
        <v>4528060</v>
      </c>
      <c r="F16" s="76">
        <f>+E16</f>
        <v>4528060</v>
      </c>
      <c r="G16" s="45" t="s">
        <v>48</v>
      </c>
      <c r="H16" s="60">
        <v>44425</v>
      </c>
    </row>
    <row r="17" spans="1:8" ht="27">
      <c r="A17" s="74" t="s">
        <v>100</v>
      </c>
      <c r="B17" s="105" t="s">
        <v>101</v>
      </c>
      <c r="C17" s="75">
        <v>6084</v>
      </c>
      <c r="D17" s="46">
        <f t="shared" si="0"/>
        <v>-0.06886916502301117</v>
      </c>
      <c r="E17" s="76">
        <v>4261730</v>
      </c>
      <c r="F17" s="76">
        <f>+E17</f>
        <v>4261730</v>
      </c>
      <c r="G17" s="45" t="s">
        <v>48</v>
      </c>
      <c r="H17" s="60">
        <v>44454</v>
      </c>
    </row>
    <row r="18" spans="1:8" ht="27">
      <c r="A18" s="74" t="s">
        <v>107</v>
      </c>
      <c r="B18" s="105" t="s">
        <v>106</v>
      </c>
      <c r="C18" s="75">
        <v>6541</v>
      </c>
      <c r="D18" s="46">
        <f t="shared" si="0"/>
        <v>0.06986699281455434</v>
      </c>
      <c r="E18" s="76">
        <v>4609340</v>
      </c>
      <c r="F18" s="76">
        <v>4609340</v>
      </c>
      <c r="G18" s="45" t="s">
        <v>48</v>
      </c>
      <c r="H18" s="77">
        <v>44486</v>
      </c>
    </row>
    <row r="19" spans="1:8" ht="15" thickBot="1">
      <c r="A19" s="90"/>
      <c r="B19" s="106"/>
      <c r="C19" s="91"/>
      <c r="D19" s="91"/>
      <c r="E19" s="92"/>
      <c r="F19" s="92"/>
      <c r="G19" s="93"/>
      <c r="H19" s="94"/>
    </row>
    <row r="20" spans="1:8" ht="15" thickBot="1">
      <c r="A20" s="61"/>
      <c r="B20" s="54"/>
      <c r="C20" s="54"/>
      <c r="D20" s="54"/>
      <c r="E20" s="54"/>
      <c r="F20" s="54"/>
      <c r="G20" s="54"/>
      <c r="H20" s="1"/>
    </row>
    <row r="21" spans="1:8" ht="14.25">
      <c r="A21" s="53" t="s">
        <v>6</v>
      </c>
      <c r="B21" s="53"/>
      <c r="C21" s="53"/>
      <c r="D21" s="53"/>
      <c r="E21" s="53"/>
      <c r="F21" s="53"/>
      <c r="G21" s="53"/>
      <c r="H21" s="8"/>
    </row>
    <row r="22" spans="1:8" ht="14.25">
      <c r="A22" s="53" t="s">
        <v>7</v>
      </c>
      <c r="B22" s="55"/>
      <c r="C22" s="55"/>
      <c r="D22" s="55"/>
      <c r="E22" s="55"/>
      <c r="F22" s="55"/>
      <c r="G22" s="55"/>
      <c r="H22" s="55"/>
    </row>
    <row r="23" ht="14.25">
      <c r="A23" s="55" t="s">
        <v>99</v>
      </c>
    </row>
  </sheetData>
  <sheetProtection/>
  <mergeCells count="2">
    <mergeCell ref="A1:H6"/>
    <mergeCell ref="A7:H7"/>
  </mergeCells>
  <printOptions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PageLayoutView="0" workbookViewId="0" topLeftCell="A1">
      <selection activeCell="K15" sqref="K15"/>
    </sheetView>
  </sheetViews>
  <sheetFormatPr defaultColWidth="11.421875" defaultRowHeight="15"/>
  <cols>
    <col min="1" max="1" width="14.7109375" style="0" customWidth="1"/>
    <col min="4" max="4" width="11.00390625" style="0" bestFit="1" customWidth="1"/>
    <col min="5" max="5" width="12.140625" style="0" bestFit="1" customWidth="1"/>
    <col min="6" max="6" width="13.28125" style="0" customWidth="1"/>
    <col min="7" max="7" width="10.00390625" style="0" bestFit="1" customWidth="1"/>
    <col min="8" max="8" width="10.7109375" style="0" bestFit="1" customWidth="1"/>
  </cols>
  <sheetData>
    <row r="1" spans="1:8" ht="14.25">
      <c r="A1" s="109" t="s">
        <v>8</v>
      </c>
      <c r="B1" s="109"/>
      <c r="C1" s="109"/>
      <c r="D1" s="109"/>
      <c r="E1" s="109"/>
      <c r="F1" s="109"/>
      <c r="G1" s="109"/>
      <c r="H1" s="109"/>
    </row>
    <row r="2" spans="1:8" ht="14.25">
      <c r="A2" s="109"/>
      <c r="B2" s="109"/>
      <c r="C2" s="109"/>
      <c r="D2" s="109"/>
      <c r="E2" s="109"/>
      <c r="F2" s="109"/>
      <c r="G2" s="109"/>
      <c r="H2" s="109"/>
    </row>
    <row r="3" spans="1:8" ht="14.25">
      <c r="A3" s="109"/>
      <c r="B3" s="109"/>
      <c r="C3" s="109"/>
      <c r="D3" s="109"/>
      <c r="E3" s="109"/>
      <c r="F3" s="109"/>
      <c r="G3" s="109"/>
      <c r="H3" s="109"/>
    </row>
    <row r="4" spans="1:8" ht="14.25">
      <c r="A4" s="109"/>
      <c r="B4" s="109"/>
      <c r="C4" s="109"/>
      <c r="D4" s="109"/>
      <c r="E4" s="109"/>
      <c r="F4" s="109"/>
      <c r="G4" s="109"/>
      <c r="H4" s="109"/>
    </row>
    <row r="5" spans="1:8" ht="14.25">
      <c r="A5" s="109"/>
      <c r="B5" s="109"/>
      <c r="C5" s="109"/>
      <c r="D5" s="109"/>
      <c r="E5" s="109"/>
      <c r="F5" s="109"/>
      <c r="G5" s="109"/>
      <c r="H5" s="109"/>
    </row>
    <row r="6" spans="1:8" ht="14.25">
      <c r="A6" s="113" t="s">
        <v>73</v>
      </c>
      <c r="B6" s="113"/>
      <c r="C6" s="113"/>
      <c r="D6" s="113"/>
      <c r="E6" s="113"/>
      <c r="F6" s="113"/>
      <c r="G6" s="113"/>
      <c r="H6" s="113"/>
    </row>
    <row r="7" spans="1:8" ht="27">
      <c r="A7" s="24" t="s">
        <v>0</v>
      </c>
      <c r="B7" s="24" t="s">
        <v>17</v>
      </c>
      <c r="C7" s="24" t="s">
        <v>5</v>
      </c>
      <c r="D7" s="24" t="s">
        <v>2</v>
      </c>
      <c r="E7" s="24" t="s">
        <v>1</v>
      </c>
      <c r="F7" s="24" t="s">
        <v>44</v>
      </c>
      <c r="G7" s="24" t="s">
        <v>9</v>
      </c>
      <c r="H7" s="24" t="s">
        <v>10</v>
      </c>
    </row>
    <row r="8" spans="1:8" ht="27">
      <c r="A8" s="45" t="s">
        <v>53</v>
      </c>
      <c r="B8" s="45" t="s">
        <v>52</v>
      </c>
      <c r="C8" s="45">
        <v>20160</v>
      </c>
      <c r="D8" s="46">
        <v>0</v>
      </c>
      <c r="E8" s="62">
        <v>10895560</v>
      </c>
      <c r="F8" s="62">
        <v>10862214</v>
      </c>
      <c r="G8" s="45" t="s">
        <v>50</v>
      </c>
      <c r="H8" s="47">
        <v>44215</v>
      </c>
    </row>
    <row r="9" spans="1:8" ht="27">
      <c r="A9" s="45" t="s">
        <v>59</v>
      </c>
      <c r="B9" s="45" t="s">
        <v>58</v>
      </c>
      <c r="C9" s="45">
        <v>17920</v>
      </c>
      <c r="D9" s="46">
        <f aca="true" t="shared" si="0" ref="D9:D18">+(C9-C8)/C8</f>
        <v>-0.1111111111111111</v>
      </c>
      <c r="E9" s="62">
        <v>9753020</v>
      </c>
      <c r="F9" s="62">
        <v>9703578</v>
      </c>
      <c r="G9" s="45" t="s">
        <v>50</v>
      </c>
      <c r="H9" s="47">
        <v>44239</v>
      </c>
    </row>
    <row r="10" spans="1:8" ht="36" customHeight="1">
      <c r="A10" s="45" t="s">
        <v>62</v>
      </c>
      <c r="B10" s="45" t="s">
        <v>60</v>
      </c>
      <c r="C10" s="45">
        <v>19280</v>
      </c>
      <c r="D10" s="46">
        <f t="shared" si="0"/>
        <v>0.07589285714285714</v>
      </c>
      <c r="E10" s="62">
        <v>10901490</v>
      </c>
      <c r="F10" s="98">
        <v>10857611</v>
      </c>
      <c r="G10" s="45" t="s">
        <v>50</v>
      </c>
      <c r="H10" s="47">
        <v>44271</v>
      </c>
    </row>
    <row r="11" spans="1:12" ht="36.75" customHeight="1">
      <c r="A11" s="45" t="s">
        <v>71</v>
      </c>
      <c r="B11" s="45" t="s">
        <v>70</v>
      </c>
      <c r="C11" s="45">
        <v>21280</v>
      </c>
      <c r="D11" s="46">
        <f t="shared" si="0"/>
        <v>0.1037344398340249</v>
      </c>
      <c r="E11" s="65">
        <v>12055820</v>
      </c>
      <c r="F11" s="65">
        <f>+E11</f>
        <v>12055820</v>
      </c>
      <c r="G11" s="45" t="s">
        <v>50</v>
      </c>
      <c r="H11" s="47">
        <v>44302</v>
      </c>
      <c r="L11" s="145"/>
    </row>
    <row r="12" spans="1:8" ht="32.25" customHeight="1">
      <c r="A12" s="45" t="s">
        <v>84</v>
      </c>
      <c r="B12" s="45" t="s">
        <v>80</v>
      </c>
      <c r="C12" s="45">
        <v>17920</v>
      </c>
      <c r="D12" s="46">
        <f>+(C12-C11)/C11</f>
        <v>-0.15789473684210525</v>
      </c>
      <c r="E12" s="100">
        <v>10236290</v>
      </c>
      <c r="F12" s="62">
        <f>+E12-23105</f>
        <v>10213185</v>
      </c>
      <c r="G12" s="45" t="s">
        <v>50</v>
      </c>
      <c r="H12" s="47">
        <v>44330</v>
      </c>
    </row>
    <row r="13" spans="1:8" ht="32.25" customHeight="1">
      <c r="A13" s="52" t="s">
        <v>88</v>
      </c>
      <c r="B13" s="45" t="s">
        <v>86</v>
      </c>
      <c r="C13" s="52">
        <v>19520</v>
      </c>
      <c r="D13" s="46">
        <f t="shared" si="0"/>
        <v>0.08928571428571429</v>
      </c>
      <c r="E13" s="62">
        <v>11191830</v>
      </c>
      <c r="F13" s="62">
        <f>+E13</f>
        <v>11191830</v>
      </c>
      <c r="G13" s="63" t="s">
        <v>50</v>
      </c>
      <c r="H13" s="47">
        <v>44363</v>
      </c>
    </row>
    <row r="14" spans="1:8" ht="27" customHeight="1">
      <c r="A14" s="52" t="s">
        <v>91</v>
      </c>
      <c r="B14" s="75" t="s">
        <v>90</v>
      </c>
      <c r="C14" s="52">
        <v>18400</v>
      </c>
      <c r="D14" s="46">
        <f t="shared" si="0"/>
        <v>-0.05737704918032787</v>
      </c>
      <c r="E14" s="66">
        <v>10627240</v>
      </c>
      <c r="F14" s="66">
        <v>10612975</v>
      </c>
      <c r="G14" s="63" t="s">
        <v>50</v>
      </c>
      <c r="H14" s="47">
        <v>44392</v>
      </c>
    </row>
    <row r="15" spans="1:8" ht="28.5" customHeight="1">
      <c r="A15" s="52" t="s">
        <v>94</v>
      </c>
      <c r="B15" s="75" t="s">
        <v>95</v>
      </c>
      <c r="C15" s="52">
        <v>22240</v>
      </c>
      <c r="D15" s="46">
        <f t="shared" si="0"/>
        <v>0.20869565217391303</v>
      </c>
      <c r="E15" s="65">
        <f>+F15</f>
        <v>12904820</v>
      </c>
      <c r="F15" s="65">
        <v>12904820</v>
      </c>
      <c r="G15" s="52" t="s">
        <v>50</v>
      </c>
      <c r="H15" s="47">
        <v>44425</v>
      </c>
    </row>
    <row r="16" spans="1:8" ht="28.5" customHeight="1">
      <c r="A16" s="52" t="s">
        <v>102</v>
      </c>
      <c r="B16" s="105" t="s">
        <v>101</v>
      </c>
      <c r="C16" s="52">
        <v>15200</v>
      </c>
      <c r="D16" s="46">
        <f t="shared" si="0"/>
        <v>-0.31654676258992803</v>
      </c>
      <c r="E16" s="103">
        <v>8872760</v>
      </c>
      <c r="F16" s="83">
        <f>+E16</f>
        <v>8872760</v>
      </c>
      <c r="G16" s="52" t="s">
        <v>50</v>
      </c>
      <c r="H16" s="47">
        <v>44454</v>
      </c>
    </row>
    <row r="17" spans="1:8" ht="28.5" customHeight="1">
      <c r="A17" s="52" t="s">
        <v>108</v>
      </c>
      <c r="B17" s="107" t="s">
        <v>101</v>
      </c>
      <c r="C17" s="52">
        <v>27440</v>
      </c>
      <c r="D17" s="46">
        <f t="shared" si="0"/>
        <v>0.8052631578947368</v>
      </c>
      <c r="E17" s="104">
        <v>16113770</v>
      </c>
      <c r="F17" s="104">
        <v>16113770</v>
      </c>
      <c r="G17" s="52" t="s">
        <v>50</v>
      </c>
      <c r="H17" s="73">
        <v>44483</v>
      </c>
    </row>
    <row r="18" spans="1:8" ht="28.5" customHeight="1">
      <c r="A18" s="52"/>
      <c r="B18" s="107"/>
      <c r="C18" s="52"/>
      <c r="D18" s="46">
        <f t="shared" si="0"/>
        <v>-1</v>
      </c>
      <c r="E18" s="89"/>
      <c r="F18" s="89"/>
      <c r="G18" s="52" t="s">
        <v>50</v>
      </c>
      <c r="H18" s="73"/>
    </row>
    <row r="19" spans="1:8" ht="14.25">
      <c r="A19" s="28"/>
      <c r="B19" s="28"/>
      <c r="C19" s="25"/>
      <c r="D19" s="25"/>
      <c r="E19" s="5"/>
      <c r="F19" s="5"/>
      <c r="G19" s="6"/>
      <c r="H19" s="7"/>
    </row>
    <row r="20" spans="1:8" ht="14.25">
      <c r="A20" s="41" t="s">
        <v>45</v>
      </c>
      <c r="B20" s="41"/>
      <c r="C20" s="41"/>
      <c r="D20" s="41"/>
      <c r="E20" s="41"/>
      <c r="F20" s="41"/>
      <c r="G20" s="41"/>
      <c r="H20" s="41"/>
    </row>
    <row r="21" spans="1:8" ht="14.25">
      <c r="A21" s="41"/>
      <c r="B21" s="41"/>
      <c r="C21" s="41"/>
      <c r="D21" s="41"/>
      <c r="E21" s="41"/>
      <c r="F21" s="41"/>
      <c r="G21" s="41"/>
      <c r="H21" s="41"/>
    </row>
    <row r="22" spans="1:8" ht="14.25">
      <c r="A22" s="42" t="s">
        <v>99</v>
      </c>
      <c r="B22" s="42"/>
      <c r="C22" s="42"/>
      <c r="D22" s="42"/>
      <c r="E22" s="42"/>
      <c r="F22" s="42"/>
      <c r="G22" s="42"/>
      <c r="H22" s="42"/>
    </row>
  </sheetData>
  <sheetProtection/>
  <mergeCells count="2">
    <mergeCell ref="A1:H5"/>
    <mergeCell ref="A6:H6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8"/>
  <sheetViews>
    <sheetView showGridLines="0" zoomScalePageLayoutView="0" workbookViewId="0" topLeftCell="B21">
      <selection activeCell="I47" sqref="I47"/>
    </sheetView>
  </sheetViews>
  <sheetFormatPr defaultColWidth="11.421875" defaultRowHeight="15"/>
  <cols>
    <col min="1" max="1" width="15.7109375" style="1" hidden="1" customWidth="1"/>
    <col min="2" max="2" width="17.421875" style="1" customWidth="1"/>
    <col min="3" max="3" width="14.8515625" style="1" customWidth="1"/>
    <col min="4" max="5" width="14.7109375" style="1" customWidth="1"/>
    <col min="6" max="6" width="15.140625" style="1" customWidth="1"/>
    <col min="7" max="7" width="14.7109375" style="1" hidden="1" customWidth="1"/>
    <col min="8" max="8" width="13.00390625" style="1" hidden="1" customWidth="1"/>
    <col min="9" max="9" width="16.140625" style="1" customWidth="1"/>
    <col min="10" max="10" width="11.57421875" style="1" customWidth="1"/>
    <col min="11" max="11" width="18.00390625" style="1" customWidth="1"/>
    <col min="12" max="13" width="11.421875" style="1" customWidth="1"/>
    <col min="14" max="14" width="0" style="1" hidden="1" customWidth="1"/>
    <col min="15" max="16384" width="11.421875" style="1" customWidth="1"/>
  </cols>
  <sheetData>
    <row r="2" spans="1:11" ht="30.75" customHeight="1">
      <c r="A2" s="108" t="s">
        <v>8</v>
      </c>
      <c r="B2" s="109"/>
      <c r="C2" s="109"/>
      <c r="D2" s="109"/>
      <c r="E2" s="109"/>
      <c r="F2" s="109"/>
      <c r="G2" s="125"/>
      <c r="H2" s="125"/>
      <c r="I2" s="109"/>
      <c r="J2" s="109"/>
      <c r="K2" s="109"/>
    </row>
    <row r="3" spans="1:11" ht="30.75" customHeight="1">
      <c r="A3" s="110"/>
      <c r="B3" s="109"/>
      <c r="C3" s="109"/>
      <c r="D3" s="109"/>
      <c r="E3" s="109"/>
      <c r="F3" s="109"/>
      <c r="G3" s="126"/>
      <c r="H3" s="126"/>
      <c r="I3" s="109"/>
      <c r="J3" s="109"/>
      <c r="K3" s="109"/>
    </row>
    <row r="4" spans="1:11" ht="30.75" customHeight="1">
      <c r="A4" s="111"/>
      <c r="B4" s="109"/>
      <c r="C4" s="109"/>
      <c r="D4" s="109"/>
      <c r="E4" s="109"/>
      <c r="F4" s="109"/>
      <c r="G4" s="127"/>
      <c r="H4" s="127"/>
      <c r="I4" s="109"/>
      <c r="J4" s="109"/>
      <c r="K4" s="109"/>
    </row>
    <row r="5" spans="1:11" ht="15" customHeight="1">
      <c r="A5" s="112" t="s">
        <v>46</v>
      </c>
      <c r="B5" s="113"/>
      <c r="C5" s="113"/>
      <c r="D5" s="113"/>
      <c r="E5" s="113"/>
      <c r="F5" s="113"/>
      <c r="G5" s="128"/>
      <c r="H5" s="128"/>
      <c r="I5" s="113"/>
      <c r="J5" s="113"/>
      <c r="K5" s="113"/>
    </row>
    <row r="6" spans="1:11" ht="20.25" customHeight="1">
      <c r="A6" s="114"/>
      <c r="B6" s="113"/>
      <c r="C6" s="113"/>
      <c r="D6" s="113"/>
      <c r="E6" s="113"/>
      <c r="F6" s="113"/>
      <c r="G6" s="129"/>
      <c r="H6" s="129"/>
      <c r="I6" s="113"/>
      <c r="J6" s="113"/>
      <c r="K6" s="113"/>
    </row>
    <row r="7" spans="1:11" ht="9">
      <c r="A7" s="115"/>
      <c r="B7" s="113"/>
      <c r="C7" s="113"/>
      <c r="D7" s="113"/>
      <c r="E7" s="113"/>
      <c r="F7" s="113"/>
      <c r="G7" s="130"/>
      <c r="H7" s="130"/>
      <c r="I7" s="113"/>
      <c r="J7" s="113"/>
      <c r="K7" s="113"/>
    </row>
    <row r="8" spans="1:11" ht="18">
      <c r="A8" s="19" t="s">
        <v>4</v>
      </c>
      <c r="B8" s="24" t="s">
        <v>0</v>
      </c>
      <c r="C8" s="24" t="s">
        <v>17</v>
      </c>
      <c r="D8" s="24" t="s">
        <v>5</v>
      </c>
      <c r="E8" s="24" t="s">
        <v>2</v>
      </c>
      <c r="F8" s="24" t="s">
        <v>1</v>
      </c>
      <c r="G8" s="21" t="s">
        <v>11</v>
      </c>
      <c r="H8" s="19" t="s">
        <v>12</v>
      </c>
      <c r="I8" s="24" t="s">
        <v>44</v>
      </c>
      <c r="J8" s="24" t="s">
        <v>9</v>
      </c>
      <c r="K8" s="24" t="s">
        <v>10</v>
      </c>
    </row>
    <row r="9" spans="1:11" ht="30" customHeight="1" hidden="1">
      <c r="A9" s="9" t="s">
        <v>16</v>
      </c>
      <c r="B9" s="35" t="s">
        <v>19</v>
      </c>
      <c r="C9" s="35" t="s">
        <v>18</v>
      </c>
      <c r="D9" s="35">
        <v>5308</v>
      </c>
      <c r="E9" s="35"/>
      <c r="F9" s="36">
        <v>2265100</v>
      </c>
      <c r="G9" s="10">
        <f>+F9</f>
        <v>2265100</v>
      </c>
      <c r="H9" s="2"/>
      <c r="I9" s="37"/>
      <c r="J9" s="35">
        <v>7</v>
      </c>
      <c r="K9" s="38">
        <v>42687</v>
      </c>
    </row>
    <row r="10" spans="1:11" ht="30" customHeight="1" hidden="1">
      <c r="A10" s="9" t="s">
        <v>22</v>
      </c>
      <c r="B10" s="9" t="s">
        <v>24</v>
      </c>
      <c r="C10" s="9" t="s">
        <v>20</v>
      </c>
      <c r="D10" s="9">
        <v>231</v>
      </c>
      <c r="E10" s="9"/>
      <c r="F10" s="10">
        <v>56530</v>
      </c>
      <c r="G10" s="10">
        <v>56530</v>
      </c>
      <c r="H10" s="2"/>
      <c r="I10" s="2"/>
      <c r="J10" s="9" t="s">
        <v>27</v>
      </c>
      <c r="K10" s="11">
        <v>42677</v>
      </c>
    </row>
    <row r="11" spans="1:11" ht="30" customHeight="1" hidden="1">
      <c r="A11" s="9" t="s">
        <v>23</v>
      </c>
      <c r="B11" s="9" t="s">
        <v>25</v>
      </c>
      <c r="C11" s="9" t="s">
        <v>21</v>
      </c>
      <c r="D11" s="9">
        <v>1545</v>
      </c>
      <c r="E11" s="9"/>
      <c r="F11" s="10">
        <v>29260</v>
      </c>
      <c r="G11" s="10">
        <v>29260</v>
      </c>
      <c r="H11" s="2"/>
      <c r="I11" s="2"/>
      <c r="J11" s="9" t="s">
        <v>26</v>
      </c>
      <c r="K11" s="11">
        <v>42677</v>
      </c>
    </row>
    <row r="12" spans="1:11" ht="30" customHeight="1" hidden="1">
      <c r="A12" s="9" t="s">
        <v>16</v>
      </c>
      <c r="B12" s="9" t="s">
        <v>19</v>
      </c>
      <c r="C12" s="9" t="s">
        <v>28</v>
      </c>
      <c r="D12" s="9">
        <v>20080</v>
      </c>
      <c r="E12" s="9"/>
      <c r="F12" s="10">
        <v>8924580</v>
      </c>
      <c r="G12" s="2"/>
      <c r="H12" s="2"/>
      <c r="I12" s="2"/>
      <c r="J12" s="9">
        <v>11</v>
      </c>
      <c r="K12" s="11">
        <v>42687</v>
      </c>
    </row>
    <row r="13" spans="1:11" ht="30" customHeight="1" hidden="1">
      <c r="A13" s="9" t="s">
        <v>22</v>
      </c>
      <c r="B13" s="9" t="s">
        <v>29</v>
      </c>
      <c r="C13" s="9" t="s">
        <v>30</v>
      </c>
      <c r="D13" s="9"/>
      <c r="E13" s="9"/>
      <c r="F13" s="10">
        <v>120250</v>
      </c>
      <c r="G13" s="2"/>
      <c r="H13" s="2"/>
      <c r="I13" s="2"/>
      <c r="J13" s="9" t="s">
        <v>27</v>
      </c>
      <c r="K13" s="11">
        <v>42703</v>
      </c>
    </row>
    <row r="14" spans="1:11" ht="30" customHeight="1" hidden="1">
      <c r="A14" s="9" t="s">
        <v>22</v>
      </c>
      <c r="B14" s="30" t="s">
        <v>40</v>
      </c>
      <c r="C14" s="30" t="s">
        <v>42</v>
      </c>
      <c r="D14" s="34">
        <v>313</v>
      </c>
      <c r="E14" s="34"/>
      <c r="F14" s="26">
        <v>205320</v>
      </c>
      <c r="G14" s="10">
        <v>39312</v>
      </c>
      <c r="H14" s="10">
        <v>166008</v>
      </c>
      <c r="I14" s="26"/>
      <c r="J14" s="30" t="s">
        <v>37</v>
      </c>
      <c r="K14" s="32">
        <v>42737</v>
      </c>
    </row>
    <row r="15" spans="1:11" ht="30" customHeight="1" hidden="1">
      <c r="A15" s="9" t="s">
        <v>23</v>
      </c>
      <c r="B15" s="9" t="s">
        <v>39</v>
      </c>
      <c r="C15" s="9" t="s">
        <v>42</v>
      </c>
      <c r="D15" s="3">
        <v>2252</v>
      </c>
      <c r="E15" s="3"/>
      <c r="F15" s="10">
        <v>1194410</v>
      </c>
      <c r="G15" s="4"/>
      <c r="H15" s="4"/>
      <c r="I15" s="4"/>
      <c r="J15" s="9" t="s">
        <v>36</v>
      </c>
      <c r="K15" s="11">
        <v>42737</v>
      </c>
    </row>
    <row r="16" spans="1:11" ht="30" customHeight="1" hidden="1">
      <c r="A16" s="9" t="s">
        <v>16</v>
      </c>
      <c r="B16" s="30" t="s">
        <v>31</v>
      </c>
      <c r="C16" s="30" t="s">
        <v>32</v>
      </c>
      <c r="D16" s="30">
        <v>3668</v>
      </c>
      <c r="E16" s="30"/>
      <c r="F16" s="26">
        <v>1890250</v>
      </c>
      <c r="G16" s="4"/>
      <c r="H16" s="4"/>
      <c r="I16" s="31"/>
      <c r="J16" s="30">
        <v>7</v>
      </c>
      <c r="K16" s="32">
        <v>42718</v>
      </c>
    </row>
    <row r="17" spans="1:11" ht="30" customHeight="1" hidden="1">
      <c r="A17" s="9" t="s">
        <v>22</v>
      </c>
      <c r="B17" s="35" t="s">
        <v>33</v>
      </c>
      <c r="C17" s="35" t="s">
        <v>35</v>
      </c>
      <c r="D17" s="35"/>
      <c r="E17" s="35"/>
      <c r="F17" s="36">
        <v>29367</v>
      </c>
      <c r="G17" s="4"/>
      <c r="H17" s="4"/>
      <c r="I17" s="39"/>
      <c r="J17" s="35" t="s">
        <v>36</v>
      </c>
      <c r="K17" s="38">
        <v>42719</v>
      </c>
    </row>
    <row r="18" spans="1:11" ht="30" customHeight="1" hidden="1">
      <c r="A18" s="9" t="s">
        <v>23</v>
      </c>
      <c r="B18" s="9" t="s">
        <v>34</v>
      </c>
      <c r="C18" s="9" t="s">
        <v>35</v>
      </c>
      <c r="D18" s="9"/>
      <c r="E18" s="9"/>
      <c r="F18" s="10">
        <v>228977</v>
      </c>
      <c r="G18" s="4"/>
      <c r="H18" s="4"/>
      <c r="I18" s="4"/>
      <c r="J18" s="9" t="s">
        <v>37</v>
      </c>
      <c r="K18" s="11">
        <v>42719</v>
      </c>
    </row>
    <row r="19" spans="1:11" ht="30" customHeight="1" hidden="1">
      <c r="A19" s="9" t="s">
        <v>16</v>
      </c>
      <c r="B19" s="30" t="s">
        <v>38</v>
      </c>
      <c r="C19" s="30" t="s">
        <v>35</v>
      </c>
      <c r="D19" s="30">
        <v>4133</v>
      </c>
      <c r="E19" s="30"/>
      <c r="F19" s="26">
        <v>2425362</v>
      </c>
      <c r="G19" s="10"/>
      <c r="H19" s="4"/>
      <c r="I19" s="31"/>
      <c r="J19" s="33">
        <v>7</v>
      </c>
      <c r="K19" s="32">
        <v>42719</v>
      </c>
    </row>
    <row r="20" spans="1:11" ht="30" customHeight="1" hidden="1">
      <c r="A20" s="9" t="s">
        <v>16</v>
      </c>
      <c r="B20" s="35" t="s">
        <v>43</v>
      </c>
      <c r="C20" s="35" t="s">
        <v>41</v>
      </c>
      <c r="D20" s="40">
        <v>4133</v>
      </c>
      <c r="E20" s="40"/>
      <c r="F20" s="36">
        <v>-179750</v>
      </c>
      <c r="G20" s="4"/>
      <c r="H20" s="4"/>
      <c r="I20" s="39"/>
      <c r="J20" s="35">
        <v>7</v>
      </c>
      <c r="K20" s="38">
        <v>42933</v>
      </c>
    </row>
    <row r="21" spans="1:11" ht="30" customHeight="1">
      <c r="A21" s="17" t="s">
        <v>15</v>
      </c>
      <c r="B21" s="45" t="s">
        <v>54</v>
      </c>
      <c r="C21" s="45" t="s">
        <v>55</v>
      </c>
      <c r="D21" s="45">
        <v>2964</v>
      </c>
      <c r="E21" s="46"/>
      <c r="F21" s="43">
        <v>1916410</v>
      </c>
      <c r="G21" s="22"/>
      <c r="H21" s="20"/>
      <c r="I21" s="44">
        <v>1916410</v>
      </c>
      <c r="J21" s="45" t="s">
        <v>26</v>
      </c>
      <c r="K21" s="47">
        <v>44229</v>
      </c>
    </row>
    <row r="22" spans="1:11" ht="30" customHeight="1">
      <c r="A22" s="17" t="s">
        <v>15</v>
      </c>
      <c r="B22" s="45" t="s">
        <v>66</v>
      </c>
      <c r="C22" s="45" t="s">
        <v>67</v>
      </c>
      <c r="D22" s="45">
        <v>2660</v>
      </c>
      <c r="E22" s="46">
        <f>+(D22-D21)/D22</f>
        <v>-0.11428571428571428</v>
      </c>
      <c r="F22" s="43">
        <v>1732180</v>
      </c>
      <c r="G22" s="23"/>
      <c r="H22" s="18"/>
      <c r="I22" s="44">
        <f>+F22-3111</f>
        <v>1729069</v>
      </c>
      <c r="J22" s="45" t="s">
        <v>26</v>
      </c>
      <c r="K22" s="47">
        <v>44253</v>
      </c>
    </row>
    <row r="23" spans="1:14" ht="30" customHeight="1">
      <c r="A23" s="17" t="s">
        <v>15</v>
      </c>
      <c r="B23" s="45" t="s">
        <v>65</v>
      </c>
      <c r="C23" s="45" t="s">
        <v>64</v>
      </c>
      <c r="D23" s="45">
        <v>2512</v>
      </c>
      <c r="E23" s="46">
        <f aca="true" t="shared" si="0" ref="E23:E31">+(D23-D22)/D23</f>
        <v>-0.0589171974522293</v>
      </c>
      <c r="F23" s="43">
        <v>1697570</v>
      </c>
      <c r="G23" s="22"/>
      <c r="H23" s="18"/>
      <c r="I23" s="97">
        <v>1697570</v>
      </c>
      <c r="J23" s="45" t="s">
        <v>26</v>
      </c>
      <c r="K23" s="47">
        <v>44286</v>
      </c>
      <c r="N23" s="1">
        <v>51883</v>
      </c>
    </row>
    <row r="24" spans="1:11" ht="30" customHeight="1">
      <c r="A24" s="17" t="s">
        <v>15</v>
      </c>
      <c r="B24" s="45" t="s">
        <v>75</v>
      </c>
      <c r="C24" s="45" t="s">
        <v>76</v>
      </c>
      <c r="D24" s="45">
        <v>1757</v>
      </c>
      <c r="E24" s="46">
        <f t="shared" si="0"/>
        <v>-0.42970973249857713</v>
      </c>
      <c r="F24" s="44">
        <f>+I24</f>
        <v>1194480</v>
      </c>
      <c r="G24" s="44"/>
      <c r="H24" s="44"/>
      <c r="I24" s="44">
        <v>1194480</v>
      </c>
      <c r="J24" s="45" t="s">
        <v>26</v>
      </c>
      <c r="K24" s="47">
        <v>44316</v>
      </c>
    </row>
    <row r="25" spans="1:11" ht="30" customHeight="1">
      <c r="A25" s="16"/>
      <c r="B25" s="45"/>
      <c r="C25" s="45"/>
      <c r="D25" s="45"/>
      <c r="E25" s="46" t="e">
        <f t="shared" si="0"/>
        <v>#DIV/0!</v>
      </c>
      <c r="F25" s="66"/>
      <c r="G25" s="22"/>
      <c r="H25" s="29"/>
      <c r="I25" s="43"/>
      <c r="J25" s="45" t="s">
        <v>26</v>
      </c>
      <c r="K25" s="47"/>
    </row>
    <row r="26" spans="1:11" ht="30" customHeight="1">
      <c r="A26" s="16"/>
      <c r="B26" s="45"/>
      <c r="C26" s="45"/>
      <c r="D26" s="45"/>
      <c r="E26" s="46" t="e">
        <f t="shared" si="0"/>
        <v>#DIV/0!</v>
      </c>
      <c r="F26" s="78"/>
      <c r="G26" s="22"/>
      <c r="H26" s="29"/>
      <c r="I26" s="78"/>
      <c r="J26" s="45" t="s">
        <v>26</v>
      </c>
      <c r="K26" s="47"/>
    </row>
    <row r="27" spans="1:11" ht="30" customHeight="1">
      <c r="A27" s="16"/>
      <c r="B27" s="45"/>
      <c r="C27" s="45"/>
      <c r="D27" s="45"/>
      <c r="E27" s="46" t="e">
        <f t="shared" si="0"/>
        <v>#DIV/0!</v>
      </c>
      <c r="F27" s="78"/>
      <c r="G27" s="22"/>
      <c r="H27" s="29"/>
      <c r="I27" s="78"/>
      <c r="J27" s="45" t="s">
        <v>26</v>
      </c>
      <c r="K27" s="47"/>
    </row>
    <row r="28" spans="1:15" s="8" customFormat="1" ht="30" customHeight="1">
      <c r="A28" s="16"/>
      <c r="B28" s="52"/>
      <c r="C28" s="52"/>
      <c r="D28" s="52"/>
      <c r="E28" s="46" t="e">
        <f t="shared" si="0"/>
        <v>#DIV/0!</v>
      </c>
      <c r="F28" s="79"/>
      <c r="G28" s="23"/>
      <c r="H28" s="18"/>
      <c r="I28" s="79"/>
      <c r="J28" s="63" t="s">
        <v>26</v>
      </c>
      <c r="K28" s="64"/>
      <c r="N28" s="1"/>
      <c r="O28" s="81"/>
    </row>
    <row r="29" spans="1:11" ht="30" customHeight="1">
      <c r="A29" s="16"/>
      <c r="B29" s="12"/>
      <c r="C29" s="12"/>
      <c r="D29" s="12"/>
      <c r="E29" s="46" t="e">
        <f t="shared" si="0"/>
        <v>#DIV/0!</v>
      </c>
      <c r="F29" s="10"/>
      <c r="G29" s="23"/>
      <c r="H29" s="18"/>
      <c r="I29" s="10"/>
      <c r="J29" s="12" t="s">
        <v>26</v>
      </c>
      <c r="K29" s="15"/>
    </row>
    <row r="30" spans="1:11" ht="30" customHeight="1">
      <c r="A30" s="16"/>
      <c r="B30" s="87"/>
      <c r="C30" s="87"/>
      <c r="D30" s="95"/>
      <c r="E30" s="46" t="e">
        <f t="shared" si="0"/>
        <v>#DIV/0!</v>
      </c>
      <c r="F30" s="84"/>
      <c r="G30" s="23"/>
      <c r="H30" s="18"/>
      <c r="I30" s="84"/>
      <c r="J30" s="12" t="s">
        <v>26</v>
      </c>
      <c r="K30" s="15"/>
    </row>
    <row r="31" spans="1:11" ht="30" customHeight="1">
      <c r="A31" s="27" t="s">
        <v>3</v>
      </c>
      <c r="B31" s="87"/>
      <c r="C31" s="87"/>
      <c r="D31" s="95"/>
      <c r="E31" s="46" t="e">
        <f t="shared" si="0"/>
        <v>#DIV/0!</v>
      </c>
      <c r="F31" s="84"/>
      <c r="G31" s="85"/>
      <c r="H31" s="86"/>
      <c r="I31" s="84"/>
      <c r="J31" s="87" t="s">
        <v>26</v>
      </c>
      <c r="K31" s="88"/>
    </row>
    <row r="32" spans="2:12" ht="30" customHeight="1">
      <c r="B32" s="116" t="s">
        <v>45</v>
      </c>
      <c r="C32" s="117"/>
      <c r="D32" s="117"/>
      <c r="E32" s="117"/>
      <c r="F32" s="117"/>
      <c r="G32" s="117"/>
      <c r="H32" s="117"/>
      <c r="I32" s="117"/>
      <c r="J32" s="117"/>
      <c r="K32" s="117"/>
      <c r="L32" s="54"/>
    </row>
    <row r="33" spans="1:12" ht="13.5" customHeight="1">
      <c r="A33" s="8" t="s">
        <v>6</v>
      </c>
      <c r="B33" s="119"/>
      <c r="C33" s="120"/>
      <c r="D33" s="120"/>
      <c r="E33" s="120"/>
      <c r="F33" s="120"/>
      <c r="G33" s="120"/>
      <c r="H33" s="120"/>
      <c r="I33" s="120"/>
      <c r="J33" s="120"/>
      <c r="K33" s="120"/>
      <c r="L33" s="54"/>
    </row>
    <row r="34" spans="1:12" ht="20.25" customHeight="1">
      <c r="A34" s="8" t="s">
        <v>7</v>
      </c>
      <c r="B34" s="122" t="s">
        <v>99</v>
      </c>
      <c r="C34" s="123"/>
      <c r="D34" s="123"/>
      <c r="E34" s="123"/>
      <c r="F34" s="123"/>
      <c r="G34" s="123"/>
      <c r="H34" s="123"/>
      <c r="I34" s="123"/>
      <c r="J34" s="123"/>
      <c r="K34" s="123"/>
      <c r="L34" s="54"/>
    </row>
    <row r="35" spans="1:11" ht="9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9">
      <c r="A36" s="8" t="s">
        <v>13</v>
      </c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9">
      <c r="A37" s="8" t="s">
        <v>14</v>
      </c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9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</sheetData>
  <sheetProtection/>
  <autoFilter ref="A8:K24"/>
  <mergeCells count="4">
    <mergeCell ref="A2:K4"/>
    <mergeCell ref="A5:K7"/>
    <mergeCell ref="B32:K33"/>
    <mergeCell ref="B34:K34"/>
  </mergeCells>
  <printOptions horizontalCentered="1" verticalCentered="1"/>
  <pageMargins left="0.5118110236220472" right="0.5118110236220472" top="0.5511811023622047" bottom="0.5511811023622047" header="0" footer="0"/>
  <pageSetup fitToHeight="1" fitToWidth="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0">
      <selection activeCell="J23" sqref="J23"/>
    </sheetView>
  </sheetViews>
  <sheetFormatPr defaultColWidth="11.421875" defaultRowHeight="15"/>
  <cols>
    <col min="1" max="1" width="14.57421875" style="0" customWidth="1"/>
    <col min="2" max="2" width="14.00390625" style="0" customWidth="1"/>
    <col min="4" max="4" width="14.8515625" style="0" customWidth="1"/>
  </cols>
  <sheetData>
    <row r="1" spans="1:8" ht="14.25">
      <c r="A1" s="108" t="s">
        <v>8</v>
      </c>
      <c r="B1" s="125"/>
      <c r="C1" s="125"/>
      <c r="D1" s="125"/>
      <c r="E1" s="125"/>
      <c r="F1" s="125"/>
      <c r="G1" s="125"/>
      <c r="H1" s="139"/>
    </row>
    <row r="2" spans="1:8" ht="14.25">
      <c r="A2" s="110"/>
      <c r="B2" s="126"/>
      <c r="C2" s="126"/>
      <c r="D2" s="126"/>
      <c r="E2" s="126"/>
      <c r="F2" s="126"/>
      <c r="G2" s="126"/>
      <c r="H2" s="140"/>
    </row>
    <row r="3" spans="1:8" ht="14.25">
      <c r="A3" s="110"/>
      <c r="B3" s="126"/>
      <c r="C3" s="126"/>
      <c r="D3" s="126"/>
      <c r="E3" s="126"/>
      <c r="F3" s="126"/>
      <c r="G3" s="126"/>
      <c r="H3" s="140"/>
    </row>
    <row r="4" spans="1:8" ht="14.25">
      <c r="A4" s="110"/>
      <c r="B4" s="126"/>
      <c r="C4" s="126"/>
      <c r="D4" s="126"/>
      <c r="E4" s="126"/>
      <c r="F4" s="126"/>
      <c r="G4" s="126"/>
      <c r="H4" s="140"/>
    </row>
    <row r="5" spans="1:8" ht="14.25">
      <c r="A5" s="111"/>
      <c r="B5" s="127"/>
      <c r="C5" s="127"/>
      <c r="D5" s="127"/>
      <c r="E5" s="127"/>
      <c r="F5" s="127"/>
      <c r="G5" s="127"/>
      <c r="H5" s="141"/>
    </row>
    <row r="6" spans="1:8" ht="14.25">
      <c r="A6" s="142" t="s">
        <v>47</v>
      </c>
      <c r="B6" s="143"/>
      <c r="C6" s="143"/>
      <c r="D6" s="143"/>
      <c r="E6" s="143"/>
      <c r="F6" s="143"/>
      <c r="G6" s="143"/>
      <c r="H6" s="144"/>
    </row>
    <row r="7" spans="1:8" ht="27">
      <c r="A7" s="24" t="s">
        <v>0</v>
      </c>
      <c r="B7" s="24" t="s">
        <v>17</v>
      </c>
      <c r="C7" s="24" t="s">
        <v>5</v>
      </c>
      <c r="D7" s="24" t="s">
        <v>2</v>
      </c>
      <c r="E7" s="24" t="s">
        <v>1</v>
      </c>
      <c r="F7" s="24" t="s">
        <v>44</v>
      </c>
      <c r="G7" s="24" t="s">
        <v>9</v>
      </c>
      <c r="H7" s="24" t="s">
        <v>10</v>
      </c>
    </row>
    <row r="8" spans="1:8" ht="27">
      <c r="A8" s="45" t="s">
        <v>56</v>
      </c>
      <c r="B8" s="45" t="s">
        <v>55</v>
      </c>
      <c r="C8" s="45">
        <v>757</v>
      </c>
      <c r="D8" s="46"/>
      <c r="E8" s="50">
        <v>489450</v>
      </c>
      <c r="F8" s="50">
        <v>489450</v>
      </c>
      <c r="G8" s="45" t="s">
        <v>27</v>
      </c>
      <c r="H8" s="47">
        <v>44229</v>
      </c>
    </row>
    <row r="9" spans="1:8" ht="27">
      <c r="A9" s="45" t="s">
        <v>68</v>
      </c>
      <c r="B9" s="45" t="s">
        <v>69</v>
      </c>
      <c r="C9" s="45">
        <v>654</v>
      </c>
      <c r="D9" s="46">
        <f>+(C9-C8)/C9</f>
        <v>-0.15749235474006115</v>
      </c>
      <c r="E9" s="98">
        <v>425920</v>
      </c>
      <c r="F9" s="50">
        <v>425125</v>
      </c>
      <c r="G9" s="45" t="s">
        <v>27</v>
      </c>
      <c r="H9" s="47">
        <v>44253</v>
      </c>
    </row>
    <row r="10" spans="1:8" ht="27">
      <c r="A10" s="45" t="s">
        <v>63</v>
      </c>
      <c r="B10" s="45" t="s">
        <v>64</v>
      </c>
      <c r="C10" s="45">
        <v>595</v>
      </c>
      <c r="D10" s="46">
        <f aca="true" t="shared" si="0" ref="D10:D18">+(C10-C9)/C10</f>
        <v>-0.09915966386554621</v>
      </c>
      <c r="E10" s="50">
        <v>402090</v>
      </c>
      <c r="F10" s="50">
        <f>+E10</f>
        <v>402090</v>
      </c>
      <c r="G10" s="45" t="s">
        <v>27</v>
      </c>
      <c r="H10" s="47">
        <v>44286</v>
      </c>
    </row>
    <row r="11" spans="1:8" ht="27">
      <c r="A11" s="45" t="s">
        <v>74</v>
      </c>
      <c r="B11" s="45" t="s">
        <v>76</v>
      </c>
      <c r="C11" s="45">
        <v>591</v>
      </c>
      <c r="D11" s="46">
        <f>+(C11-C10)/C11</f>
        <v>-0.00676818950930626</v>
      </c>
      <c r="E11" s="50">
        <f>+F11</f>
        <v>401790</v>
      </c>
      <c r="F11" s="50">
        <v>401790</v>
      </c>
      <c r="G11" s="45" t="s">
        <v>27</v>
      </c>
      <c r="H11" s="47">
        <v>44316</v>
      </c>
    </row>
    <row r="12" spans="1:8" ht="14.25">
      <c r="A12" s="67"/>
      <c r="B12" s="67"/>
      <c r="C12" s="68"/>
      <c r="D12" s="46" t="e">
        <f t="shared" si="0"/>
        <v>#DIV/0!</v>
      </c>
      <c r="E12" s="69"/>
      <c r="F12" s="70"/>
      <c r="G12" s="67" t="s">
        <v>27</v>
      </c>
      <c r="H12" s="71"/>
    </row>
    <row r="13" spans="1:8" ht="30.75" customHeight="1">
      <c r="A13" s="67"/>
      <c r="B13" s="67"/>
      <c r="C13" s="68"/>
      <c r="D13" s="46" t="e">
        <f t="shared" si="0"/>
        <v>#DIV/0!</v>
      </c>
      <c r="E13" s="69"/>
      <c r="F13" s="70"/>
      <c r="G13" s="67" t="s">
        <v>27</v>
      </c>
      <c r="H13" s="71"/>
    </row>
    <row r="14" spans="1:8" ht="30.75" customHeight="1">
      <c r="A14" s="67"/>
      <c r="B14" s="67"/>
      <c r="C14" s="68"/>
      <c r="D14" s="46" t="e">
        <f t="shared" si="0"/>
        <v>#DIV/0!</v>
      </c>
      <c r="E14" s="69"/>
      <c r="F14" s="70"/>
      <c r="G14" s="67" t="s">
        <v>27</v>
      </c>
      <c r="H14" s="71"/>
    </row>
    <row r="15" spans="1:8" ht="33" customHeight="1">
      <c r="A15" s="45"/>
      <c r="B15" s="47"/>
      <c r="C15" s="80"/>
      <c r="D15" s="46" t="e">
        <f t="shared" si="0"/>
        <v>#DIV/0!</v>
      </c>
      <c r="E15" s="78"/>
      <c r="F15" s="82"/>
      <c r="G15" s="45" t="s">
        <v>27</v>
      </c>
      <c r="H15" s="47"/>
    </row>
    <row r="16" spans="1:8" ht="30" customHeight="1">
      <c r="A16" s="30"/>
      <c r="B16" s="30"/>
      <c r="C16" s="34"/>
      <c r="D16" s="46" t="e">
        <f t="shared" si="0"/>
        <v>#DIV/0!</v>
      </c>
      <c r="E16" s="26"/>
      <c r="F16" s="26"/>
      <c r="G16" s="30" t="s">
        <v>27</v>
      </c>
      <c r="H16" s="32"/>
    </row>
    <row r="17" spans="1:8" ht="14.25">
      <c r="A17" s="45"/>
      <c r="B17" s="45"/>
      <c r="C17" s="45"/>
      <c r="D17" s="46" t="e">
        <f t="shared" si="0"/>
        <v>#DIV/0!</v>
      </c>
      <c r="E17" s="48"/>
      <c r="F17" s="50"/>
      <c r="G17" s="45" t="s">
        <v>27</v>
      </c>
      <c r="H17" s="47"/>
    </row>
    <row r="18" spans="1:8" ht="32.25" customHeight="1">
      <c r="A18" s="12"/>
      <c r="B18" s="12"/>
      <c r="C18" s="12"/>
      <c r="D18" s="46" t="e">
        <f t="shared" si="0"/>
        <v>#DIV/0!</v>
      </c>
      <c r="E18" s="10"/>
      <c r="F18" s="10"/>
      <c r="G18" s="13" t="s">
        <v>27</v>
      </c>
      <c r="H18" s="14"/>
    </row>
    <row r="19" spans="1:8" ht="14.25">
      <c r="A19" s="12"/>
      <c r="B19" s="12"/>
      <c r="C19" s="12"/>
      <c r="D19" s="12"/>
      <c r="E19" s="10"/>
      <c r="F19" s="10"/>
      <c r="G19" s="12"/>
      <c r="H19" s="15"/>
    </row>
    <row r="20" spans="1:8" ht="14.25">
      <c r="A20" s="28"/>
      <c r="B20" s="28"/>
      <c r="C20" s="25"/>
      <c r="D20" s="25"/>
      <c r="E20" s="5"/>
      <c r="F20" s="5"/>
      <c r="G20" s="6"/>
      <c r="H20" s="7"/>
    </row>
    <row r="21" spans="1:8" ht="14.25">
      <c r="A21" s="41" t="s">
        <v>45</v>
      </c>
      <c r="B21" s="41"/>
      <c r="C21" s="41"/>
      <c r="D21" s="41"/>
      <c r="E21" s="41"/>
      <c r="F21" s="41"/>
      <c r="G21" s="41"/>
      <c r="H21" s="41"/>
    </row>
    <row r="22" spans="1:8" ht="14.25">
      <c r="A22" s="41"/>
      <c r="B22" s="41"/>
      <c r="C22" s="41"/>
      <c r="D22" s="41"/>
      <c r="E22" s="41"/>
      <c r="F22" s="41"/>
      <c r="G22" s="41"/>
      <c r="H22" s="41"/>
    </row>
    <row r="23" spans="1:8" ht="14.25">
      <c r="A23" s="42" t="s">
        <v>99</v>
      </c>
      <c r="B23" s="42"/>
      <c r="C23" s="42"/>
      <c r="D23" s="42"/>
      <c r="E23" s="42"/>
      <c r="F23" s="42"/>
      <c r="G23" s="42"/>
      <c r="H23" s="42"/>
    </row>
  </sheetData>
  <sheetProtection/>
  <mergeCells count="2">
    <mergeCell ref="A1:H5"/>
    <mergeCell ref="A6:H6"/>
  </mergeCells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Jhon J Garcia</cp:lastModifiedBy>
  <cp:lastPrinted>2020-11-25T18:55:50Z</cp:lastPrinted>
  <dcterms:created xsi:type="dcterms:W3CDTF">2013-08-17T16:50:34Z</dcterms:created>
  <dcterms:modified xsi:type="dcterms:W3CDTF">2021-11-04T21:40:58Z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po Documento">
    <vt:lpwstr>Procedimientos</vt:lpwstr>
  </property>
  <property fmtid="{D5CDD505-2E9C-101B-9397-08002B2CF9AE}" pid="3" name="Nueva columna1">
    <vt:lpwstr>Maestro de documentos</vt:lpwstr>
  </property>
</Properties>
</file>