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ejarano\Downloads\"/>
    </mc:Choice>
  </mc:AlternateContent>
  <bookViews>
    <workbookView xWindow="-105" yWindow="-105" windowWidth="23250" windowHeight="12570" tabRatio="911" activeTab="4"/>
  </bookViews>
  <sheets>
    <sheet name="Datos Generales" sheetId="8" r:id="rId1"/>
    <sheet name="Detalle Campos e Instructivo" sheetId="3" r:id="rId2"/>
    <sheet name="Tipo de Activos" sheetId="4" r:id="rId3"/>
    <sheet name="Calificación Valoración" sheetId="9" r:id="rId4"/>
    <sheet name="Inventario Activos" sheetId="6" r:id="rId5"/>
    <sheet name="Listas Ley Transparencia" sheetId="5" state="hidden" r:id="rId6"/>
    <sheet name="Listas Generales" sheetId="7" state="hidden" r:id="rId7"/>
  </sheets>
  <definedNames>
    <definedName name="_xlnm._FilterDatabase" localSheetId="4" hidden="1">'Inventario Activos'!$A$7:$AW$7</definedName>
    <definedName name="Apoyo">'Listas Ley Transparencia'!$E$3:$E$9</definedName>
    <definedName name="Estratégicos">'Listas Ley Transparencia'!$C$3:$C$18</definedName>
    <definedName name="Evaluación_y_Control">'Listas Ley Transparencia'!$F$3:$F$4</definedName>
    <definedName name="lst_avisoprivacidad">'Listas Generales'!$E$34:$E$36</definedName>
    <definedName name="lst_clasoreserinfo">'Listas Ley Transparencia'!$R$3:$R$5</definedName>
    <definedName name="lst_condleg">'Listas Ley Transparencia'!$N$3:$N$17</definedName>
    <definedName name="lst_confidencialidad">'Listas Generales'!$B$24:$B$27</definedName>
    <definedName name="lst_datosabiertos">'Listas Generales'!$E$39:$E$40</definedName>
    <definedName name="lst_datospersonales">'Listas Generales'!$E$24:$E$25</definedName>
    <definedName name="lst_datossensibles">'Listas Generales'!$E$29:$E$30</definedName>
    <definedName name="lst_disponibilidad">'Listas Generales'!$B$38:$B$41</definedName>
    <definedName name="lst_formato">'Listas Ley Transparencia'!$J$3:$J$11</definedName>
    <definedName name="lst_frecuencia">'Listas Ley Transparencia'!$T$3:$T$14</definedName>
    <definedName name="lst_idioma">'Listas Ley Transparencia'!$H$3:$H$6</definedName>
    <definedName name="lst_infpubdis">'Listas Ley Transparencia'!$K$3:$K$5</definedName>
    <definedName name="lst_integridad">'Listas Generales'!$B$31:$B$34</definedName>
    <definedName name="lst_lugarconsu">'Listas Ley Transparencia'!$U$3:$U$9</definedName>
    <definedName name="lst_medioconser">'Listas Ley Transparencia'!$I$3:$I$7</definedName>
    <definedName name="lst_procesos">'Listas Ley Transparencia'!$C$3:$C$19</definedName>
    <definedName name="lst_responinfo">'Listas Ley Transparencia'!$M$3:$M$27</definedName>
    <definedName name="lst_respprodinf">'Listas Ley Transparencia'!$L$3:$L$27</definedName>
    <definedName name="lst_tipoactivos">'Listas Generales'!$B$11:$B$20</definedName>
    <definedName name="lst_tipodedato">'Listas Generales'!$E$20:$E$21</definedName>
    <definedName name="lst_tipoproceso">'Listas Ley Transparencia'!$G$3:$G$6</definedName>
    <definedName name="lst_ubicacion">'Listas Ley Transparencia'!$B$3:$B$4</definedName>
    <definedName name="Misionales">'Listas Ley Transparencia'!$D$3:$D$10</definedName>
  </definedNames>
  <calcPr calcId="152511"/>
</workbook>
</file>

<file path=xl/calcChain.xml><?xml version="1.0" encoding="utf-8"?>
<calcChain xmlns="http://schemas.openxmlformats.org/spreadsheetml/2006/main">
  <c r="AN9" i="6" l="1"/>
  <c r="B12" i="7"/>
  <c r="B13" i="7"/>
  <c r="B14" i="7"/>
  <c r="B15" i="7"/>
  <c r="B16" i="7"/>
  <c r="B17" i="7"/>
  <c r="B18" i="7"/>
  <c r="B19" i="7"/>
  <c r="B20" i="7"/>
  <c r="B11" i="7"/>
  <c r="L17" i="5"/>
  <c r="M17" i="5" s="1"/>
  <c r="M14" i="5"/>
  <c r="L16" i="5"/>
  <c r="M16" i="5" s="1"/>
  <c r="L10" i="5"/>
  <c r="M10" i="5" s="1"/>
  <c r="L11" i="5"/>
  <c r="M11" i="5" s="1"/>
  <c r="L12" i="5"/>
  <c r="M12" i="5" s="1"/>
  <c r="L9" i="5"/>
  <c r="M9" i="5" s="1"/>
  <c r="AN21" i="6" l="1"/>
  <c r="Q9" i="6" l="1"/>
  <c r="Q10" i="6"/>
  <c r="Q11" i="6"/>
  <c r="O9" i="6"/>
  <c r="O10" i="6"/>
  <c r="O11" i="6"/>
  <c r="AO11" i="6"/>
  <c r="AN10" i="6" l="1"/>
  <c r="AO10" i="6"/>
  <c r="BA10" i="6" l="1"/>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17" i="6"/>
  <c r="BA118" i="6"/>
  <c r="BA119" i="6"/>
  <c r="BA120" i="6"/>
  <c r="BA121" i="6"/>
  <c r="BA122" i="6"/>
  <c r="BA123" i="6"/>
  <c r="BA124" i="6"/>
  <c r="BA125" i="6"/>
  <c r="BA126" i="6"/>
  <c r="BA127" i="6"/>
  <c r="BA128" i="6"/>
  <c r="BA129" i="6"/>
  <c r="BA130" i="6"/>
  <c r="BA131" i="6"/>
  <c r="BA132" i="6"/>
  <c r="BA133" i="6"/>
  <c r="BA134" i="6"/>
  <c r="BA135" i="6"/>
  <c r="BA136" i="6"/>
  <c r="BA137" i="6"/>
  <c r="BA138" i="6"/>
  <c r="BA139" i="6"/>
  <c r="BA140" i="6"/>
  <c r="BA141" i="6"/>
  <c r="BA142" i="6"/>
  <c r="BA143" i="6"/>
  <c r="BA144" i="6"/>
  <c r="BA145" i="6"/>
  <c r="BA146" i="6"/>
  <c r="BA147" i="6"/>
  <c r="BA148" i="6"/>
  <c r="BA149" i="6"/>
  <c r="BA150" i="6"/>
  <c r="BA151" i="6"/>
  <c r="BA152" i="6"/>
  <c r="BA153" i="6"/>
  <c r="BA154" i="6"/>
  <c r="BA155" i="6"/>
  <c r="BA156" i="6"/>
  <c r="BA157" i="6"/>
  <c r="BA158" i="6"/>
  <c r="BA159" i="6"/>
  <c r="BA160" i="6"/>
  <c r="BA161" i="6"/>
  <c r="BA162" i="6"/>
  <c r="BA163" i="6"/>
  <c r="BA164" i="6"/>
  <c r="BA165" i="6"/>
  <c r="BA166" i="6"/>
  <c r="BA167" i="6"/>
  <c r="BA168" i="6"/>
  <c r="BA169" i="6"/>
  <c r="BA170" i="6"/>
  <c r="BA171" i="6"/>
  <c r="BA172" i="6"/>
  <c r="BA173" i="6"/>
  <c r="BA174" i="6"/>
  <c r="BA175" i="6"/>
  <c r="BA176" i="6"/>
  <c r="BA177" i="6"/>
  <c r="BA178" i="6"/>
  <c r="BA179" i="6"/>
  <c r="BA180" i="6"/>
  <c r="BA181" i="6"/>
  <c r="BA182" i="6"/>
  <c r="BA183" i="6"/>
  <c r="BA184" i="6"/>
  <c r="BA185" i="6"/>
  <c r="BA186" i="6"/>
  <c r="BA187" i="6"/>
  <c r="BA188" i="6"/>
  <c r="BA189" i="6"/>
  <c r="BA190" i="6"/>
  <c r="BA191" i="6"/>
  <c r="BA192" i="6"/>
  <c r="BA193" i="6"/>
  <c r="BA194" i="6"/>
  <c r="BA195" i="6"/>
  <c r="BA196" i="6"/>
  <c r="BA197" i="6"/>
  <c r="BA198" i="6"/>
  <c r="BA199" i="6"/>
  <c r="BA200" i="6"/>
  <c r="BA201" i="6"/>
  <c r="BA202" i="6"/>
  <c r="BA203" i="6"/>
  <c r="BA204" i="6"/>
  <c r="BA205" i="6"/>
  <c r="BA206" i="6"/>
  <c r="BA207" i="6"/>
  <c r="BA208" i="6"/>
  <c r="BA209" i="6"/>
  <c r="BA210" i="6"/>
  <c r="BA211" i="6"/>
  <c r="BA212" i="6"/>
  <c r="BA213" i="6"/>
  <c r="BA214" i="6"/>
  <c r="BA215" i="6"/>
  <c r="BA216" i="6"/>
  <c r="BA217" i="6"/>
  <c r="BA218" i="6"/>
  <c r="BA219" i="6"/>
  <c r="BA220" i="6"/>
  <c r="BA221" i="6"/>
  <c r="BA222" i="6"/>
  <c r="BA223" i="6"/>
  <c r="BA224" i="6"/>
  <c r="BA225" i="6"/>
  <c r="BA226" i="6"/>
  <c r="BA227" i="6"/>
  <c r="BA228" i="6"/>
  <c r="BA229" i="6"/>
  <c r="BA230" i="6"/>
  <c r="BA231" i="6"/>
  <c r="BA232" i="6"/>
  <c r="BA233" i="6"/>
  <c r="BA234" i="6"/>
  <c r="BA235" i="6"/>
  <c r="BA236" i="6"/>
  <c r="BA237" i="6"/>
  <c r="BA238" i="6"/>
  <c r="BA239" i="6"/>
  <c r="BA240" i="6"/>
  <c r="BA241" i="6"/>
  <c r="BA242" i="6"/>
  <c r="BA243" i="6"/>
  <c r="BA244" i="6"/>
  <c r="BA245" i="6"/>
  <c r="BA246" i="6"/>
  <c r="BA247" i="6"/>
  <c r="BA248" i="6"/>
  <c r="BA249" i="6"/>
  <c r="BA250" i="6"/>
  <c r="BA251" i="6"/>
  <c r="BA252" i="6"/>
  <c r="BA253" i="6"/>
  <c r="BA254" i="6"/>
  <c r="BA255" i="6"/>
  <c r="BA256" i="6"/>
  <c r="BA257" i="6"/>
  <c r="BA258" i="6"/>
  <c r="BA259" i="6"/>
  <c r="BA260" i="6"/>
  <c r="BA261" i="6"/>
  <c r="BA262" i="6"/>
  <c r="BA263" i="6"/>
  <c r="BA264" i="6"/>
  <c r="BA265" i="6"/>
  <c r="BA266" i="6"/>
  <c r="BA267" i="6"/>
  <c r="BA268" i="6"/>
  <c r="BA269" i="6"/>
  <c r="BA270" i="6"/>
  <c r="BA271" i="6"/>
  <c r="BA272" i="6"/>
  <c r="BA273" i="6"/>
  <c r="BA274" i="6"/>
  <c r="BA275" i="6"/>
  <c r="BA276" i="6"/>
  <c r="BA277" i="6"/>
  <c r="BA278" i="6"/>
  <c r="BA279" i="6"/>
  <c r="BA280" i="6"/>
  <c r="BA281" i="6"/>
  <c r="BA282" i="6"/>
  <c r="BA283" i="6"/>
  <c r="BA284" i="6"/>
  <c r="BA285" i="6"/>
  <c r="BA286" i="6"/>
  <c r="BA287" i="6"/>
  <c r="BA288" i="6"/>
  <c r="BA289" i="6"/>
  <c r="BA290" i="6"/>
  <c r="BA291" i="6"/>
  <c r="BA292" i="6"/>
  <c r="BA293" i="6"/>
  <c r="BA294" i="6"/>
  <c r="BA295" i="6"/>
  <c r="BA296" i="6"/>
  <c r="BA297" i="6"/>
  <c r="BA298" i="6"/>
  <c r="BA299" i="6"/>
  <c r="BA300" i="6"/>
  <c r="BA301" i="6"/>
  <c r="BA302" i="6"/>
  <c r="BA303" i="6"/>
  <c r="BA304" i="6"/>
  <c r="BA305" i="6"/>
  <c r="BA306" i="6"/>
  <c r="BA307" i="6"/>
  <c r="BA308" i="6"/>
  <c r="BA9" i="6"/>
  <c r="S9" i="6" l="1"/>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T257" i="6" s="1"/>
  <c r="I257" i="6" s="1"/>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AQ308" i="6"/>
  <c r="AP308" i="6"/>
  <c r="AO308" i="6"/>
  <c r="AN308" i="6"/>
  <c r="AQ307" i="6"/>
  <c r="AP307" i="6"/>
  <c r="AO307" i="6"/>
  <c r="AN307" i="6"/>
  <c r="AQ306" i="6"/>
  <c r="AP306" i="6"/>
  <c r="AO306" i="6"/>
  <c r="AN306" i="6"/>
  <c r="AQ305" i="6"/>
  <c r="AP305" i="6"/>
  <c r="AO305" i="6"/>
  <c r="AN305" i="6"/>
  <c r="AQ304" i="6"/>
  <c r="AP304" i="6"/>
  <c r="AO304" i="6"/>
  <c r="AN304" i="6"/>
  <c r="AQ303" i="6"/>
  <c r="AP303" i="6"/>
  <c r="AO303" i="6"/>
  <c r="AN303" i="6"/>
  <c r="AQ302" i="6"/>
  <c r="AP302" i="6"/>
  <c r="AO302" i="6"/>
  <c r="AN302" i="6"/>
  <c r="AQ301" i="6"/>
  <c r="AP301" i="6"/>
  <c r="AO301" i="6"/>
  <c r="AN301" i="6"/>
  <c r="AQ300" i="6"/>
  <c r="AP300" i="6"/>
  <c r="AO300" i="6"/>
  <c r="AN300" i="6"/>
  <c r="AQ299" i="6"/>
  <c r="AP299" i="6"/>
  <c r="AO299" i="6"/>
  <c r="AN299" i="6"/>
  <c r="AQ298" i="6"/>
  <c r="AP298" i="6"/>
  <c r="AO298" i="6"/>
  <c r="AN298" i="6"/>
  <c r="AQ297" i="6"/>
  <c r="AP297" i="6"/>
  <c r="AO297" i="6"/>
  <c r="AN297" i="6"/>
  <c r="AQ296" i="6"/>
  <c r="AP296" i="6"/>
  <c r="AO296" i="6"/>
  <c r="AN296" i="6"/>
  <c r="AQ295" i="6"/>
  <c r="AP295" i="6"/>
  <c r="AO295" i="6"/>
  <c r="AN295" i="6"/>
  <c r="AQ294" i="6"/>
  <c r="AP294" i="6"/>
  <c r="AO294" i="6"/>
  <c r="AN294" i="6"/>
  <c r="AQ293" i="6"/>
  <c r="AP293" i="6"/>
  <c r="AO293" i="6"/>
  <c r="AN293" i="6"/>
  <c r="AQ292" i="6"/>
  <c r="AP292" i="6"/>
  <c r="AO292" i="6"/>
  <c r="AN292" i="6"/>
  <c r="AQ291" i="6"/>
  <c r="AP291" i="6"/>
  <c r="AO291" i="6"/>
  <c r="AN291" i="6"/>
  <c r="AQ290" i="6"/>
  <c r="AP290" i="6"/>
  <c r="AO290" i="6"/>
  <c r="AN290" i="6"/>
  <c r="AQ289" i="6"/>
  <c r="AP289" i="6"/>
  <c r="AO289" i="6"/>
  <c r="AN289" i="6"/>
  <c r="AQ288" i="6"/>
  <c r="AP288" i="6"/>
  <c r="AO288" i="6"/>
  <c r="AN288" i="6"/>
  <c r="AQ287" i="6"/>
  <c r="AP287" i="6"/>
  <c r="AO287" i="6"/>
  <c r="AN287" i="6"/>
  <c r="AQ286" i="6"/>
  <c r="AP286" i="6"/>
  <c r="AO286" i="6"/>
  <c r="AN286" i="6"/>
  <c r="AQ285" i="6"/>
  <c r="AP285" i="6"/>
  <c r="AO285" i="6"/>
  <c r="AN285" i="6"/>
  <c r="AQ284" i="6"/>
  <c r="AP284" i="6"/>
  <c r="AO284" i="6"/>
  <c r="AN284" i="6"/>
  <c r="AQ283" i="6"/>
  <c r="AP283" i="6"/>
  <c r="AO283" i="6"/>
  <c r="AN283" i="6"/>
  <c r="AQ282" i="6"/>
  <c r="AP282" i="6"/>
  <c r="AO282" i="6"/>
  <c r="AN282" i="6"/>
  <c r="AQ281" i="6"/>
  <c r="AP281" i="6"/>
  <c r="AO281" i="6"/>
  <c r="AN281" i="6"/>
  <c r="AQ280" i="6"/>
  <c r="AP280" i="6"/>
  <c r="AO280" i="6"/>
  <c r="AN280" i="6"/>
  <c r="AQ279" i="6"/>
  <c r="AP279" i="6"/>
  <c r="AO279" i="6"/>
  <c r="AN279" i="6"/>
  <c r="AQ278" i="6"/>
  <c r="AP278" i="6"/>
  <c r="AO278" i="6"/>
  <c r="AN278" i="6"/>
  <c r="AQ277" i="6"/>
  <c r="AP277" i="6"/>
  <c r="AO277" i="6"/>
  <c r="AN277" i="6"/>
  <c r="AQ276" i="6"/>
  <c r="AP276" i="6"/>
  <c r="AO276" i="6"/>
  <c r="AN276" i="6"/>
  <c r="AQ275" i="6"/>
  <c r="AP275" i="6"/>
  <c r="AO275" i="6"/>
  <c r="AN275" i="6"/>
  <c r="AQ274" i="6"/>
  <c r="AP274" i="6"/>
  <c r="AO274" i="6"/>
  <c r="AN274" i="6"/>
  <c r="AQ273" i="6"/>
  <c r="AP273" i="6"/>
  <c r="AO273" i="6"/>
  <c r="AN273" i="6"/>
  <c r="AQ272" i="6"/>
  <c r="AP272" i="6"/>
  <c r="AO272" i="6"/>
  <c r="AN272" i="6"/>
  <c r="AQ271" i="6"/>
  <c r="AP271" i="6"/>
  <c r="AO271" i="6"/>
  <c r="AN271" i="6"/>
  <c r="AQ270" i="6"/>
  <c r="AP270" i="6"/>
  <c r="AO270" i="6"/>
  <c r="AN270" i="6"/>
  <c r="AQ269" i="6"/>
  <c r="AP269" i="6"/>
  <c r="AO269" i="6"/>
  <c r="AN269" i="6"/>
  <c r="AQ268" i="6"/>
  <c r="AP268" i="6"/>
  <c r="AO268" i="6"/>
  <c r="AN268" i="6"/>
  <c r="AQ267" i="6"/>
  <c r="AP267" i="6"/>
  <c r="AO267" i="6"/>
  <c r="AN267" i="6"/>
  <c r="AQ266" i="6"/>
  <c r="AP266" i="6"/>
  <c r="AO266" i="6"/>
  <c r="AN266" i="6"/>
  <c r="AQ265" i="6"/>
  <c r="AP265" i="6"/>
  <c r="AO265" i="6"/>
  <c r="AN265" i="6"/>
  <c r="AQ264" i="6"/>
  <c r="AP264" i="6"/>
  <c r="AO264" i="6"/>
  <c r="AN264" i="6"/>
  <c r="AQ263" i="6"/>
  <c r="AP263" i="6"/>
  <c r="AO263" i="6"/>
  <c r="AN263" i="6"/>
  <c r="AQ262" i="6"/>
  <c r="AP262" i="6"/>
  <c r="AO262" i="6"/>
  <c r="AN262" i="6"/>
  <c r="AQ261" i="6"/>
  <c r="AP261" i="6"/>
  <c r="AO261" i="6"/>
  <c r="AN261" i="6"/>
  <c r="AQ260" i="6"/>
  <c r="AP260" i="6"/>
  <c r="AO260" i="6"/>
  <c r="AN260" i="6"/>
  <c r="AQ259" i="6"/>
  <c r="AP259" i="6"/>
  <c r="AO259" i="6"/>
  <c r="AN259" i="6"/>
  <c r="AQ258" i="6"/>
  <c r="AP258" i="6"/>
  <c r="AO258" i="6"/>
  <c r="AN258" i="6"/>
  <c r="AQ257" i="6"/>
  <c r="AP257" i="6"/>
  <c r="AO257" i="6"/>
  <c r="AN257" i="6"/>
  <c r="AQ256" i="6"/>
  <c r="AP256" i="6"/>
  <c r="AO256" i="6"/>
  <c r="AN256" i="6"/>
  <c r="AQ255" i="6"/>
  <c r="AP255" i="6"/>
  <c r="AO255" i="6"/>
  <c r="AN255" i="6"/>
  <c r="AQ254" i="6"/>
  <c r="AP254" i="6"/>
  <c r="AO254" i="6"/>
  <c r="AN254" i="6"/>
  <c r="AQ253" i="6"/>
  <c r="AP253" i="6"/>
  <c r="AO253" i="6"/>
  <c r="AN253" i="6"/>
  <c r="AQ252" i="6"/>
  <c r="AP252" i="6"/>
  <c r="AO252" i="6"/>
  <c r="AN252" i="6"/>
  <c r="AQ251" i="6"/>
  <c r="AP251" i="6"/>
  <c r="AO251" i="6"/>
  <c r="AN251" i="6"/>
  <c r="AQ250" i="6"/>
  <c r="AP250" i="6"/>
  <c r="AO250" i="6"/>
  <c r="AN250" i="6"/>
  <c r="AQ249" i="6"/>
  <c r="AP249" i="6"/>
  <c r="AO249" i="6"/>
  <c r="AN249" i="6"/>
  <c r="AQ248" i="6"/>
  <c r="AP248" i="6"/>
  <c r="AO248" i="6"/>
  <c r="AN248" i="6"/>
  <c r="AQ247" i="6"/>
  <c r="AP247" i="6"/>
  <c r="AO247" i="6"/>
  <c r="AN247" i="6"/>
  <c r="AQ246" i="6"/>
  <c r="AP246" i="6"/>
  <c r="AO246" i="6"/>
  <c r="AN246" i="6"/>
  <c r="AQ245" i="6"/>
  <c r="AP245" i="6"/>
  <c r="AO245" i="6"/>
  <c r="AN245" i="6"/>
  <c r="AQ244" i="6"/>
  <c r="AP244" i="6"/>
  <c r="AO244" i="6"/>
  <c r="AN244" i="6"/>
  <c r="AQ243" i="6"/>
  <c r="AP243" i="6"/>
  <c r="AO243" i="6"/>
  <c r="AN243" i="6"/>
  <c r="AQ242" i="6"/>
  <c r="AP242" i="6"/>
  <c r="AO242" i="6"/>
  <c r="AN242" i="6"/>
  <c r="AQ241" i="6"/>
  <c r="AP241" i="6"/>
  <c r="AO241" i="6"/>
  <c r="AN241" i="6"/>
  <c r="AQ240" i="6"/>
  <c r="AP240" i="6"/>
  <c r="AO240" i="6"/>
  <c r="AN240" i="6"/>
  <c r="AQ239" i="6"/>
  <c r="AP239" i="6"/>
  <c r="AO239" i="6"/>
  <c r="AN239" i="6"/>
  <c r="AQ238" i="6"/>
  <c r="AP238" i="6"/>
  <c r="AO238" i="6"/>
  <c r="AN238" i="6"/>
  <c r="AQ237" i="6"/>
  <c r="AP237" i="6"/>
  <c r="AO237" i="6"/>
  <c r="AN237" i="6"/>
  <c r="AQ236" i="6"/>
  <c r="AP236" i="6"/>
  <c r="AO236" i="6"/>
  <c r="AN236" i="6"/>
  <c r="AQ235" i="6"/>
  <c r="AP235" i="6"/>
  <c r="AO235" i="6"/>
  <c r="AN235" i="6"/>
  <c r="AQ234" i="6"/>
  <c r="AP234" i="6"/>
  <c r="AO234" i="6"/>
  <c r="AN234" i="6"/>
  <c r="AQ233" i="6"/>
  <c r="AP233" i="6"/>
  <c r="AO233" i="6"/>
  <c r="AN233" i="6"/>
  <c r="AQ232" i="6"/>
  <c r="AP232" i="6"/>
  <c r="AO232" i="6"/>
  <c r="AN232" i="6"/>
  <c r="AQ231" i="6"/>
  <c r="AP231" i="6"/>
  <c r="AO231" i="6"/>
  <c r="AN231" i="6"/>
  <c r="AQ230" i="6"/>
  <c r="AP230" i="6"/>
  <c r="AO230" i="6"/>
  <c r="AN230" i="6"/>
  <c r="AQ229" i="6"/>
  <c r="AP229" i="6"/>
  <c r="AO229" i="6"/>
  <c r="AN229" i="6"/>
  <c r="AQ228" i="6"/>
  <c r="AP228" i="6"/>
  <c r="AO228" i="6"/>
  <c r="AN228" i="6"/>
  <c r="AQ227" i="6"/>
  <c r="AP227" i="6"/>
  <c r="AO227" i="6"/>
  <c r="AN227" i="6"/>
  <c r="AQ226" i="6"/>
  <c r="AP226" i="6"/>
  <c r="AO226" i="6"/>
  <c r="AN226" i="6"/>
  <c r="AQ225" i="6"/>
  <c r="AP225" i="6"/>
  <c r="AO225" i="6"/>
  <c r="AN225" i="6"/>
  <c r="AQ224" i="6"/>
  <c r="AP224" i="6"/>
  <c r="AO224" i="6"/>
  <c r="AN224" i="6"/>
  <c r="AQ223" i="6"/>
  <c r="AP223" i="6"/>
  <c r="AO223" i="6"/>
  <c r="AN223" i="6"/>
  <c r="AQ222" i="6"/>
  <c r="AP222" i="6"/>
  <c r="AO222" i="6"/>
  <c r="AN222" i="6"/>
  <c r="AQ221" i="6"/>
  <c r="AP221" i="6"/>
  <c r="AO221" i="6"/>
  <c r="AN221" i="6"/>
  <c r="AQ220" i="6"/>
  <c r="AP220" i="6"/>
  <c r="AO220" i="6"/>
  <c r="AN220" i="6"/>
  <c r="AQ219" i="6"/>
  <c r="AP219" i="6"/>
  <c r="AO219" i="6"/>
  <c r="AN219" i="6"/>
  <c r="AQ218" i="6"/>
  <c r="AP218" i="6"/>
  <c r="AO218" i="6"/>
  <c r="AN218" i="6"/>
  <c r="AQ217" i="6"/>
  <c r="AP217" i="6"/>
  <c r="AO217" i="6"/>
  <c r="AN217" i="6"/>
  <c r="AQ216" i="6"/>
  <c r="AP216" i="6"/>
  <c r="AO216" i="6"/>
  <c r="AN216" i="6"/>
  <c r="AQ215" i="6"/>
  <c r="AP215" i="6"/>
  <c r="AO215" i="6"/>
  <c r="AN215" i="6"/>
  <c r="AQ214" i="6"/>
  <c r="AP214" i="6"/>
  <c r="AO214" i="6"/>
  <c r="AN214" i="6"/>
  <c r="AQ213" i="6"/>
  <c r="AP213" i="6"/>
  <c r="AO213" i="6"/>
  <c r="AN213" i="6"/>
  <c r="AQ212" i="6"/>
  <c r="AP212" i="6"/>
  <c r="AO212" i="6"/>
  <c r="AN212" i="6"/>
  <c r="AQ211" i="6"/>
  <c r="AP211" i="6"/>
  <c r="AO211" i="6"/>
  <c r="AN211" i="6"/>
  <c r="AQ210" i="6"/>
  <c r="AP210" i="6"/>
  <c r="AO210" i="6"/>
  <c r="AN210" i="6"/>
  <c r="AQ209" i="6"/>
  <c r="AP209" i="6"/>
  <c r="AO209" i="6"/>
  <c r="AN209" i="6"/>
  <c r="AQ208" i="6"/>
  <c r="AP208" i="6"/>
  <c r="AO208" i="6"/>
  <c r="AN208" i="6"/>
  <c r="AQ207" i="6"/>
  <c r="AP207" i="6"/>
  <c r="AO207" i="6"/>
  <c r="AN207" i="6"/>
  <c r="AQ206" i="6"/>
  <c r="AP206" i="6"/>
  <c r="AO206" i="6"/>
  <c r="AN206" i="6"/>
  <c r="AQ205" i="6"/>
  <c r="AP205" i="6"/>
  <c r="AO205" i="6"/>
  <c r="AN205" i="6"/>
  <c r="AQ204" i="6"/>
  <c r="AP204" i="6"/>
  <c r="AO204" i="6"/>
  <c r="AN204" i="6"/>
  <c r="AQ203" i="6"/>
  <c r="AP203" i="6"/>
  <c r="AO203" i="6"/>
  <c r="AN203" i="6"/>
  <c r="AQ202" i="6"/>
  <c r="AP202" i="6"/>
  <c r="AO202" i="6"/>
  <c r="AN202" i="6"/>
  <c r="AQ201" i="6"/>
  <c r="AP201" i="6"/>
  <c r="AO201" i="6"/>
  <c r="AN201" i="6"/>
  <c r="AQ200" i="6"/>
  <c r="AP200" i="6"/>
  <c r="AO200" i="6"/>
  <c r="AN200" i="6"/>
  <c r="AQ199" i="6"/>
  <c r="AP199" i="6"/>
  <c r="AO199" i="6"/>
  <c r="AN199" i="6"/>
  <c r="AQ198" i="6"/>
  <c r="AP198" i="6"/>
  <c r="AO198" i="6"/>
  <c r="AN198" i="6"/>
  <c r="AQ197" i="6"/>
  <c r="AP197" i="6"/>
  <c r="AO197" i="6"/>
  <c r="AN197" i="6"/>
  <c r="AQ196" i="6"/>
  <c r="AP196" i="6"/>
  <c r="AO196" i="6"/>
  <c r="AN196" i="6"/>
  <c r="AQ195" i="6"/>
  <c r="AP195" i="6"/>
  <c r="AO195" i="6"/>
  <c r="AN195" i="6"/>
  <c r="AQ194" i="6"/>
  <c r="AP194" i="6"/>
  <c r="AO194" i="6"/>
  <c r="AN194" i="6"/>
  <c r="AQ193" i="6"/>
  <c r="AP193" i="6"/>
  <c r="AO193" i="6"/>
  <c r="AN193" i="6"/>
  <c r="AQ192" i="6"/>
  <c r="AP192" i="6"/>
  <c r="AO192" i="6"/>
  <c r="AN192" i="6"/>
  <c r="AQ191" i="6"/>
  <c r="AP191" i="6"/>
  <c r="AO191" i="6"/>
  <c r="AN191" i="6"/>
  <c r="AQ190" i="6"/>
  <c r="AP190" i="6"/>
  <c r="AO190" i="6"/>
  <c r="AN190" i="6"/>
  <c r="AQ189" i="6"/>
  <c r="AP189" i="6"/>
  <c r="AO189" i="6"/>
  <c r="AN189" i="6"/>
  <c r="AQ188" i="6"/>
  <c r="AP188" i="6"/>
  <c r="AO188" i="6"/>
  <c r="AN188" i="6"/>
  <c r="AQ187" i="6"/>
  <c r="AP187" i="6"/>
  <c r="AO187" i="6"/>
  <c r="AN187" i="6"/>
  <c r="AQ186" i="6"/>
  <c r="AP186" i="6"/>
  <c r="AO186" i="6"/>
  <c r="AN186" i="6"/>
  <c r="AQ185" i="6"/>
  <c r="AP185" i="6"/>
  <c r="AO185" i="6"/>
  <c r="AN185" i="6"/>
  <c r="AQ184" i="6"/>
  <c r="AP184" i="6"/>
  <c r="AO184" i="6"/>
  <c r="AN184" i="6"/>
  <c r="AQ183" i="6"/>
  <c r="AP183" i="6"/>
  <c r="AO183" i="6"/>
  <c r="AN183" i="6"/>
  <c r="AQ182" i="6"/>
  <c r="AP182" i="6"/>
  <c r="AO182" i="6"/>
  <c r="AN182" i="6"/>
  <c r="AQ181" i="6"/>
  <c r="AP181" i="6"/>
  <c r="AO181" i="6"/>
  <c r="AN181" i="6"/>
  <c r="AQ180" i="6"/>
  <c r="AP180" i="6"/>
  <c r="AO180" i="6"/>
  <c r="AN180" i="6"/>
  <c r="AQ179" i="6"/>
  <c r="AP179" i="6"/>
  <c r="AO179" i="6"/>
  <c r="AN179" i="6"/>
  <c r="AQ178" i="6"/>
  <c r="AP178" i="6"/>
  <c r="AO178" i="6"/>
  <c r="AN178" i="6"/>
  <c r="AQ177" i="6"/>
  <c r="AP177" i="6"/>
  <c r="AO177" i="6"/>
  <c r="AN177" i="6"/>
  <c r="AQ176" i="6"/>
  <c r="AP176" i="6"/>
  <c r="AO176" i="6"/>
  <c r="AN176" i="6"/>
  <c r="AQ175" i="6"/>
  <c r="AP175" i="6"/>
  <c r="AO175" i="6"/>
  <c r="AN175" i="6"/>
  <c r="AQ174" i="6"/>
  <c r="AP174" i="6"/>
  <c r="AO174" i="6"/>
  <c r="AN174" i="6"/>
  <c r="AQ173" i="6"/>
  <c r="AP173" i="6"/>
  <c r="AO173" i="6"/>
  <c r="AN173" i="6"/>
  <c r="AQ172" i="6"/>
  <c r="AP172" i="6"/>
  <c r="AO172" i="6"/>
  <c r="AN172" i="6"/>
  <c r="AQ171" i="6"/>
  <c r="AP171" i="6"/>
  <c r="AO171" i="6"/>
  <c r="AN171" i="6"/>
  <c r="AQ170" i="6"/>
  <c r="AP170" i="6"/>
  <c r="AO170" i="6"/>
  <c r="AN170" i="6"/>
  <c r="AQ169" i="6"/>
  <c r="AP169" i="6"/>
  <c r="AO169" i="6"/>
  <c r="AN169" i="6"/>
  <c r="AQ168" i="6"/>
  <c r="AP168" i="6"/>
  <c r="AO168" i="6"/>
  <c r="AN168" i="6"/>
  <c r="AQ167" i="6"/>
  <c r="AP167" i="6"/>
  <c r="AO167" i="6"/>
  <c r="AN167" i="6"/>
  <c r="AQ166" i="6"/>
  <c r="AP166" i="6"/>
  <c r="AO166" i="6"/>
  <c r="AN166" i="6"/>
  <c r="AQ165" i="6"/>
  <c r="AP165" i="6"/>
  <c r="AO165" i="6"/>
  <c r="AN165" i="6"/>
  <c r="AQ164" i="6"/>
  <c r="AP164" i="6"/>
  <c r="AO164" i="6"/>
  <c r="AN164" i="6"/>
  <c r="AQ163" i="6"/>
  <c r="AP163" i="6"/>
  <c r="AO163" i="6"/>
  <c r="AN163" i="6"/>
  <c r="AQ162" i="6"/>
  <c r="AP162" i="6"/>
  <c r="AO162" i="6"/>
  <c r="AN162" i="6"/>
  <c r="AQ161" i="6"/>
  <c r="AP161" i="6"/>
  <c r="AO161" i="6"/>
  <c r="AN161" i="6"/>
  <c r="AQ160" i="6"/>
  <c r="AP160" i="6"/>
  <c r="AO160" i="6"/>
  <c r="AN160" i="6"/>
  <c r="AQ159" i="6"/>
  <c r="AP159" i="6"/>
  <c r="AO159" i="6"/>
  <c r="AN159" i="6"/>
  <c r="AQ158" i="6"/>
  <c r="AP158" i="6"/>
  <c r="AO158" i="6"/>
  <c r="AN158" i="6"/>
  <c r="AQ157" i="6"/>
  <c r="AP157" i="6"/>
  <c r="AO157" i="6"/>
  <c r="AN157" i="6"/>
  <c r="AQ156" i="6"/>
  <c r="AP156" i="6"/>
  <c r="AO156" i="6"/>
  <c r="AN156" i="6"/>
  <c r="AQ155" i="6"/>
  <c r="AP155" i="6"/>
  <c r="AO155" i="6"/>
  <c r="AN155" i="6"/>
  <c r="AQ154" i="6"/>
  <c r="AP154" i="6"/>
  <c r="AO154" i="6"/>
  <c r="AN154" i="6"/>
  <c r="AQ153" i="6"/>
  <c r="AP153" i="6"/>
  <c r="AO153" i="6"/>
  <c r="AN153" i="6"/>
  <c r="AQ152" i="6"/>
  <c r="AP152" i="6"/>
  <c r="AO152" i="6"/>
  <c r="AN152" i="6"/>
  <c r="AQ151" i="6"/>
  <c r="AP151" i="6"/>
  <c r="AO151" i="6"/>
  <c r="AN151" i="6"/>
  <c r="AQ150" i="6"/>
  <c r="AP150" i="6"/>
  <c r="AO150" i="6"/>
  <c r="AN150" i="6"/>
  <c r="AQ149" i="6"/>
  <c r="AP149" i="6"/>
  <c r="AO149" i="6"/>
  <c r="AN149" i="6"/>
  <c r="AQ148" i="6"/>
  <c r="AP148" i="6"/>
  <c r="AO148" i="6"/>
  <c r="AN148" i="6"/>
  <c r="AQ147" i="6"/>
  <c r="AP147" i="6"/>
  <c r="AO147" i="6"/>
  <c r="AN147" i="6"/>
  <c r="AQ146" i="6"/>
  <c r="AP146" i="6"/>
  <c r="AO146" i="6"/>
  <c r="AN146" i="6"/>
  <c r="AQ145" i="6"/>
  <c r="AP145" i="6"/>
  <c r="AO145" i="6"/>
  <c r="AN145" i="6"/>
  <c r="AQ144" i="6"/>
  <c r="AP144" i="6"/>
  <c r="AO144" i="6"/>
  <c r="AN144" i="6"/>
  <c r="AQ143" i="6"/>
  <c r="AP143" i="6"/>
  <c r="AO143" i="6"/>
  <c r="AN143" i="6"/>
  <c r="AQ142" i="6"/>
  <c r="AP142" i="6"/>
  <c r="AO142" i="6"/>
  <c r="AN142" i="6"/>
  <c r="AQ141" i="6"/>
  <c r="AP141" i="6"/>
  <c r="AO141" i="6"/>
  <c r="AN141" i="6"/>
  <c r="AQ140" i="6"/>
  <c r="AP140" i="6"/>
  <c r="AO140" i="6"/>
  <c r="AN140" i="6"/>
  <c r="AQ139" i="6"/>
  <c r="AP139" i="6"/>
  <c r="AO139" i="6"/>
  <c r="AN139" i="6"/>
  <c r="AQ138" i="6"/>
  <c r="AP138" i="6"/>
  <c r="AO138" i="6"/>
  <c r="AN138" i="6"/>
  <c r="AQ137" i="6"/>
  <c r="AP137" i="6"/>
  <c r="AO137" i="6"/>
  <c r="AN137" i="6"/>
  <c r="AQ136" i="6"/>
  <c r="AP136" i="6"/>
  <c r="AO136" i="6"/>
  <c r="AN136" i="6"/>
  <c r="AQ135" i="6"/>
  <c r="AP135" i="6"/>
  <c r="AO135" i="6"/>
  <c r="AN135" i="6"/>
  <c r="AQ134" i="6"/>
  <c r="AP134" i="6"/>
  <c r="AO134" i="6"/>
  <c r="AN134" i="6"/>
  <c r="AQ133" i="6"/>
  <c r="AP133" i="6"/>
  <c r="AO133" i="6"/>
  <c r="AN133" i="6"/>
  <c r="AQ132" i="6"/>
  <c r="AP132" i="6"/>
  <c r="AO132" i="6"/>
  <c r="AN132" i="6"/>
  <c r="AQ131" i="6"/>
  <c r="AP131" i="6"/>
  <c r="AO131" i="6"/>
  <c r="AN131" i="6"/>
  <c r="AQ130" i="6"/>
  <c r="AP130" i="6"/>
  <c r="AO130" i="6"/>
  <c r="AN130" i="6"/>
  <c r="AQ129" i="6"/>
  <c r="AP129" i="6"/>
  <c r="AO129" i="6"/>
  <c r="AN129" i="6"/>
  <c r="AQ128" i="6"/>
  <c r="AP128" i="6"/>
  <c r="AO128" i="6"/>
  <c r="AN128" i="6"/>
  <c r="AQ127" i="6"/>
  <c r="AP127" i="6"/>
  <c r="AO127" i="6"/>
  <c r="AN127" i="6"/>
  <c r="AQ126" i="6"/>
  <c r="AP126" i="6"/>
  <c r="AO126" i="6"/>
  <c r="AN126" i="6"/>
  <c r="AQ125" i="6"/>
  <c r="AP125" i="6"/>
  <c r="AO125" i="6"/>
  <c r="AN125" i="6"/>
  <c r="AQ124" i="6"/>
  <c r="AP124" i="6"/>
  <c r="AO124" i="6"/>
  <c r="AN124" i="6"/>
  <c r="AQ123" i="6"/>
  <c r="AP123" i="6"/>
  <c r="AO123" i="6"/>
  <c r="AN123" i="6"/>
  <c r="AQ122" i="6"/>
  <c r="AP122" i="6"/>
  <c r="AO122" i="6"/>
  <c r="AN122" i="6"/>
  <c r="AQ121" i="6"/>
  <c r="AP121" i="6"/>
  <c r="AO121" i="6"/>
  <c r="AN121" i="6"/>
  <c r="AQ120" i="6"/>
  <c r="AP120" i="6"/>
  <c r="AO120" i="6"/>
  <c r="AN120" i="6"/>
  <c r="AQ119" i="6"/>
  <c r="AP119" i="6"/>
  <c r="AO119" i="6"/>
  <c r="AN119" i="6"/>
  <c r="AQ118" i="6"/>
  <c r="AP118" i="6"/>
  <c r="AO118" i="6"/>
  <c r="AN118" i="6"/>
  <c r="AQ117" i="6"/>
  <c r="AP117" i="6"/>
  <c r="AO117" i="6"/>
  <c r="AN117" i="6"/>
  <c r="AQ116" i="6"/>
  <c r="AP116" i="6"/>
  <c r="AO116" i="6"/>
  <c r="AN116" i="6"/>
  <c r="AQ115" i="6"/>
  <c r="AP115" i="6"/>
  <c r="AO115" i="6"/>
  <c r="AN115" i="6"/>
  <c r="AQ114" i="6"/>
  <c r="AP114" i="6"/>
  <c r="AO114" i="6"/>
  <c r="AN114" i="6"/>
  <c r="AQ113" i="6"/>
  <c r="AP113" i="6"/>
  <c r="AO113" i="6"/>
  <c r="AN113" i="6"/>
  <c r="AQ112" i="6"/>
  <c r="AP112" i="6"/>
  <c r="AO112" i="6"/>
  <c r="AN112" i="6"/>
  <c r="AQ111" i="6"/>
  <c r="AP111" i="6"/>
  <c r="AO111" i="6"/>
  <c r="AN111" i="6"/>
  <c r="AQ110" i="6"/>
  <c r="AP110" i="6"/>
  <c r="AO110" i="6"/>
  <c r="AN110" i="6"/>
  <c r="AQ109" i="6"/>
  <c r="AP109" i="6"/>
  <c r="AO109" i="6"/>
  <c r="AN109" i="6"/>
  <c r="AQ108" i="6"/>
  <c r="AP108" i="6"/>
  <c r="AO108" i="6"/>
  <c r="AN108" i="6"/>
  <c r="AQ107" i="6"/>
  <c r="AP107" i="6"/>
  <c r="AO107" i="6"/>
  <c r="AN107" i="6"/>
  <c r="AQ106" i="6"/>
  <c r="AP106" i="6"/>
  <c r="AO106" i="6"/>
  <c r="AN106" i="6"/>
  <c r="AQ105" i="6"/>
  <c r="AP105" i="6"/>
  <c r="AO105" i="6"/>
  <c r="AN105" i="6"/>
  <c r="AQ104" i="6"/>
  <c r="AP104" i="6"/>
  <c r="AO104" i="6"/>
  <c r="AN104" i="6"/>
  <c r="AQ103" i="6"/>
  <c r="AP103" i="6"/>
  <c r="AO103" i="6"/>
  <c r="AN103" i="6"/>
  <c r="AQ102" i="6"/>
  <c r="AP102" i="6"/>
  <c r="AO102" i="6"/>
  <c r="AN102" i="6"/>
  <c r="AQ101" i="6"/>
  <c r="AP101" i="6"/>
  <c r="AO101" i="6"/>
  <c r="AN101" i="6"/>
  <c r="AQ100" i="6"/>
  <c r="AP100" i="6"/>
  <c r="AO100" i="6"/>
  <c r="AN100" i="6"/>
  <c r="AQ99" i="6"/>
  <c r="AP99" i="6"/>
  <c r="AO99" i="6"/>
  <c r="AN99" i="6"/>
  <c r="AQ98" i="6"/>
  <c r="AP98" i="6"/>
  <c r="AO98" i="6"/>
  <c r="AN98" i="6"/>
  <c r="AQ97" i="6"/>
  <c r="AP97" i="6"/>
  <c r="AO97" i="6"/>
  <c r="AN97" i="6"/>
  <c r="AQ96" i="6"/>
  <c r="AP96" i="6"/>
  <c r="AO96" i="6"/>
  <c r="AN96" i="6"/>
  <c r="AQ95" i="6"/>
  <c r="AP95" i="6"/>
  <c r="AO95" i="6"/>
  <c r="AN95" i="6"/>
  <c r="AQ94" i="6"/>
  <c r="AP94" i="6"/>
  <c r="AO94" i="6"/>
  <c r="AN94" i="6"/>
  <c r="AQ93" i="6"/>
  <c r="AP93" i="6"/>
  <c r="AO93" i="6"/>
  <c r="AN93" i="6"/>
  <c r="AQ92" i="6"/>
  <c r="AP92" i="6"/>
  <c r="AO92" i="6"/>
  <c r="AN92" i="6"/>
  <c r="AQ91" i="6"/>
  <c r="AP91" i="6"/>
  <c r="AO91" i="6"/>
  <c r="AN91" i="6"/>
  <c r="AQ90" i="6"/>
  <c r="AP90" i="6"/>
  <c r="AO90" i="6"/>
  <c r="AN90" i="6"/>
  <c r="AQ89" i="6"/>
  <c r="AP89" i="6"/>
  <c r="AO89" i="6"/>
  <c r="AN89" i="6"/>
  <c r="AQ88" i="6"/>
  <c r="AP88" i="6"/>
  <c r="AO88" i="6"/>
  <c r="AN88" i="6"/>
  <c r="AQ87" i="6"/>
  <c r="AP87" i="6"/>
  <c r="AO87" i="6"/>
  <c r="AN87" i="6"/>
  <c r="AQ86" i="6"/>
  <c r="AP86" i="6"/>
  <c r="AO86" i="6"/>
  <c r="AN86" i="6"/>
  <c r="AQ85" i="6"/>
  <c r="AP85" i="6"/>
  <c r="AO85" i="6"/>
  <c r="AN85" i="6"/>
  <c r="AQ84" i="6"/>
  <c r="AP84" i="6"/>
  <c r="AO84" i="6"/>
  <c r="AN84" i="6"/>
  <c r="AQ83" i="6"/>
  <c r="AP83" i="6"/>
  <c r="AO83" i="6"/>
  <c r="AN83" i="6"/>
  <c r="AQ82" i="6"/>
  <c r="AP82" i="6"/>
  <c r="AO82" i="6"/>
  <c r="AN82" i="6"/>
  <c r="AQ81" i="6"/>
  <c r="AP81" i="6"/>
  <c r="AO81" i="6"/>
  <c r="AN81" i="6"/>
  <c r="AQ80" i="6"/>
  <c r="AP80" i="6"/>
  <c r="AO80" i="6"/>
  <c r="AN80" i="6"/>
  <c r="AQ79" i="6"/>
  <c r="AP79" i="6"/>
  <c r="AO79" i="6"/>
  <c r="AN79" i="6"/>
  <c r="AQ78" i="6"/>
  <c r="AP78" i="6"/>
  <c r="AO78" i="6"/>
  <c r="AN78" i="6"/>
  <c r="AQ77" i="6"/>
  <c r="AP77" i="6"/>
  <c r="AO77" i="6"/>
  <c r="AN77" i="6"/>
  <c r="AQ76" i="6"/>
  <c r="AP76" i="6"/>
  <c r="AO76" i="6"/>
  <c r="AN76" i="6"/>
  <c r="AQ75" i="6"/>
  <c r="AP75" i="6"/>
  <c r="AO75" i="6"/>
  <c r="AN75" i="6"/>
  <c r="AQ74" i="6"/>
  <c r="AP74" i="6"/>
  <c r="AO74" i="6"/>
  <c r="AN74" i="6"/>
  <c r="AQ73" i="6"/>
  <c r="AP73" i="6"/>
  <c r="AO73" i="6"/>
  <c r="AN73" i="6"/>
  <c r="AQ72" i="6"/>
  <c r="AP72" i="6"/>
  <c r="AO72" i="6"/>
  <c r="AN72" i="6"/>
  <c r="AQ71" i="6"/>
  <c r="AP71" i="6"/>
  <c r="AO71" i="6"/>
  <c r="AN71" i="6"/>
  <c r="AQ70" i="6"/>
  <c r="AP70" i="6"/>
  <c r="AO70" i="6"/>
  <c r="AN70" i="6"/>
  <c r="AQ69" i="6"/>
  <c r="AP69" i="6"/>
  <c r="AO69" i="6"/>
  <c r="AN69" i="6"/>
  <c r="AQ68" i="6"/>
  <c r="AP68" i="6"/>
  <c r="AO68" i="6"/>
  <c r="AN68" i="6"/>
  <c r="AQ67" i="6"/>
  <c r="AP67" i="6"/>
  <c r="AO67" i="6"/>
  <c r="AN67" i="6"/>
  <c r="AQ66" i="6"/>
  <c r="AP66" i="6"/>
  <c r="AO66" i="6"/>
  <c r="AN66" i="6"/>
  <c r="AQ65" i="6"/>
  <c r="AP65" i="6"/>
  <c r="AO65" i="6"/>
  <c r="AN65" i="6"/>
  <c r="AQ64" i="6"/>
  <c r="AP64" i="6"/>
  <c r="AO64" i="6"/>
  <c r="AN64" i="6"/>
  <c r="AQ63" i="6"/>
  <c r="AP63" i="6"/>
  <c r="AO63" i="6"/>
  <c r="AN63" i="6"/>
  <c r="AQ62" i="6"/>
  <c r="AP62" i="6"/>
  <c r="AO62" i="6"/>
  <c r="AN62" i="6"/>
  <c r="AQ61" i="6"/>
  <c r="AP61" i="6"/>
  <c r="AO61" i="6"/>
  <c r="AN61" i="6"/>
  <c r="AQ60" i="6"/>
  <c r="AP60" i="6"/>
  <c r="AO60" i="6"/>
  <c r="AN60" i="6"/>
  <c r="AQ59" i="6"/>
  <c r="AP59" i="6"/>
  <c r="AO59" i="6"/>
  <c r="AN59" i="6"/>
  <c r="AQ58" i="6"/>
  <c r="AP58" i="6"/>
  <c r="AO58" i="6"/>
  <c r="AN58" i="6"/>
  <c r="AQ57" i="6"/>
  <c r="AP57" i="6"/>
  <c r="AO57" i="6"/>
  <c r="AN57" i="6"/>
  <c r="AQ56" i="6"/>
  <c r="AP56" i="6"/>
  <c r="AO56" i="6"/>
  <c r="AN56" i="6"/>
  <c r="AQ55" i="6"/>
  <c r="AP55" i="6"/>
  <c r="AO55" i="6"/>
  <c r="AN55" i="6"/>
  <c r="AQ54" i="6"/>
  <c r="AP54" i="6"/>
  <c r="AO54" i="6"/>
  <c r="AN54" i="6"/>
  <c r="AQ53" i="6"/>
  <c r="AP53" i="6"/>
  <c r="AO53" i="6"/>
  <c r="AN53" i="6"/>
  <c r="AQ52" i="6"/>
  <c r="AP52" i="6"/>
  <c r="AO52" i="6"/>
  <c r="AN52" i="6"/>
  <c r="AQ51" i="6"/>
  <c r="AP51" i="6"/>
  <c r="AO51" i="6"/>
  <c r="AN51" i="6"/>
  <c r="AQ50" i="6"/>
  <c r="AP50" i="6"/>
  <c r="AO50" i="6"/>
  <c r="AN50" i="6"/>
  <c r="AQ49" i="6"/>
  <c r="AP49" i="6"/>
  <c r="AO49" i="6"/>
  <c r="AN49" i="6"/>
  <c r="AQ48" i="6"/>
  <c r="AP48" i="6"/>
  <c r="AO48" i="6"/>
  <c r="AN48" i="6"/>
  <c r="AQ47" i="6"/>
  <c r="AP47" i="6"/>
  <c r="AO47" i="6"/>
  <c r="AN47" i="6"/>
  <c r="AQ46" i="6"/>
  <c r="AP46" i="6"/>
  <c r="AO46" i="6"/>
  <c r="AN46" i="6"/>
  <c r="AQ45" i="6"/>
  <c r="AP45" i="6"/>
  <c r="AO45" i="6"/>
  <c r="AN45" i="6"/>
  <c r="AQ44" i="6"/>
  <c r="AP44" i="6"/>
  <c r="AO44" i="6"/>
  <c r="AN44" i="6"/>
  <c r="AQ43" i="6"/>
  <c r="AP43" i="6"/>
  <c r="AO43" i="6"/>
  <c r="AN43" i="6"/>
  <c r="AQ42" i="6"/>
  <c r="AP42" i="6"/>
  <c r="AO42" i="6"/>
  <c r="AN42" i="6"/>
  <c r="AQ41" i="6"/>
  <c r="AP41" i="6"/>
  <c r="AO41" i="6"/>
  <c r="AN41" i="6"/>
  <c r="AQ40" i="6"/>
  <c r="AP40" i="6"/>
  <c r="AO40" i="6"/>
  <c r="AN40" i="6"/>
  <c r="AQ39" i="6"/>
  <c r="AP39" i="6"/>
  <c r="AO39" i="6"/>
  <c r="AN39" i="6"/>
  <c r="AQ38" i="6"/>
  <c r="AP38" i="6"/>
  <c r="AO38" i="6"/>
  <c r="AN38" i="6"/>
  <c r="AQ37" i="6"/>
  <c r="AP37" i="6"/>
  <c r="AO37" i="6"/>
  <c r="AN37" i="6"/>
  <c r="AQ36" i="6"/>
  <c r="AP36" i="6"/>
  <c r="AO36" i="6"/>
  <c r="AN36" i="6"/>
  <c r="AQ35" i="6"/>
  <c r="AP35" i="6"/>
  <c r="AO35" i="6"/>
  <c r="AN35" i="6"/>
  <c r="AQ34" i="6"/>
  <c r="AP34" i="6"/>
  <c r="AO34" i="6"/>
  <c r="AN34" i="6"/>
  <c r="AQ33" i="6"/>
  <c r="AP33" i="6"/>
  <c r="AO33" i="6"/>
  <c r="AN33" i="6"/>
  <c r="AQ32" i="6"/>
  <c r="AP32" i="6"/>
  <c r="AO32" i="6"/>
  <c r="AN32" i="6"/>
  <c r="AQ31" i="6"/>
  <c r="AP31" i="6"/>
  <c r="AO31" i="6"/>
  <c r="AN31" i="6"/>
  <c r="AQ30" i="6"/>
  <c r="AP30" i="6"/>
  <c r="AO30" i="6"/>
  <c r="AN30" i="6"/>
  <c r="AQ29" i="6"/>
  <c r="AP29" i="6"/>
  <c r="AO29" i="6"/>
  <c r="AN29" i="6"/>
  <c r="AQ28" i="6"/>
  <c r="AP28" i="6"/>
  <c r="AO28" i="6"/>
  <c r="AN28" i="6"/>
  <c r="AQ27" i="6"/>
  <c r="AP27" i="6"/>
  <c r="AO27" i="6"/>
  <c r="AN27" i="6"/>
  <c r="AQ26" i="6"/>
  <c r="AP26" i="6"/>
  <c r="AO26" i="6"/>
  <c r="AN26" i="6"/>
  <c r="AQ25" i="6"/>
  <c r="AP25" i="6"/>
  <c r="AO25" i="6"/>
  <c r="AN25" i="6"/>
  <c r="AQ24" i="6"/>
  <c r="AP24" i="6"/>
  <c r="AO24" i="6"/>
  <c r="AN24" i="6"/>
  <c r="AQ23" i="6"/>
  <c r="AP23" i="6"/>
  <c r="AO23" i="6"/>
  <c r="AN23" i="6"/>
  <c r="AQ22" i="6"/>
  <c r="AP22" i="6"/>
  <c r="AO22" i="6"/>
  <c r="AN22" i="6"/>
  <c r="AQ21" i="6"/>
  <c r="AP21" i="6"/>
  <c r="AO21" i="6"/>
  <c r="AQ20" i="6"/>
  <c r="AP20" i="6"/>
  <c r="AO20" i="6"/>
  <c r="AN20" i="6"/>
  <c r="AQ19" i="6"/>
  <c r="AP19" i="6"/>
  <c r="AO19" i="6"/>
  <c r="AN19" i="6"/>
  <c r="AQ18" i="6"/>
  <c r="AP18" i="6"/>
  <c r="AO18" i="6"/>
  <c r="AN18" i="6"/>
  <c r="AQ17" i="6"/>
  <c r="AP17" i="6"/>
  <c r="AO17" i="6"/>
  <c r="AN17" i="6"/>
  <c r="AQ16" i="6"/>
  <c r="AP16" i="6"/>
  <c r="AO16" i="6"/>
  <c r="AN16" i="6"/>
  <c r="AQ15" i="6"/>
  <c r="AP15" i="6"/>
  <c r="AO15" i="6"/>
  <c r="AN15" i="6"/>
  <c r="AQ14" i="6"/>
  <c r="AP14" i="6"/>
  <c r="AO14" i="6"/>
  <c r="AN14" i="6"/>
  <c r="AQ13" i="6"/>
  <c r="AP13" i="6"/>
  <c r="AO13" i="6"/>
  <c r="AN13" i="6"/>
  <c r="AQ12" i="6"/>
  <c r="AP12" i="6"/>
  <c r="AO12" i="6"/>
  <c r="AN12" i="6"/>
  <c r="AQ11" i="6"/>
  <c r="AP11" i="6"/>
  <c r="AN11" i="6"/>
  <c r="AQ10" i="6"/>
  <c r="AP10" i="6"/>
  <c r="AQ9" i="6"/>
  <c r="AP9" i="6"/>
  <c r="AO9" i="6"/>
  <c r="T129" i="6" l="1"/>
  <c r="I129" i="6" s="1"/>
  <c r="T193" i="6"/>
  <c r="I193" i="6" s="1"/>
  <c r="T65" i="6"/>
  <c r="I65" i="6" s="1"/>
  <c r="T308" i="6"/>
  <c r="I308" i="6" s="1"/>
  <c r="T300" i="6"/>
  <c r="I300" i="6" s="1"/>
  <c r="T292" i="6"/>
  <c r="U292" i="6" s="1"/>
  <c r="T284" i="6"/>
  <c r="I284" i="6" s="1"/>
  <c r="T276" i="6"/>
  <c r="I276" i="6" s="1"/>
  <c r="T268" i="6"/>
  <c r="I268" i="6" s="1"/>
  <c r="T260" i="6"/>
  <c r="I260" i="6" s="1"/>
  <c r="T252" i="6"/>
  <c r="I252" i="6" s="1"/>
  <c r="T244" i="6"/>
  <c r="I244" i="6" s="1"/>
  <c r="T236" i="6"/>
  <c r="I236" i="6" s="1"/>
  <c r="T228" i="6"/>
  <c r="I228" i="6" s="1"/>
  <c r="T220" i="6"/>
  <c r="I220" i="6" s="1"/>
  <c r="T212" i="6"/>
  <c r="I212" i="6" s="1"/>
  <c r="T204" i="6"/>
  <c r="I204" i="6" s="1"/>
  <c r="T196" i="6"/>
  <c r="I196" i="6" s="1"/>
  <c r="T188" i="6"/>
  <c r="I188" i="6" s="1"/>
  <c r="T180" i="6"/>
  <c r="I180" i="6" s="1"/>
  <c r="T172" i="6"/>
  <c r="I172" i="6" s="1"/>
  <c r="T164" i="6"/>
  <c r="U164" i="6" s="1"/>
  <c r="T156" i="6"/>
  <c r="I156" i="6" s="1"/>
  <c r="T148" i="6"/>
  <c r="I148" i="6" s="1"/>
  <c r="T140" i="6"/>
  <c r="I140" i="6" s="1"/>
  <c r="T132" i="6"/>
  <c r="I132" i="6" s="1"/>
  <c r="T124" i="6"/>
  <c r="I124" i="6" s="1"/>
  <c r="T116" i="6"/>
  <c r="I116" i="6" s="1"/>
  <c r="T108" i="6"/>
  <c r="I108" i="6" s="1"/>
  <c r="T100" i="6"/>
  <c r="U100" i="6" s="1"/>
  <c r="T92" i="6"/>
  <c r="I92" i="6" s="1"/>
  <c r="T84" i="6"/>
  <c r="I84" i="6" s="1"/>
  <c r="T76" i="6"/>
  <c r="I76" i="6" s="1"/>
  <c r="T68" i="6"/>
  <c r="I68" i="6" s="1"/>
  <c r="T60" i="6"/>
  <c r="I60" i="6" s="1"/>
  <c r="T52" i="6"/>
  <c r="I52" i="6" s="1"/>
  <c r="T44" i="6"/>
  <c r="I44" i="6" s="1"/>
  <c r="T36" i="6"/>
  <c r="U36" i="6" s="1"/>
  <c r="T28" i="6"/>
  <c r="I28" i="6" s="1"/>
  <c r="T20" i="6"/>
  <c r="I20" i="6" s="1"/>
  <c r="T12" i="6"/>
  <c r="I12" i="6" s="1"/>
  <c r="T303" i="6"/>
  <c r="I303" i="6" s="1"/>
  <c r="T295" i="6"/>
  <c r="I295" i="6" s="1"/>
  <c r="T287" i="6"/>
  <c r="U287" i="6" s="1"/>
  <c r="T279" i="6"/>
  <c r="U279" i="6" s="1"/>
  <c r="T271" i="6"/>
  <c r="I271" i="6" s="1"/>
  <c r="T263" i="6"/>
  <c r="I263" i="6" s="1"/>
  <c r="T255" i="6"/>
  <c r="U255" i="6" s="1"/>
  <c r="T247" i="6"/>
  <c r="U247" i="6" s="1"/>
  <c r="T239" i="6"/>
  <c r="I239" i="6" s="1"/>
  <c r="T231" i="6"/>
  <c r="I231" i="6" s="1"/>
  <c r="T223" i="6"/>
  <c r="U223" i="6" s="1"/>
  <c r="T215" i="6"/>
  <c r="U215" i="6" s="1"/>
  <c r="T207" i="6"/>
  <c r="I207" i="6" s="1"/>
  <c r="T199" i="6"/>
  <c r="I199" i="6" s="1"/>
  <c r="T191" i="6"/>
  <c r="I191" i="6" s="1"/>
  <c r="T183" i="6"/>
  <c r="I183" i="6" s="1"/>
  <c r="T175" i="6"/>
  <c r="I175" i="6" s="1"/>
  <c r="T167" i="6"/>
  <c r="I167" i="6" s="1"/>
  <c r="T159" i="6"/>
  <c r="U159" i="6" s="1"/>
  <c r="T151" i="6"/>
  <c r="U151" i="6" s="1"/>
  <c r="T143" i="6"/>
  <c r="U143" i="6" s="1"/>
  <c r="T135" i="6"/>
  <c r="I135" i="6" s="1"/>
  <c r="T127" i="6"/>
  <c r="U127" i="6" s="1"/>
  <c r="T119" i="6"/>
  <c r="I119" i="6" s="1"/>
  <c r="T111" i="6"/>
  <c r="I111" i="6" s="1"/>
  <c r="T103" i="6"/>
  <c r="I103" i="6" s="1"/>
  <c r="T95" i="6"/>
  <c r="I95" i="6" s="1"/>
  <c r="T87" i="6"/>
  <c r="I87" i="6" s="1"/>
  <c r="T79" i="6"/>
  <c r="U79" i="6" s="1"/>
  <c r="T71" i="6"/>
  <c r="I71" i="6" s="1"/>
  <c r="T63" i="6"/>
  <c r="I63" i="6" s="1"/>
  <c r="T55" i="6"/>
  <c r="I55" i="6" s="1"/>
  <c r="T47" i="6"/>
  <c r="I47" i="6" s="1"/>
  <c r="T39" i="6"/>
  <c r="I39" i="6" s="1"/>
  <c r="T31" i="6"/>
  <c r="U31" i="6" s="1"/>
  <c r="T23" i="6"/>
  <c r="I23" i="6" s="1"/>
  <c r="T15" i="6"/>
  <c r="U15" i="6" s="1"/>
  <c r="T305" i="6"/>
  <c r="I305" i="6" s="1"/>
  <c r="T297" i="6"/>
  <c r="I297" i="6" s="1"/>
  <c r="T289" i="6"/>
  <c r="I289" i="6" s="1"/>
  <c r="T281" i="6"/>
  <c r="I281" i="6" s="1"/>
  <c r="T273" i="6"/>
  <c r="I273" i="6" s="1"/>
  <c r="T265" i="6"/>
  <c r="I265" i="6" s="1"/>
  <c r="T249" i="6"/>
  <c r="I249" i="6" s="1"/>
  <c r="T241" i="6"/>
  <c r="U241" i="6" s="1"/>
  <c r="T233" i="6"/>
  <c r="U233" i="6" s="1"/>
  <c r="T225" i="6"/>
  <c r="I225" i="6" s="1"/>
  <c r="T217" i="6"/>
  <c r="U217" i="6" s="1"/>
  <c r="T209" i="6"/>
  <c r="U209" i="6" s="1"/>
  <c r="T201" i="6"/>
  <c r="I201" i="6" s="1"/>
  <c r="T185" i="6"/>
  <c r="I185" i="6" s="1"/>
  <c r="T177" i="6"/>
  <c r="I177" i="6" s="1"/>
  <c r="T169" i="6"/>
  <c r="I169" i="6" s="1"/>
  <c r="T161" i="6"/>
  <c r="I161" i="6" s="1"/>
  <c r="T153" i="6"/>
  <c r="I153" i="6" s="1"/>
  <c r="T145" i="6"/>
  <c r="I145" i="6" s="1"/>
  <c r="T137" i="6"/>
  <c r="I137" i="6" s="1"/>
  <c r="T121" i="6"/>
  <c r="I121" i="6" s="1"/>
  <c r="T113" i="6"/>
  <c r="U113" i="6" s="1"/>
  <c r="T105" i="6"/>
  <c r="I105" i="6" s="1"/>
  <c r="T97" i="6"/>
  <c r="I97" i="6" s="1"/>
  <c r="T89" i="6"/>
  <c r="U89" i="6" s="1"/>
  <c r="T81" i="6"/>
  <c r="I81" i="6" s="1"/>
  <c r="T73" i="6"/>
  <c r="I73" i="6" s="1"/>
  <c r="T57" i="6"/>
  <c r="I57" i="6" s="1"/>
  <c r="T49" i="6"/>
  <c r="I49" i="6" s="1"/>
  <c r="T41" i="6"/>
  <c r="I41" i="6" s="1"/>
  <c r="T33" i="6"/>
  <c r="I33" i="6" s="1"/>
  <c r="T25" i="6"/>
  <c r="U25" i="6" s="1"/>
  <c r="T17" i="6"/>
  <c r="I17" i="6" s="1"/>
  <c r="T304" i="6"/>
  <c r="U304" i="6" s="1"/>
  <c r="T296" i="6"/>
  <c r="I296" i="6" s="1"/>
  <c r="T288" i="6"/>
  <c r="I288" i="6" s="1"/>
  <c r="T280" i="6"/>
  <c r="I280" i="6" s="1"/>
  <c r="T272" i="6"/>
  <c r="I272" i="6" s="1"/>
  <c r="T264" i="6"/>
  <c r="I264" i="6" s="1"/>
  <c r="T256" i="6"/>
  <c r="I256" i="6" s="1"/>
  <c r="T248" i="6"/>
  <c r="U248" i="6" s="1"/>
  <c r="T240" i="6"/>
  <c r="U240" i="6" s="1"/>
  <c r="T232" i="6"/>
  <c r="I232" i="6" s="1"/>
  <c r="T224" i="6"/>
  <c r="I224" i="6" s="1"/>
  <c r="T216" i="6"/>
  <c r="I216" i="6" s="1"/>
  <c r="T208" i="6"/>
  <c r="I208" i="6" s="1"/>
  <c r="T200" i="6"/>
  <c r="U200" i="6" s="1"/>
  <c r="T192" i="6"/>
  <c r="I192" i="6" s="1"/>
  <c r="T184" i="6"/>
  <c r="I184" i="6" s="1"/>
  <c r="T176" i="6"/>
  <c r="I176" i="6" s="1"/>
  <c r="T168" i="6"/>
  <c r="U168" i="6" s="1"/>
  <c r="T160" i="6"/>
  <c r="U160" i="6" s="1"/>
  <c r="T152" i="6"/>
  <c r="U152" i="6" s="1"/>
  <c r="T144" i="6"/>
  <c r="U144" i="6" s="1"/>
  <c r="T136" i="6"/>
  <c r="U136" i="6" s="1"/>
  <c r="T128" i="6"/>
  <c r="I128" i="6" s="1"/>
  <c r="T120" i="6"/>
  <c r="I120" i="6" s="1"/>
  <c r="T112" i="6"/>
  <c r="I112" i="6" s="1"/>
  <c r="T104" i="6"/>
  <c r="I104" i="6" s="1"/>
  <c r="T96" i="6"/>
  <c r="I96" i="6" s="1"/>
  <c r="T88" i="6"/>
  <c r="U88" i="6" s="1"/>
  <c r="T80" i="6"/>
  <c r="U80" i="6" s="1"/>
  <c r="T72" i="6"/>
  <c r="I72" i="6" s="1"/>
  <c r="T64" i="6"/>
  <c r="I64" i="6" s="1"/>
  <c r="T56" i="6"/>
  <c r="U56" i="6" s="1"/>
  <c r="T48" i="6"/>
  <c r="I48" i="6" s="1"/>
  <c r="T40" i="6"/>
  <c r="I40" i="6" s="1"/>
  <c r="T32" i="6"/>
  <c r="U32" i="6" s="1"/>
  <c r="T24" i="6"/>
  <c r="U24" i="6" s="1"/>
  <c r="T16" i="6"/>
  <c r="I16" i="6" s="1"/>
  <c r="T154" i="6"/>
  <c r="I154" i="6" s="1"/>
  <c r="T98" i="6"/>
  <c r="I98" i="6" s="1"/>
  <c r="T141" i="6"/>
  <c r="I141" i="6" s="1"/>
  <c r="T133" i="6"/>
  <c r="I133" i="6" s="1"/>
  <c r="T69" i="6"/>
  <c r="I69" i="6" s="1"/>
  <c r="U257" i="6"/>
  <c r="T307" i="6"/>
  <c r="I307" i="6" s="1"/>
  <c r="T299" i="6"/>
  <c r="U299" i="6" s="1"/>
  <c r="T291" i="6"/>
  <c r="I291" i="6" s="1"/>
  <c r="T283" i="6"/>
  <c r="I283" i="6" s="1"/>
  <c r="T275" i="6"/>
  <c r="I275" i="6" s="1"/>
  <c r="T267" i="6"/>
  <c r="I267" i="6" s="1"/>
  <c r="T259" i="6"/>
  <c r="I259" i="6" s="1"/>
  <c r="T251" i="6"/>
  <c r="I251" i="6" s="1"/>
  <c r="T243" i="6"/>
  <c r="U243" i="6" s="1"/>
  <c r="T235" i="6"/>
  <c r="U235" i="6" s="1"/>
  <c r="T227" i="6"/>
  <c r="U227" i="6" s="1"/>
  <c r="T219" i="6"/>
  <c r="I219" i="6" s="1"/>
  <c r="T211" i="6"/>
  <c r="U211" i="6" s="1"/>
  <c r="T203" i="6"/>
  <c r="U203" i="6" s="1"/>
  <c r="T195" i="6"/>
  <c r="U195" i="6" s="1"/>
  <c r="T187" i="6"/>
  <c r="I187" i="6" s="1"/>
  <c r="T179" i="6"/>
  <c r="I179" i="6" s="1"/>
  <c r="T171" i="6"/>
  <c r="I171" i="6" s="1"/>
  <c r="T163" i="6"/>
  <c r="I163" i="6" s="1"/>
  <c r="T155" i="6"/>
  <c r="I155" i="6" s="1"/>
  <c r="T147" i="6"/>
  <c r="U147" i="6" s="1"/>
  <c r="T139" i="6"/>
  <c r="I139" i="6" s="1"/>
  <c r="T131" i="6"/>
  <c r="U131" i="6" s="1"/>
  <c r="T123" i="6"/>
  <c r="I123" i="6" s="1"/>
  <c r="T115" i="6"/>
  <c r="I115" i="6" s="1"/>
  <c r="T107" i="6"/>
  <c r="I107" i="6" s="1"/>
  <c r="T99" i="6"/>
  <c r="I99" i="6" s="1"/>
  <c r="T91" i="6"/>
  <c r="I91" i="6" s="1"/>
  <c r="T83" i="6"/>
  <c r="I83" i="6" s="1"/>
  <c r="T75" i="6"/>
  <c r="U75" i="6" s="1"/>
  <c r="T67" i="6"/>
  <c r="U67" i="6" s="1"/>
  <c r="T59" i="6"/>
  <c r="I59" i="6" s="1"/>
  <c r="T51" i="6"/>
  <c r="I51" i="6" s="1"/>
  <c r="T43" i="6"/>
  <c r="U43" i="6" s="1"/>
  <c r="T35" i="6"/>
  <c r="U35" i="6" s="1"/>
  <c r="T27" i="6"/>
  <c r="I27" i="6" s="1"/>
  <c r="T19" i="6"/>
  <c r="U19" i="6" s="1"/>
  <c r="T11" i="6"/>
  <c r="I11" i="6" s="1"/>
  <c r="T302" i="6"/>
  <c r="I302" i="6" s="1"/>
  <c r="T294" i="6"/>
  <c r="I294" i="6" s="1"/>
  <c r="T286" i="6"/>
  <c r="I286" i="6" s="1"/>
  <c r="T278" i="6"/>
  <c r="I278" i="6" s="1"/>
  <c r="T270" i="6"/>
  <c r="U270" i="6" s="1"/>
  <c r="T262" i="6"/>
  <c r="U262" i="6" s="1"/>
  <c r="T254" i="6"/>
  <c r="U254" i="6" s="1"/>
  <c r="T246" i="6"/>
  <c r="I246" i="6" s="1"/>
  <c r="T238" i="6"/>
  <c r="I238" i="6" s="1"/>
  <c r="T230" i="6"/>
  <c r="U230" i="6" s="1"/>
  <c r="T222" i="6"/>
  <c r="I222" i="6" s="1"/>
  <c r="T214" i="6"/>
  <c r="U214" i="6" s="1"/>
  <c r="T206" i="6"/>
  <c r="I206" i="6" s="1"/>
  <c r="T198" i="6"/>
  <c r="U198" i="6" s="1"/>
  <c r="T190" i="6"/>
  <c r="U190" i="6" s="1"/>
  <c r="T182" i="6"/>
  <c r="I182" i="6" s="1"/>
  <c r="T174" i="6"/>
  <c r="I174" i="6" s="1"/>
  <c r="T166" i="6"/>
  <c r="I166" i="6" s="1"/>
  <c r="T158" i="6"/>
  <c r="I158" i="6" s="1"/>
  <c r="T150" i="6"/>
  <c r="I150" i="6" s="1"/>
  <c r="T142" i="6"/>
  <c r="I142" i="6" s="1"/>
  <c r="T134" i="6"/>
  <c r="U134" i="6" s="1"/>
  <c r="T126" i="6"/>
  <c r="U126" i="6" s="1"/>
  <c r="T118" i="6"/>
  <c r="I118" i="6" s="1"/>
  <c r="T110" i="6"/>
  <c r="I110" i="6" s="1"/>
  <c r="T102" i="6"/>
  <c r="I102" i="6" s="1"/>
  <c r="T94" i="6"/>
  <c r="I94" i="6" s="1"/>
  <c r="T86" i="6"/>
  <c r="U86" i="6" s="1"/>
  <c r="T78" i="6"/>
  <c r="I78" i="6" s="1"/>
  <c r="T70" i="6"/>
  <c r="I70" i="6" s="1"/>
  <c r="T62" i="6"/>
  <c r="I62" i="6" s="1"/>
  <c r="T54" i="6"/>
  <c r="I54" i="6" s="1"/>
  <c r="T46" i="6"/>
  <c r="I46" i="6" s="1"/>
  <c r="T38" i="6"/>
  <c r="I38" i="6" s="1"/>
  <c r="T30" i="6"/>
  <c r="I30" i="6" s="1"/>
  <c r="T22" i="6"/>
  <c r="I22" i="6" s="1"/>
  <c r="T14" i="6"/>
  <c r="U14" i="6" s="1"/>
  <c r="T290" i="6"/>
  <c r="I290" i="6" s="1"/>
  <c r="T282" i="6"/>
  <c r="I282" i="6" s="1"/>
  <c r="T226" i="6"/>
  <c r="U226" i="6" s="1"/>
  <c r="T218" i="6"/>
  <c r="I218" i="6" s="1"/>
  <c r="T162" i="6"/>
  <c r="I162" i="6" s="1"/>
  <c r="T90" i="6"/>
  <c r="U90" i="6" s="1"/>
  <c r="T34" i="6"/>
  <c r="I34" i="6" s="1"/>
  <c r="T26" i="6"/>
  <c r="U26" i="6" s="1"/>
  <c r="T269" i="6"/>
  <c r="I269" i="6" s="1"/>
  <c r="T261" i="6"/>
  <c r="I261" i="6" s="1"/>
  <c r="T205" i="6"/>
  <c r="I205" i="6" s="1"/>
  <c r="T197" i="6"/>
  <c r="I197" i="6" s="1"/>
  <c r="T77" i="6"/>
  <c r="I77" i="6" s="1"/>
  <c r="T13" i="6"/>
  <c r="I13" i="6" s="1"/>
  <c r="T306" i="6"/>
  <c r="I306" i="6" s="1"/>
  <c r="T298" i="6"/>
  <c r="I298" i="6" s="1"/>
  <c r="T274" i="6"/>
  <c r="I274" i="6" s="1"/>
  <c r="T266" i="6"/>
  <c r="I266" i="6" s="1"/>
  <c r="T258" i="6"/>
  <c r="I258" i="6" s="1"/>
  <c r="T250" i="6"/>
  <c r="U250" i="6" s="1"/>
  <c r="T242" i="6"/>
  <c r="I242" i="6" s="1"/>
  <c r="T234" i="6"/>
  <c r="U234" i="6" s="1"/>
  <c r="T210" i="6"/>
  <c r="I210" i="6" s="1"/>
  <c r="T202" i="6"/>
  <c r="I202" i="6" s="1"/>
  <c r="T194" i="6"/>
  <c r="I194" i="6" s="1"/>
  <c r="T186" i="6"/>
  <c r="I186" i="6" s="1"/>
  <c r="T178" i="6"/>
  <c r="U178" i="6" s="1"/>
  <c r="T170" i="6"/>
  <c r="I170" i="6" s="1"/>
  <c r="T146" i="6"/>
  <c r="I146" i="6" s="1"/>
  <c r="T138" i="6"/>
  <c r="I138" i="6" s="1"/>
  <c r="T130" i="6"/>
  <c r="I130" i="6" s="1"/>
  <c r="T122" i="6"/>
  <c r="I122" i="6" s="1"/>
  <c r="T114" i="6"/>
  <c r="I114" i="6" s="1"/>
  <c r="T106" i="6"/>
  <c r="I106" i="6" s="1"/>
  <c r="T82" i="6"/>
  <c r="U82" i="6" s="1"/>
  <c r="T74" i="6"/>
  <c r="I74" i="6" s="1"/>
  <c r="T66" i="6"/>
  <c r="U66" i="6" s="1"/>
  <c r="T58" i="6"/>
  <c r="I58" i="6" s="1"/>
  <c r="T50" i="6"/>
  <c r="I50" i="6" s="1"/>
  <c r="T42" i="6"/>
  <c r="I42" i="6" s="1"/>
  <c r="T18" i="6"/>
  <c r="I18" i="6" s="1"/>
  <c r="T10" i="6"/>
  <c r="U10" i="6" s="1"/>
  <c r="T301" i="6"/>
  <c r="I301" i="6" s="1"/>
  <c r="T293" i="6"/>
  <c r="U293" i="6" s="1"/>
  <c r="T285" i="6"/>
  <c r="U285" i="6" s="1"/>
  <c r="T277" i="6"/>
  <c r="I277" i="6" s="1"/>
  <c r="T253" i="6"/>
  <c r="U253" i="6" s="1"/>
  <c r="T245" i="6"/>
  <c r="I245" i="6" s="1"/>
  <c r="T237" i="6"/>
  <c r="I237" i="6" s="1"/>
  <c r="T229" i="6"/>
  <c r="U229" i="6" s="1"/>
  <c r="T221" i="6"/>
  <c r="I221" i="6" s="1"/>
  <c r="T213" i="6"/>
  <c r="I213" i="6" s="1"/>
  <c r="T189" i="6"/>
  <c r="U189" i="6" s="1"/>
  <c r="T181" i="6"/>
  <c r="I181" i="6" s="1"/>
  <c r="T173" i="6"/>
  <c r="I173" i="6" s="1"/>
  <c r="T165" i="6"/>
  <c r="U165" i="6" s="1"/>
  <c r="T157" i="6"/>
  <c r="I157" i="6" s="1"/>
  <c r="T149" i="6"/>
  <c r="I149" i="6" s="1"/>
  <c r="T125" i="6"/>
  <c r="U125" i="6" s="1"/>
  <c r="T117" i="6"/>
  <c r="I117" i="6" s="1"/>
  <c r="T109" i="6"/>
  <c r="I109" i="6" s="1"/>
  <c r="T101" i="6"/>
  <c r="I101" i="6" s="1"/>
  <c r="T93" i="6"/>
  <c r="I93" i="6" s="1"/>
  <c r="T85" i="6"/>
  <c r="I85" i="6" s="1"/>
  <c r="T61" i="6"/>
  <c r="I61" i="6" s="1"/>
  <c r="T53" i="6"/>
  <c r="I53" i="6" s="1"/>
  <c r="T45" i="6"/>
  <c r="U45" i="6" s="1"/>
  <c r="T37" i="6"/>
  <c r="I37" i="6" s="1"/>
  <c r="T29" i="6"/>
  <c r="I29" i="6" s="1"/>
  <c r="T21" i="6"/>
  <c r="I21" i="6" s="1"/>
  <c r="U68" i="6"/>
  <c r="T9" i="6"/>
  <c r="I164" i="6" l="1"/>
  <c r="I100" i="6"/>
  <c r="U175" i="6"/>
  <c r="U129" i="6"/>
  <c r="U284" i="6"/>
  <c r="U196" i="6"/>
  <c r="I143" i="6"/>
  <c r="I79" i="6"/>
  <c r="U9" i="6"/>
  <c r="I9" i="6"/>
  <c r="U132" i="6"/>
  <c r="U193" i="6"/>
  <c r="U303" i="6"/>
  <c r="U207" i="6"/>
  <c r="U271" i="6"/>
  <c r="I292" i="6"/>
  <c r="U228" i="6"/>
  <c r="U156" i="6"/>
  <c r="I36" i="6"/>
  <c r="U239" i="6"/>
  <c r="U260" i="6"/>
  <c r="U65" i="6"/>
  <c r="U252" i="6"/>
  <c r="I15" i="6"/>
  <c r="U308" i="6"/>
  <c r="U276" i="6"/>
  <c r="U116" i="6"/>
  <c r="U180" i="6"/>
  <c r="I248" i="6"/>
  <c r="U20" i="6"/>
  <c r="I88" i="6"/>
  <c r="U212" i="6"/>
  <c r="U148" i="6"/>
  <c r="U84" i="6"/>
  <c r="U52" i="6"/>
  <c r="I151" i="6"/>
  <c r="U172" i="6"/>
  <c r="U208" i="6"/>
  <c r="U87" i="6"/>
  <c r="U76" i="6"/>
  <c r="U141" i="6"/>
  <c r="U23" i="6"/>
  <c r="I215" i="6"/>
  <c r="U112" i="6"/>
  <c r="I304" i="6"/>
  <c r="U204" i="6"/>
  <c r="I240" i="6"/>
  <c r="I279" i="6"/>
  <c r="U140" i="6"/>
  <c r="U236" i="6"/>
  <c r="U268" i="6"/>
  <c r="U44" i="6"/>
  <c r="U272" i="6"/>
  <c r="I86" i="6"/>
  <c r="I24" i="6"/>
  <c r="U300" i="6"/>
  <c r="U108" i="6"/>
  <c r="U28" i="6"/>
  <c r="U92" i="6"/>
  <c r="U188" i="6"/>
  <c r="U167" i="6"/>
  <c r="U220" i="6"/>
  <c r="U60" i="6"/>
  <c r="U124" i="6"/>
  <c r="U244" i="6"/>
  <c r="U105" i="6"/>
  <c r="U199" i="6"/>
  <c r="U118" i="6"/>
  <c r="I214" i="6"/>
  <c r="I223" i="6"/>
  <c r="U295" i="6"/>
  <c r="U263" i="6"/>
  <c r="U281" i="6"/>
  <c r="U135" i="6"/>
  <c r="U296" i="6"/>
  <c r="I255" i="6"/>
  <c r="I127" i="6"/>
  <c r="I159" i="6"/>
  <c r="I287" i="6"/>
  <c r="U95" i="6"/>
  <c r="I31" i="6"/>
  <c r="U97" i="6"/>
  <c r="U71" i="6"/>
  <c r="U206" i="6"/>
  <c r="U121" i="6"/>
  <c r="I25" i="6"/>
  <c r="U273" i="6"/>
  <c r="U288" i="6"/>
  <c r="I247" i="6"/>
  <c r="I160" i="6"/>
  <c r="U12" i="6"/>
  <c r="I241" i="6"/>
  <c r="U41" i="6"/>
  <c r="U49" i="6"/>
  <c r="U192" i="6"/>
  <c r="I144" i="6"/>
  <c r="U111" i="6"/>
  <c r="U191" i="6"/>
  <c r="I203" i="6"/>
  <c r="U289" i="6"/>
  <c r="U63" i="6"/>
  <c r="U16" i="6"/>
  <c r="U110" i="6"/>
  <c r="U47" i="6"/>
  <c r="I217" i="6"/>
  <c r="U128" i="6"/>
  <c r="U64" i="6"/>
  <c r="I136" i="6"/>
  <c r="U153" i="6"/>
  <c r="U119" i="6"/>
  <c r="U174" i="6"/>
  <c r="U103" i="6"/>
  <c r="U231" i="6"/>
  <c r="I56" i="6"/>
  <c r="U57" i="6"/>
  <c r="U39" i="6"/>
  <c r="U184" i="6"/>
  <c r="U81" i="6"/>
  <c r="U55" i="6"/>
  <c r="U183" i="6"/>
  <c r="U120" i="6"/>
  <c r="U256" i="6"/>
  <c r="U297" i="6"/>
  <c r="U225" i="6"/>
  <c r="U98" i="6"/>
  <c r="U46" i="6"/>
  <c r="U216" i="6"/>
  <c r="U302" i="6"/>
  <c r="I250" i="6"/>
  <c r="U201" i="6"/>
  <c r="U137" i="6"/>
  <c r="I209" i="6"/>
  <c r="U72" i="6"/>
  <c r="U280" i="6"/>
  <c r="U177" i="6"/>
  <c r="I67" i="6"/>
  <c r="U27" i="6"/>
  <c r="U224" i="6"/>
  <c r="U33" i="6"/>
  <c r="I35" i="6"/>
  <c r="U17" i="6"/>
  <c r="I89" i="6"/>
  <c r="U96" i="6"/>
  <c r="U161" i="6"/>
  <c r="U163" i="6"/>
  <c r="U291" i="6"/>
  <c r="U78" i="6"/>
  <c r="I198" i="6"/>
  <c r="U169" i="6"/>
  <c r="I113" i="6"/>
  <c r="U34" i="6"/>
  <c r="U249" i="6"/>
  <c r="I233" i="6"/>
  <c r="U218" i="6"/>
  <c r="I32" i="6"/>
  <c r="U264" i="6"/>
  <c r="U246" i="6"/>
  <c r="I80" i="6"/>
  <c r="U155" i="6"/>
  <c r="U176" i="6"/>
  <c r="U267" i="6"/>
  <c r="I168" i="6"/>
  <c r="U149" i="6"/>
  <c r="U73" i="6"/>
  <c r="U305" i="6"/>
  <c r="U145" i="6"/>
  <c r="I189" i="6"/>
  <c r="U154" i="6"/>
  <c r="U282" i="6"/>
  <c r="I270" i="6"/>
  <c r="I152" i="6"/>
  <c r="U54" i="6"/>
  <c r="U265" i="6"/>
  <c r="U185" i="6"/>
  <c r="U48" i="6"/>
  <c r="U232" i="6"/>
  <c r="U102" i="6"/>
  <c r="U307" i="6"/>
  <c r="U123" i="6"/>
  <c r="I230" i="6"/>
  <c r="U40" i="6"/>
  <c r="U306" i="6"/>
  <c r="I200" i="6"/>
  <c r="U104" i="6"/>
  <c r="U133" i="6"/>
  <c r="I19" i="6"/>
  <c r="I147" i="6"/>
  <c r="I82" i="6"/>
  <c r="U179" i="6"/>
  <c r="I26" i="6"/>
  <c r="I243" i="6"/>
  <c r="U106" i="6"/>
  <c r="U275" i="6"/>
  <c r="I226" i="6"/>
  <c r="I190" i="6"/>
  <c r="I75" i="6"/>
  <c r="U69" i="6"/>
  <c r="U286" i="6"/>
  <c r="U74" i="6"/>
  <c r="U238" i="6"/>
  <c r="U139" i="6"/>
  <c r="U94" i="6"/>
  <c r="U197" i="6"/>
  <c r="U186" i="6"/>
  <c r="I131" i="6"/>
  <c r="I195" i="6"/>
  <c r="I45" i="6"/>
  <c r="I229" i="6"/>
  <c r="U51" i="6"/>
  <c r="U221" i="6"/>
  <c r="U158" i="6"/>
  <c r="U13" i="6"/>
  <c r="U107" i="6"/>
  <c r="U171" i="6"/>
  <c r="U11" i="6"/>
  <c r="U22" i="6"/>
  <c r="U59" i="6"/>
  <c r="U259" i="6"/>
  <c r="U182" i="6"/>
  <c r="U187" i="6"/>
  <c r="U53" i="6"/>
  <c r="I10" i="6"/>
  <c r="U30" i="6"/>
  <c r="U269" i="6"/>
  <c r="U222" i="6"/>
  <c r="U266" i="6"/>
  <c r="I134" i="6"/>
  <c r="I254" i="6"/>
  <c r="I14" i="6"/>
  <c r="I227" i="6"/>
  <c r="U146" i="6"/>
  <c r="I235" i="6"/>
  <c r="U205" i="6"/>
  <c r="U38" i="6"/>
  <c r="U283" i="6"/>
  <c r="U70" i="6"/>
  <c r="U150" i="6"/>
  <c r="U278" i="6"/>
  <c r="U91" i="6"/>
  <c r="U219" i="6"/>
  <c r="U62" i="6"/>
  <c r="U142" i="6"/>
  <c r="U83" i="6"/>
  <c r="U117" i="6"/>
  <c r="I285" i="6"/>
  <c r="U170" i="6"/>
  <c r="U166" i="6"/>
  <c r="U294" i="6"/>
  <c r="U115" i="6"/>
  <c r="U251" i="6"/>
  <c r="U99" i="6"/>
  <c r="I43" i="6"/>
  <c r="U261" i="6"/>
  <c r="I126" i="6"/>
  <c r="I262" i="6"/>
  <c r="I211" i="6"/>
  <c r="U77" i="6"/>
  <c r="I299" i="6"/>
  <c r="I125" i="6"/>
  <c r="U301" i="6"/>
  <c r="I178" i="6"/>
  <c r="U258" i="6"/>
  <c r="U130" i="6"/>
  <c r="U29" i="6"/>
  <c r="U242" i="6"/>
  <c r="U50" i="6"/>
  <c r="I253" i="6"/>
  <c r="U173" i="6"/>
  <c r="I66" i="6"/>
  <c r="U93" i="6"/>
  <c r="U213" i="6"/>
  <c r="I293" i="6"/>
  <c r="I165" i="6"/>
  <c r="I90" i="6"/>
  <c r="U37" i="6"/>
  <c r="U109" i="6"/>
  <c r="U290" i="6"/>
  <c r="U138" i="6"/>
  <c r="U162" i="6"/>
  <c r="U202" i="6"/>
  <c r="U18" i="6"/>
  <c r="U210" i="6"/>
  <c r="I234" i="6"/>
  <c r="U61" i="6"/>
  <c r="U42" i="6"/>
  <c r="U85" i="6"/>
  <c r="U237" i="6"/>
  <c r="U245" i="6"/>
  <c r="U114" i="6"/>
  <c r="U298" i="6"/>
  <c r="U157" i="6"/>
  <c r="U122" i="6"/>
  <c r="U194" i="6"/>
  <c r="U274" i="6"/>
  <c r="U21" i="6"/>
  <c r="U101" i="6"/>
  <c r="U181" i="6"/>
  <c r="U277" i="6"/>
  <c r="U58" i="6"/>
</calcChain>
</file>

<file path=xl/comments1.xml><?xml version="1.0" encoding="utf-8"?>
<comments xmlns="http://schemas.openxmlformats.org/spreadsheetml/2006/main">
  <authors>
    <author>Usuario</author>
  </authors>
  <commentList>
    <comment ref="V2" authorId="0" shapeId="0">
      <text>
        <r>
          <rPr>
            <b/>
            <sz val="9"/>
            <color indexed="81"/>
            <rFont val="Tahoma"/>
            <family val="2"/>
          </rPr>
          <t>Usuario:</t>
        </r>
        <r>
          <rPr>
            <sz val="9"/>
            <color indexed="81"/>
            <rFont val="Tahoma"/>
            <family val="2"/>
          </rPr>
          <t xml:space="preserve">
Seria bueno definir un ejemplo si es dato abierto o no</t>
        </r>
      </text>
    </comment>
  </commentList>
</comments>
</file>

<file path=xl/sharedStrings.xml><?xml version="1.0" encoding="utf-8"?>
<sst xmlns="http://schemas.openxmlformats.org/spreadsheetml/2006/main" count="683" uniqueCount="419">
  <si>
    <t>MATRIZ DE ACTIVOS DE INFORMACIÓN</t>
  </si>
  <si>
    <t>DIRECCIÓN GENERAL / REGIONAL / CENTRO DE FORMACIÓN / SEDE</t>
  </si>
  <si>
    <t>LÍDER DE PROCESO O FUNCIONARIO DESIGNADO / CALIFICADO POR</t>
  </si>
  <si>
    <t>FECHA ÚLTIMA ACTUALIZACIÓN</t>
  </si>
  <si>
    <t>IDENTIFICACIÓN DE ACTIVOS DE INFORMACIÓN</t>
  </si>
  <si>
    <t>VALORACIÓN DEL ACTIVO</t>
  </si>
  <si>
    <t>PROTECCIÓN DE DATOS PERSONALES</t>
  </si>
  <si>
    <t>ALINEACIÓN LEY DE TRANSPARENCIA Y ACCESO A LA INFORMACIÓN</t>
  </si>
  <si>
    <t>DATOS ABIERTOS</t>
  </si>
  <si>
    <t>INFRAESTRUCTURA CRITICAS CIBERNETICAS - ICC</t>
  </si>
  <si>
    <t>Id. Activo</t>
  </si>
  <si>
    <t>NOMBRE DEL ACTIVO DE INFORMACIÓN</t>
  </si>
  <si>
    <t>DESCRIPCIÓN DEL ACTIVO DE INFORMACIÓN</t>
  </si>
  <si>
    <t>Código  de Etiquetado - DIC</t>
  </si>
  <si>
    <t>SUBSERIE</t>
  </si>
  <si>
    <t>Tipo de Activo</t>
  </si>
  <si>
    <t>CRITICIDAD RESPECTO A LA CONFIDENCIALIDAD</t>
  </si>
  <si>
    <t>Valor</t>
  </si>
  <si>
    <t>CRITICIDAD RESPECTO A LA INTEGRIDAD</t>
  </si>
  <si>
    <t>CRITICIDAD RESPECTO A LA DISPONIBILIDAD</t>
  </si>
  <si>
    <t>Valor total del Activo</t>
  </si>
  <si>
    <t>Valor del Activo para el proceso</t>
  </si>
  <si>
    <t>OBSERVACIONES</t>
  </si>
  <si>
    <t>El activo almacena o solicita Datos personales</t>
  </si>
  <si>
    <t>Los datos almacenados o requeridos son públicos</t>
  </si>
  <si>
    <t>Los datos almacenados o requeridos son Privados</t>
  </si>
  <si>
    <t>Los datos almacenados o requeridos son Semiprivados</t>
  </si>
  <si>
    <t>Los datos almacenados o requeridos son Sensibles</t>
  </si>
  <si>
    <t>IDIOMA</t>
  </si>
  <si>
    <t>MEDIO DE CONSERVACIÓN Y/O SOPORTE</t>
  </si>
  <si>
    <t>FORMATO</t>
  </si>
  <si>
    <t>INFORMACIÓN PUBLICADA O DISPONIBLE</t>
  </si>
  <si>
    <t>FECHA DE GENERACIÓN DE LA INFORMACIÓN</t>
  </si>
  <si>
    <t>CONDICIÓN LEGÍTIMA DE LA EXCEPCIÓN</t>
  </si>
  <si>
    <t>FUNDAMENTO CONSTITUCIONAL O LEGAL</t>
  </si>
  <si>
    <t>FUNDAMENTO JURÍDICO DE LA EXCEPCIÓN</t>
  </si>
  <si>
    <t>DESCRIPCIÓN DE CONDICIÓN LEGITIMA DE LA EXCEPCIÓN</t>
  </si>
  <si>
    <t>CLASIFICACIÓN DEL ACTIVO DE ACUERDO A TRANSPARENCIA LEY 1712</t>
  </si>
  <si>
    <t>Plazo de Clasificación o Reserva</t>
  </si>
  <si>
    <t>CLASIFICACIÓN O RESERVA TOTAL O PARCIAL DE LA INFORMACIÓN</t>
  </si>
  <si>
    <t xml:space="preserve">FECHA DE CALIFICACIÓN </t>
  </si>
  <si>
    <t>Frecuencia de actualización</t>
  </si>
  <si>
    <t>Categoría lugares de consulta</t>
  </si>
  <si>
    <t>Detalle Lugar de Consulta</t>
  </si>
  <si>
    <t>El activo se cataloga como dato abierto</t>
  </si>
  <si>
    <r>
      <rPr>
        <b/>
        <sz val="11"/>
        <color rgb="FF9C0006"/>
        <rFont val="Calibri"/>
        <family val="2"/>
        <scheme val="minor"/>
      </rPr>
      <t>IMPACTO AMBIENTAL</t>
    </r>
    <r>
      <rPr>
        <sz val="11"/>
        <color rgb="FF9C0006"/>
        <rFont val="Calibri"/>
        <family val="2"/>
        <scheme val="minor"/>
      </rPr>
      <t xml:space="preserve">
Se requieren 3 años o más para la recuperación</t>
    </r>
  </si>
  <si>
    <t>Se considera infraestructura critica</t>
  </si>
  <si>
    <t>CAMPO</t>
  </si>
  <si>
    <t>DEFINICIÓN</t>
  </si>
  <si>
    <t>INSTRUCTIVO</t>
  </si>
  <si>
    <t>RESPONSABLE DE DILIGENCIAMIENTO</t>
  </si>
  <si>
    <t>Líder de proceso / Colaborador designado / CISO</t>
  </si>
  <si>
    <t>ID. ACTIVO</t>
  </si>
  <si>
    <t>Automático por herramienta</t>
  </si>
  <si>
    <t>PROCESO</t>
  </si>
  <si>
    <t>Registre el nombre del proceso al cual pertenece el activo de información.</t>
  </si>
  <si>
    <t>Líder de proceso / Colaborador designado</t>
  </si>
  <si>
    <t>PROCEDIMIENTO</t>
  </si>
  <si>
    <t>Registre el nombre del procedimiento al cual pertenece el activo de información.</t>
  </si>
  <si>
    <t>Registre el nombre a través del cual se identifica el activo de información.</t>
  </si>
  <si>
    <t>Realice una breve descripción que ayude a contextualiza el activo de información que está registrando.</t>
  </si>
  <si>
    <t>Código de Etiquetado - DIC</t>
  </si>
  <si>
    <t>Realice la calificación del la integridad del activo de información según los criterios suministrados y disponibles.</t>
  </si>
  <si>
    <t>Cálculo automático</t>
  </si>
  <si>
    <t>Realice la calificación del la disponibilidad del activo de información según los criterios suministrados y disponibles.</t>
  </si>
  <si>
    <t>Registre observaciones adicionales sobre el activo de información.</t>
  </si>
  <si>
    <t>PROTECCION DE DATOS</t>
  </si>
  <si>
    <t>LEY DE TRANSPARENCIA Y ACCESO A LA INFORMACIÓN</t>
  </si>
  <si>
    <t>Implica la mención de una o varias de las excepciones taxativas que se establecen en los artículos 18 y 19 de la Ley 1712. Es decir, las contenidas en los literales de los artículos mencionados.</t>
  </si>
  <si>
    <t>FUNDAMENTO JURIDICO DE LA EXCEPCIÓN</t>
  </si>
  <si>
    <t>CALIFICACIÓN DEL ACTIVO DE ACUERDO A TRANSPARENCIA LEY 1712</t>
  </si>
  <si>
    <r>
      <rPr>
        <b/>
        <sz val="11"/>
        <color indexed="8"/>
        <rFont val="Calibri"/>
        <family val="2"/>
        <scheme val="minor"/>
      </rPr>
      <t xml:space="preserve">Información Pública. </t>
    </r>
    <r>
      <rPr>
        <sz val="11"/>
        <color indexed="8"/>
        <rFont val="Calibri"/>
        <family val="2"/>
        <scheme val="minor"/>
      </rPr>
      <t xml:space="preserve">Es toda información que un sujeto obligado genere, obtenga, adquiera, o controle en su calidad de tal.
</t>
    </r>
    <r>
      <rPr>
        <b/>
        <sz val="11"/>
        <color indexed="8"/>
        <rFont val="Calibri"/>
        <family val="2"/>
        <scheme val="minor"/>
      </rPr>
      <t xml:space="preserve">Información Pública Clasificada. </t>
    </r>
    <r>
      <rPr>
        <sz val="11"/>
        <color indexed="8"/>
        <rFont val="Calibri"/>
        <family val="2"/>
        <scheme val="minor"/>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1"/>
        <color indexed="8"/>
        <rFont val="Calibri"/>
        <family val="2"/>
        <scheme val="minor"/>
      </rPr>
      <t>Información Pública Reservada.</t>
    </r>
    <r>
      <rPr>
        <sz val="11"/>
        <color indexed="8"/>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</si>
  <si>
    <t>El tiempo que dura la clasificación. En el caso de la información clasificada, el término es ilimitado, al tenor de lo establecido en el parágrafo único del artículo 18 de la Ley 1712. Para la información reservada, el tiempo máximo es de 15 años, de acuerdo con el artículo 22 del mismo cuerpo normativo, pero siempre bajo el entendido de que el lapso puede ser menor, según las circunstancias de cada caso.</t>
  </si>
  <si>
    <r>
      <t xml:space="preserve">Seleccionar </t>
    </r>
    <r>
      <rPr>
        <b/>
        <sz val="11"/>
        <color indexed="8"/>
        <rFont val="Calibri"/>
        <family val="2"/>
        <scheme val="minor"/>
      </rPr>
      <t xml:space="preserve">SÍ </t>
    </r>
    <r>
      <rPr>
        <sz val="11"/>
        <color indexed="8"/>
        <rFont val="Calibri"/>
        <family val="2"/>
        <scheme val="minor"/>
      </rPr>
      <t xml:space="preserve">o </t>
    </r>
    <r>
      <rPr>
        <b/>
        <sz val="11"/>
        <color indexed="8"/>
        <rFont val="Calibri"/>
        <family val="2"/>
        <scheme val="minor"/>
      </rPr>
      <t>NO</t>
    </r>
    <r>
      <rPr>
        <sz val="11"/>
        <color indexed="8"/>
        <rFont val="Calibri"/>
        <family val="2"/>
        <scheme val="minor"/>
      </rPr>
      <t xml:space="preserve">,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La Ley establece la obligatoriedad de las entidades públicas de </t>
    </r>
    <r>
      <rPr>
        <b/>
        <sz val="11"/>
        <color indexed="8"/>
        <rFont val="Calibri"/>
        <family val="2"/>
        <scheme val="minor"/>
      </rPr>
      <t>“divulgar datos abiertos”</t>
    </r>
    <r>
      <rPr>
        <sz val="11"/>
        <color indexed="8"/>
        <rFont val="Calibri"/>
        <family val="2"/>
        <scheme val="minor"/>
      </rPr>
      <t>,  teniendo  en  cuenta  las  excepciones de  acceso a la información, asociadas  a información  clasificada  y  reservada establecidas  en  su  título  tercero, Artículos 18 y 19 de la Ley 1712 de 2014.</t>
    </r>
  </si>
  <si>
    <t>Seleccione si el activo se cataloga como información de datos abiertos.</t>
  </si>
  <si>
    <r>
      <rPr>
        <b/>
        <sz val="11"/>
        <color rgb="FF9C0006"/>
        <rFont val="Calibri"/>
        <family val="2"/>
        <scheme val="minor"/>
      </rPr>
      <t xml:space="preserve">IMPACTO SOCIAL 
El daño, perdida o deterioro </t>
    </r>
    <r>
      <rPr>
        <sz val="11"/>
        <color rgb="FF9C0006"/>
        <rFont val="Calibri"/>
        <family val="2"/>
        <scheme val="minor"/>
      </rPr>
      <t>afectaría (0,5%) de la población nacional (250,000 personas)</t>
    </r>
  </si>
  <si>
    <t>Valorado en función de la afectación de la población (incluyendo la perdida de vidas humanas, el sufrimiento físico y la alteración de la vida cotidiana). Valorado en función de la población total colombiana. Fuente: DANE. El daño, perdida o deterioro del activo puede afectar a 250.000 o más personas.</t>
  </si>
  <si>
    <t>Seleccione Si cuando el daño, perdida o deterioro del activo afecte a 250.000 o más personas</t>
  </si>
  <si>
    <r>
      <rPr>
        <b/>
        <sz val="11"/>
        <color rgb="FF9C0006"/>
        <rFont val="Calibri"/>
        <family val="2"/>
        <scheme val="minor"/>
      </rPr>
      <t>IMPACTO ECONOMICO 
Se podrían generar pérdidas, gastos o costos iguales o superiores</t>
    </r>
    <r>
      <rPr>
        <sz val="11"/>
        <color rgb="FF9C0006"/>
        <rFont val="Calibri"/>
        <family val="2"/>
        <scheme val="minor"/>
      </rPr>
      <t xml:space="preserve"> al PIB de un día o 0,123% del PIB Anual (464.619.736)</t>
    </r>
  </si>
  <si>
    <t>Valorado en función de la magnitud de las perdidas económicas en relación con el producto interno Bruto de Colombia (PIB) Fuente: Banco Mundial. El daño, perdida o deterioro del activo puede generar pérdidas, gastos o costos iguales o superiores a 464,619,736</t>
  </si>
  <si>
    <t>Seleccione Si cuando el daño, perdida o deterioro del activo pueda generar pérdidas, gastos o costos iguales o superiores a 464,619,736</t>
  </si>
  <si>
    <t>Valorado en función de los años que tarda el medio ambiente en recuperarse. El daño, perdida o deterioro puede generar un impacto ambiental que requiera 3 años o más para su recuperación.</t>
  </si>
  <si>
    <t>Seleccione Si, en caso que el daño, perdida o deterioro pueda generar un impacto ambiental que requiera 3 años o más para su recuperación.</t>
  </si>
  <si>
    <t>TIPO DE ACTIVOS</t>
  </si>
  <si>
    <t>DESCRIPCIÓN</t>
  </si>
  <si>
    <t>Bases de Datos</t>
  </si>
  <si>
    <t>Conjunto de datos pertenecientes a un mismo contexto y almacenados sistemáticamente para su posterior uso, puede ser utilizada en un formato de motor ya sea SQL, SQL Server, MySQL o en formato Excel.
Ejemplos: Bases de datos con información personal o con datos relevante para algún proceso (bases de datos de nóminas, Base de datos Aprendices, Listado de proveedores, estados financieros) entre otros.</t>
  </si>
  <si>
    <t>Datos / Información</t>
  </si>
  <si>
    <r>
      <rPr>
        <b/>
        <sz val="11"/>
        <color indexed="8"/>
        <rFont val="Calibri"/>
        <family val="2"/>
        <scheme val="minor"/>
      </rPr>
      <t>Que es almacenado en equipos o soportes de información (normalmente agrupado como ficheros o bases de datos) o será transferido de un lugar a otro por los medios de transmisión de datos.</t>
    </r>
    <r>
      <rPr>
        <sz val="11"/>
        <color indexed="8"/>
        <rFont val="Calibri"/>
        <family val="2"/>
        <scheme val="minor"/>
      </rPr>
      <t xml:space="preserve">
Ejemplo: Copias de Respaldo, Ficheros, Datos de Gestión Interna, Datos de Configuración, Credenciales (Contraseñas), Datos de Validación de Credenciales (Autenticación), Datos de Control de Acceso, Registros de Actividad (Log), Matrices de Roles y Privilegios, Código Fuente, Código Ejecutable, Datos de Prueba, Contratos, acuerdos de confidencialidad, manuales de usuario, procedimientos operativos o de soporte, planes para la continuidad del negocio, registros contables, estados financieros, archivos ofimáticos, documentos y registros del sistema integrado de gestión, formatos o formularios físicos o digitales.</t>
    </r>
  </si>
  <si>
    <t>Equipos Auxiliares</t>
  </si>
  <si>
    <r>
      <rPr>
        <b/>
        <sz val="11"/>
        <color indexed="8"/>
        <rFont val="Calibri"/>
        <family val="2"/>
        <scheme val="minor"/>
      </rPr>
      <t>Otros equipos que sirven de soporte a los sistemas de información, sin estar directamente relacionados con datos.</t>
    </r>
    <r>
      <rPr>
        <sz val="11"/>
        <color indexed="8"/>
        <rFont val="Calibri"/>
        <family val="2"/>
        <scheme val="minor"/>
      </rPr>
      <t xml:space="preserve">
Ejemplo: Fuentes de alimentación, generadores eléctricos, equipos de climatización, sistemas de alimentación ininterrumpida (UPS), cableado, cable eléctrico, fibra óptica, equipos de destrucción de soportes de información, mobiliarios, armarios, cajas fuertes.</t>
    </r>
  </si>
  <si>
    <t>Hardware / Infraestructura</t>
  </si>
  <si>
    <t>Instalaciones</t>
  </si>
  <si>
    <t>Lugares donde albergan los sistemas de información y comunicaciones.</t>
  </si>
  <si>
    <t>Personas</t>
  </si>
  <si>
    <t>Usuarios Internos, Usuarios Externos, Operadores, Administradores de Sistemas, Administradores de Comunicaciones, Administradores de Bases de Datos, Administradores de Seguridad, Programadores, Contratistas, Proveedores.</t>
  </si>
  <si>
    <t>Redes de Comunicaciones</t>
  </si>
  <si>
    <r>
      <rPr>
        <b/>
        <sz val="11"/>
        <color indexed="8"/>
        <rFont val="Calibri"/>
        <family val="2"/>
        <scheme val="minor"/>
      </rPr>
      <t>Infraestructuras dedicadas como servicios de comunicaciones contratados a terceros o medios de transporte de datos de un sitio a otro.</t>
    </r>
    <r>
      <rPr>
        <sz val="11"/>
        <color indexed="8"/>
        <rFont val="Calibri"/>
        <family val="2"/>
        <scheme val="minor"/>
      </rPr>
      <t xml:space="preserve">
Ejemplo: Red Telefónica, Red Inalámbrica, Telefonía Móvil, Satelital, Red Local (LAN), Red Metropolitana (MAN), Internet, Radio Comunicaciones, Punto a Punto, ADSL, Red Digital (RDSI).</t>
    </r>
  </si>
  <si>
    <t>Servicios</t>
  </si>
  <si>
    <t xml:space="preserve">Software / Aplicaciones Informáticas </t>
  </si>
  <si>
    <r>
      <rPr>
        <b/>
        <sz val="11"/>
        <color indexed="8"/>
        <rFont val="Calibri"/>
        <family val="2"/>
        <scheme val="minor"/>
      </rPr>
      <t>Que gestionan, analizan y transforman los datos permitiendo la explotación de la información para la prestación de los servicios.</t>
    </r>
    <r>
      <rPr>
        <sz val="11"/>
        <color indexed="8"/>
        <rFont val="Calibri"/>
        <family val="2"/>
        <scheme val="minor"/>
      </rPr>
      <t xml:space="preserve">
Ejemplo: Aquellos utilizados para la enseñanza, para el desarrollo de aplicaciones, para la gestión o administración de bases de datos, para la gestión o administración de documentos, para la gestión del correo electrónico, para la navegación web, para el desarrollo de aplicaciones propias, para la gestión de respaldos de información, para la prevención de virus o infecciones informáticas, para conexiones o trabajos remotos, entre otros.</t>
    </r>
  </si>
  <si>
    <t>Soportes de Información</t>
  </si>
  <si>
    <r>
      <rPr>
        <b/>
        <sz val="11"/>
        <color indexed="8"/>
        <rFont val="Calibri"/>
        <family val="2"/>
        <scheme val="minor"/>
      </rPr>
      <t>Dispositivos físicos o electrónicos que permiten almacenar información de forma permanente o durante largos periodos de tiempo y que posteriormente permiten recuperar la información contenida en ellos.</t>
    </r>
    <r>
      <rPr>
        <sz val="11"/>
        <color indexed="8"/>
        <rFont val="Calibri"/>
        <family val="2"/>
        <scheme val="minor"/>
      </rPr>
      <t xml:space="preserve">
Ejemplo: Discos, Discos Virtuales, Almacenamiento en Red (san), Memorias USB, CDROM, DVD, Cinta Magnética (tape), Tarjetas de Memoria, Tarjetas Inteligentes, Material Impreso, Microfilmaciones.</t>
    </r>
  </si>
  <si>
    <t>Nombre del responsable de la producción de la información</t>
  </si>
  <si>
    <t>Nombre del responsable de la información:</t>
  </si>
  <si>
    <t>CLASIFICACIÓN O RESERVA DE LA INFORMACIÓN</t>
  </si>
  <si>
    <t>PLAZO DE CLASIFICACIÓN O RESERVA</t>
  </si>
  <si>
    <t>FRECUENCIA DE ACTUALIZACIÓN</t>
  </si>
  <si>
    <t>LUGAR DE CONSULTA</t>
  </si>
  <si>
    <t>El elemento se cataloga como dato abierto</t>
  </si>
  <si>
    <t>Español</t>
  </si>
  <si>
    <t>Audio</t>
  </si>
  <si>
    <t>Publicada</t>
  </si>
  <si>
    <t>Pone en riesgo la intimidad de las personas</t>
  </si>
  <si>
    <t>Información exceptuada por daño de derechos a personas naturales o jurídicas. Articulo 18 Ley 1712 de 2014</t>
  </si>
  <si>
    <t>El derecho de toda persona a la intimidad, bajo las limitaciones propias que impone la condición de servidor publico, en concordancia con lo estipulado</t>
  </si>
  <si>
    <t>Publica Clasificada</t>
  </si>
  <si>
    <t>No Aplica</t>
  </si>
  <si>
    <t>Ilimitada</t>
  </si>
  <si>
    <t>Diario</t>
  </si>
  <si>
    <t>Portales web propios</t>
  </si>
  <si>
    <t>Si</t>
  </si>
  <si>
    <t>Ingles</t>
  </si>
  <si>
    <t>Documento de Texto</t>
  </si>
  <si>
    <t>Disponible a solicitud</t>
  </si>
  <si>
    <t>Pone en riesgo la vida, salud o seguridad de las personas</t>
  </si>
  <si>
    <t>El derecho de toda persona a la vida, la salud o la seguridad</t>
  </si>
  <si>
    <t>Parcial</t>
  </si>
  <si>
    <t>Semanal</t>
  </si>
  <si>
    <t>Portales web de terceros</t>
  </si>
  <si>
    <t>No</t>
  </si>
  <si>
    <t>Español - Ingles</t>
  </si>
  <si>
    <t>Electrónico</t>
  </si>
  <si>
    <t>Documento PDF</t>
  </si>
  <si>
    <t>No publicado o disponible</t>
  </si>
  <si>
    <t>Compromete secretos comerciales, industriales, profesionales</t>
  </si>
  <si>
    <t>Los secretos comerciales, industriales y profesionales, así como los estipulados en el parágrafo del articulo 77 de la Ley 1474 de 2011</t>
  </si>
  <si>
    <t>Total</t>
  </si>
  <si>
    <t>Quincenal</t>
  </si>
  <si>
    <t>Intranet</t>
  </si>
  <si>
    <t>Otro</t>
  </si>
  <si>
    <t>Presentación</t>
  </si>
  <si>
    <t>Afectaría la defensa o seguridad nacional</t>
  </si>
  <si>
    <t>Información exceptuada por daño a los intereses públicos. Articulo 19 Ley 1712 de 2014</t>
  </si>
  <si>
    <t>Defensa y seguridad nacional</t>
  </si>
  <si>
    <t>Publica Reservada</t>
  </si>
  <si>
    <t>No Mayor a 15 años</t>
  </si>
  <si>
    <t>Mensual</t>
  </si>
  <si>
    <t>Archivo físico</t>
  </si>
  <si>
    <t>Hoja de calculo</t>
  </si>
  <si>
    <t>Afectaría la seguridad publica</t>
  </si>
  <si>
    <t>La seguridad publica</t>
  </si>
  <si>
    <t>Bimensual</t>
  </si>
  <si>
    <t>Archivos digitales</t>
  </si>
  <si>
    <t>Imagen</t>
  </si>
  <si>
    <t>Afectaría o pone en riesgo las relaciones internacionales</t>
  </si>
  <si>
    <t>Las relaciones internacionales</t>
  </si>
  <si>
    <t>Trimestral</t>
  </si>
  <si>
    <t>Sistemas de información</t>
  </si>
  <si>
    <t>Video</t>
  </si>
  <si>
    <t>Compromete procesos de investigación de delitos o faltas disciplinarias</t>
  </si>
  <si>
    <t>La prevención, investigación y persecución de delitos y las faltas disciplinarias, mientras que no se haga efectiva la medida de aseguramiento o se formule pliego de cargos, según el caso.</t>
  </si>
  <si>
    <t>Cuatrimestral</t>
  </si>
  <si>
    <t>Pone en riesgo procesos judiciales</t>
  </si>
  <si>
    <t>El debido proceso y la igualdad de las partes de los procesos judiciales</t>
  </si>
  <si>
    <t>Semestral</t>
  </si>
  <si>
    <t>No aplica</t>
  </si>
  <si>
    <t>Compromete la administración efectiva de la justicia</t>
  </si>
  <si>
    <t>La administración efectiva de la justicia</t>
  </si>
  <si>
    <t>Anual</t>
  </si>
  <si>
    <t>Pone en riesgo los derechos de la infancia o la adolescencia</t>
  </si>
  <si>
    <t>Los derechos de la infancia y la adolescencia</t>
  </si>
  <si>
    <t>Por demanda</t>
  </si>
  <si>
    <t>Afectaría o compromete la estabilidad macroeconómica o financiera del país</t>
  </si>
  <si>
    <t>La estabilidad macroeconómica y financiera del país</t>
  </si>
  <si>
    <t>Compromete o genera riesgo para la salud publica</t>
  </si>
  <si>
    <t>La salud publica</t>
  </si>
  <si>
    <t>La información tiene tanto contenido publico como reservado o clasificado</t>
  </si>
  <si>
    <t>El contenido público puede ser conocido y se limitará el acceso a solicitud a contenido reservado o clasificado</t>
  </si>
  <si>
    <t>Información publica con restricción de acceso a la totalidad del contenido</t>
  </si>
  <si>
    <t>Pública Reservada / Clasificada</t>
  </si>
  <si>
    <t>No Mayor a 15 años (Reservada) / Ilimitada Clasificada</t>
  </si>
  <si>
    <t>No existe excepción de acceso</t>
  </si>
  <si>
    <t>Información publica y de conocimiento general</t>
  </si>
  <si>
    <t>Publica</t>
  </si>
  <si>
    <t>El activo de información no puede ser clasificado como información</t>
  </si>
  <si>
    <t>El contenido público podrá ser conocido y se limitará el acceso a solicitud a contenido reservado o clasificado</t>
  </si>
  <si>
    <t>CALIFICACIÓN DEL ACTIVO</t>
  </si>
  <si>
    <t>Detalle</t>
  </si>
  <si>
    <t>Alto</t>
  </si>
  <si>
    <t>Medio</t>
  </si>
  <si>
    <t>Bajo</t>
  </si>
  <si>
    <t>Sin clasificar</t>
  </si>
  <si>
    <t>CATEGORÍAS DE ACTIVOS</t>
  </si>
  <si>
    <t>Elemento tipos de datos requeridos</t>
  </si>
  <si>
    <t>CONFIDENCIALIDAD</t>
  </si>
  <si>
    <t>Elemento  Captura Datos personales</t>
  </si>
  <si>
    <t>Pública Reservada / Confidencial = Alta</t>
  </si>
  <si>
    <t>Pública Clasificada / Uso Interno = Medio</t>
  </si>
  <si>
    <t>Pública / Pública = Baja</t>
  </si>
  <si>
    <t>Elemento  datos sensibles</t>
  </si>
  <si>
    <t>INTEGRIDAD</t>
  </si>
  <si>
    <t>Elemento  aviso de privacidad y autorización</t>
  </si>
  <si>
    <t>No requiere</t>
  </si>
  <si>
    <t>Si requiere y no está definido</t>
  </si>
  <si>
    <t>Si requiere y está definido</t>
  </si>
  <si>
    <t>DISPONIBILIDAD</t>
  </si>
  <si>
    <t>Elemento datos abiertos</t>
  </si>
  <si>
    <t>PR</t>
  </si>
  <si>
    <t>PC</t>
  </si>
  <si>
    <t>PP</t>
  </si>
  <si>
    <t>SC</t>
  </si>
  <si>
    <r>
      <rPr>
        <b/>
        <sz val="10"/>
        <color rgb="FF9C0006"/>
        <rFont val="Calibri"/>
        <family val="2"/>
        <scheme val="minor"/>
      </rPr>
      <t>IMPACTO AMBIENTAL</t>
    </r>
    <r>
      <rPr>
        <sz val="10"/>
        <color rgb="FF9C0006"/>
        <rFont val="Calibri"/>
        <family val="2"/>
        <scheme val="minor"/>
      </rPr>
      <t xml:space="preserve">
Se requieren 3 años o más para la recuperación</t>
    </r>
  </si>
  <si>
    <t>FORMATO VISUALIZACIÓN O CONSULTA</t>
  </si>
  <si>
    <t>VALOR</t>
  </si>
  <si>
    <t>ALTO</t>
  </si>
  <si>
    <t>MEDIO</t>
  </si>
  <si>
    <t>BAJO</t>
  </si>
  <si>
    <t>SIN CLASIFICAR</t>
  </si>
  <si>
    <r>
      <t>SIN CLASIFICAR</t>
    </r>
    <r>
      <rPr>
        <sz val="11"/>
        <color theme="1"/>
        <rFont val="Calibri"/>
        <family val="2"/>
        <scheme val="minor"/>
      </rPr>
      <t>: Activos de Información que deben ser incluidos en el inventario y que aún no han sido clasificados, deben ser tratados como activos de Información Pública Reservada. (Alta).</t>
    </r>
  </si>
  <si>
    <r>
      <t>ALTO</t>
    </r>
    <r>
      <rPr>
        <sz val="11"/>
        <color theme="1"/>
        <rFont val="Calibri"/>
        <family val="2"/>
        <scheme val="minor"/>
      </rPr>
      <t>: información cuya pérdida de exactitud y completitud puede conllevar un impacto negativo de índole legal o económica, retrasar sus funciones o generar pérdidas de imagen severas de la Entidad.</t>
    </r>
  </si>
  <si>
    <r>
      <t>MEDIO</t>
    </r>
    <r>
      <rPr>
        <sz val="11"/>
        <color theme="1"/>
        <rFont val="Calibri"/>
        <family val="2"/>
        <scheme val="minor"/>
      </rPr>
      <t>: información cuya pérdida de exactitud y completitud puede conllevar un impacto negativo de índole legal o económica, retrasar sus funciones, o generar pérdida de imagen moderado para la Entidad.</t>
    </r>
  </si>
  <si>
    <r>
      <t>BAJO</t>
    </r>
    <r>
      <rPr>
        <sz val="11"/>
        <color theme="1"/>
        <rFont val="Calibri"/>
        <family val="2"/>
        <scheme val="minor"/>
      </rPr>
      <t>: información cuya pérdida de exactitud y completitud conlleva un impacto no significativo para la Entidad o entes externos.</t>
    </r>
  </si>
  <si>
    <r>
      <t>SIN CLASIFICAR</t>
    </r>
    <r>
      <rPr>
        <sz val="11"/>
        <color theme="1"/>
        <rFont val="Calibri"/>
        <family val="2"/>
        <scheme val="minor"/>
      </rPr>
      <t>: Activos de Información que deben ser incluidos en el inventario y que aún no han sido clasificados, deben ser tratados como activos de información de disponibilidad ALTA.</t>
    </r>
  </si>
  <si>
    <r>
      <t>ALTO</t>
    </r>
    <r>
      <rPr>
        <sz val="11"/>
        <color theme="1"/>
        <rFont val="Calibri"/>
        <family val="2"/>
        <scheme val="minor"/>
      </rPr>
      <t>: La no disponibilidad de la información puede conllevar un impacto negativo de índole legal o económica, retrasar sus funciones, o generar pérdidas de imagen severas a entes externos.</t>
    </r>
  </si>
  <si>
    <r>
      <t>MEDIO</t>
    </r>
    <r>
      <rPr>
        <sz val="11"/>
        <color theme="1"/>
        <rFont val="Calibri"/>
        <family val="2"/>
        <scheme val="minor"/>
      </rPr>
      <t>: La no disponibilidad de la información puede conllevar un impacto negativo de índole legal o económica, retrasar sus funciones, o generar pérdida de imagen moderado de la entidad.</t>
    </r>
  </si>
  <si>
    <r>
      <t>BAJO</t>
    </r>
    <r>
      <rPr>
        <sz val="11"/>
        <color theme="1"/>
        <rFont val="Calibri"/>
        <family val="2"/>
        <scheme val="minor"/>
      </rPr>
      <t>: La no disponibilidad de la información puede afectar la operación normal de la entidad o entes externos, pero no conlleva implicaciones legales, económicas o de pérdida de imagen.</t>
    </r>
  </si>
  <si>
    <t>#</t>
  </si>
  <si>
    <t>Registre el nombre de su proceso</t>
  </si>
  <si>
    <t xml:space="preserve">Registre el nombre a través del cual se identificará el activo de información. </t>
  </si>
  <si>
    <t>Registre una breve descripción que permita contextualizar que es el activo de información, para que sirve  o para que se usa o requiere.</t>
  </si>
  <si>
    <t>Registre quien hace uso del activo de información, puede ser toda la entidad, grupos, direcciones, oficinas, etc.</t>
  </si>
  <si>
    <t>Registre observaciones sobre la calificación realizada en caso de ser requerido.</t>
  </si>
  <si>
    <t>Seleccione si ese activo de información almacena o solicita datos personales</t>
  </si>
  <si>
    <t>Seleccione en que idioma se encuentra la información del activo de información</t>
  </si>
  <si>
    <t>Seleccione de que manera genera, crea, desarrolla o conserva el activo de información.</t>
  </si>
  <si>
    <t xml:space="preserve">Registre de manera manual lo requerido en la columna anterior. Esta columna se activa en caso de haber seleccionado "definido manualmente" </t>
  </si>
  <si>
    <t>Seleccione la excepción por la cual la información no debe o puede ser publica</t>
  </si>
  <si>
    <t>Registre una norma, ley, decreto, circulares, normativas y aspecto legal que sustenta la excepción.</t>
  </si>
  <si>
    <t>Seleccione como se debe aplicar la reserva sobre la información del activo</t>
  </si>
  <si>
    <t>Seleccione la periodicidad o el segmento de tiempo bajo el cual actualiza la información, de acuerdo a su naturaleza o a la normativa aplicable</t>
  </si>
  <si>
    <t>Registre la fecha DD/MM/AAAA  en la cual se realiza la clasificación de la información como reservada o clasificada</t>
  </si>
  <si>
    <t xml:space="preserve">Seleccione en que estado se encuentra la información </t>
  </si>
  <si>
    <t>AÑO DE IDENTIFICACIÓN  / ACTUALIZACIÓN</t>
  </si>
  <si>
    <t>Registre el año en el cual se identifica o actualiza el activo de información</t>
  </si>
  <si>
    <t xml:space="preserve">PROCESO </t>
  </si>
  <si>
    <t>PROPIETARIO (NOMBRE DEL CARGO / DEPENDENCIA / GRUPO / OFICINA)</t>
  </si>
  <si>
    <t>CUSTODIO (NOMBRE DEL CARGO / DEPENDENCIA / GRUPO / OFICINA)</t>
  </si>
  <si>
    <t>USUARIOS (TODA LA ENTIDAD / NOMBRE DEL CARGO / DEPENDENCIA / GRUPO / OFICINA)</t>
  </si>
  <si>
    <r>
      <t xml:space="preserve">Seleccione una calificación para la </t>
    </r>
    <r>
      <rPr>
        <b/>
        <sz val="8"/>
        <color rgb="FFC00000"/>
        <rFont val="Calibri"/>
        <family val="2"/>
        <scheme val="minor"/>
      </rPr>
      <t>confidencialidad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</si>
  <si>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integridad</t>
    </r>
    <r>
      <rPr>
        <sz val="8"/>
        <color rgb="FFC00000"/>
        <rFont val="Calibri"/>
        <family val="2"/>
        <scheme val="minor"/>
      </rPr>
      <t xml:space="preserve"> de acuerdo a los criterios de la pestaña "calificación valoración"</t>
    </r>
  </si>
  <si>
    <t>Seleccione si el activo de información cumple las condiciones establecidas para catalogarlo como dato abierto</t>
  </si>
  <si>
    <t>Registre quien aplica los controles de acuerdo a lo definido por el propietario, en relación almacenamiento, respaldo, accesos, permisos, etc. Pueden ser direcciones, oficinas, grupos, cargos o roles.</t>
  </si>
  <si>
    <r>
      <t xml:space="preserve">Seleccione una calificación para la </t>
    </r>
    <r>
      <rPr>
        <b/>
        <sz val="8"/>
        <color rgb="FFC00000"/>
        <rFont val="Calibri"/>
        <family val="2"/>
        <scheme val="minor"/>
      </rPr>
      <t>disponibilidad</t>
    </r>
    <r>
      <rPr>
        <sz val="8"/>
        <color rgb="FFC00000"/>
        <rFont val="Calibri"/>
        <family val="2"/>
        <scheme val="minor"/>
      </rPr>
      <t xml:space="preserve"> de acuerdo a los criterios de la pestaña "calificación valoración"</t>
    </r>
  </si>
  <si>
    <r>
      <rPr>
        <b/>
        <sz val="10"/>
        <color rgb="FF9C0006"/>
        <rFont val="Calibri"/>
        <family val="2"/>
        <scheme val="minor"/>
      </rPr>
      <t xml:space="preserve">IMPACTO SOCIAL 
El daño, perdida o deterioro </t>
    </r>
    <r>
      <rPr>
        <sz val="10"/>
        <color rgb="FF9C0006"/>
        <rFont val="Calibri"/>
        <family val="2"/>
        <scheme val="minor"/>
      </rPr>
      <t>afectaría (0,5%) de la población nacional (250,000 personas)</t>
    </r>
  </si>
  <si>
    <r>
      <rPr>
        <b/>
        <sz val="10"/>
        <color rgb="FF9C0006"/>
        <rFont val="Calibri"/>
        <family val="2"/>
        <scheme val="minor"/>
      </rPr>
      <t>IMPACTO ECONOMICO 
Se podrían generar pérdidas, gastos o costos iguales o superiores</t>
    </r>
    <r>
      <rPr>
        <sz val="10"/>
        <color rgb="FF9C0006"/>
        <rFont val="Calibri"/>
        <family val="2"/>
        <scheme val="minor"/>
      </rPr>
      <t xml:space="preserve"> al PIB de un día o 0,123% del PIB Anual (464.619.736)</t>
    </r>
  </si>
  <si>
    <t>Registre quien es el dueño o decide sobre el activo de información,  establece controles, lo modifica, crea, cambia, ajusta, elimina o transforma. Pueden ser direcciones, oficinas, grupos, cargos o roles.</t>
  </si>
  <si>
    <t>Se diligencia automáticamente</t>
  </si>
  <si>
    <t>Seleccione a que categoría pertenece el activo de información que ha registrado</t>
  </si>
  <si>
    <t>Seleccione de que manera se suministra la información en caso de requerir una consulta.</t>
  </si>
  <si>
    <t>Seleccione la fecha a partir de la cual se genera la información del activo.</t>
  </si>
  <si>
    <t>Se diligencia de manera automática según lo seleccionado como "Condición legitima de la excepción"</t>
  </si>
  <si>
    <t>Registre URL, Nombres de aplicativos, lugares físicos, etc. asociados al lugar de consulta.</t>
  </si>
  <si>
    <t>Se deberia validar la existencia de una autorización para el tratamiento de datos</t>
  </si>
  <si>
    <t>Seleccione quien crea o define la información. En caso de que no sea un proceso seleccione "definido manualmente" para habilitar la columna siguiente:</t>
  </si>
  <si>
    <t>Seleccione quien realiza la custodia o control de la información para efectos de permitir su acceso.  En caso de que no sea un proceso seleccione "definido manualmente" para habilitar la columna siguiente</t>
  </si>
  <si>
    <t>Si el activo almacena o solicita datos personales indique si estos son de tipo privado</t>
  </si>
  <si>
    <t>Si el activo almacena o solicita datos personales indique si estos son de tipo público</t>
  </si>
  <si>
    <t>Si el activo almacena o solicita datos personales indique si estos son de tipo semiprivado</t>
  </si>
  <si>
    <t>Si el activo almacena o solicita datos personales indique si estos son de tipo sensible</t>
  </si>
  <si>
    <t>DATOS GENERALES</t>
  </si>
  <si>
    <t>Permite identificar la dirección, oficina, grupo, funcionario que realiza o con quien se realiza el inventario y valoración de activos de información.</t>
  </si>
  <si>
    <t>Permite realizar el registro de la fecha en la cual se realizo el inventario y valoración de activos de información.</t>
  </si>
  <si>
    <t>Diligencie la fecha en la que realizó la creación o actualización del inventario de activos</t>
  </si>
  <si>
    <t xml:space="preserve">Permite realizar una asignación consecutiva de un identificador para cada activo que sea registrado como parte el inventario de activos de información. </t>
  </si>
  <si>
    <t>Permite registrar el Nombre del procedimiento en el que se encuentra referenciado o al que pertenece el activo de información.</t>
  </si>
  <si>
    <t>Permite realizar el registro de quien(es) hace(n) uso del activo de información. Puede ser toda la entidad, direcciones, oficinas, grupos, cargos, roles,  terceros, otras entidades, etc.</t>
  </si>
  <si>
    <t>Permite realizar el registro de quienes aplican los controles que define el o los propietario(s), en relación almacenamiento, respaldo, accesos, permisos, etc. Puede ser toda la entidad, direcciones, oficinas, grupos, cargos, roles,  terceros, otras entidades, etc.</t>
  </si>
  <si>
    <t>El campo es automático y no se diligencia</t>
  </si>
  <si>
    <t>Permite realizar la selección de la calificación asociada a la criticidad de la confidencialidad. Puede conocer los diferentes niveles de calificación y sus descripciones en la pestaña "Tipos de Activos"</t>
  </si>
  <si>
    <t>Seleccione la calificación del la confidencialidad del activo de información según los establecidos en la pestaña "Calificación Valoración"</t>
  </si>
  <si>
    <t>Permite generar la valoración cuantitativa del activo de acuerdo a la escala establecida y la selección realizada en el campo anterior</t>
  </si>
  <si>
    <t>Permite generar la valoración cualitativa del activo de acuerdo a la escala establecida y la selección realizada en el campo anterior</t>
  </si>
  <si>
    <t>Permite realizar el registro de observaciones que se consideren necesarias con respecto al Activo de Información, puede anotarse también las razones por las cuales se realizaron las calificaciones, y qué se tuvo en cuenta para determinar las mismas.</t>
  </si>
  <si>
    <t>El campo se encuentra oculto, es automático y no se diligencia</t>
  </si>
  <si>
    <t>Si el activo almacena o solicita datos personales, indique el valor asociado a la autorización para el tratamiento y uso de la información personal</t>
  </si>
  <si>
    <t xml:space="preserve">Seleccione si el activo almacena o solicita datos personales.
</t>
  </si>
  <si>
    <r>
      <t>Si seleccionó "Si" en el campo “</t>
    </r>
    <r>
      <rPr>
        <b/>
        <sz val="11"/>
        <color rgb="FFC00000"/>
        <rFont val="Calibri"/>
        <family val="2"/>
        <scheme val="minor"/>
      </rPr>
      <t>El activo almacena o solicita Datos personales</t>
    </r>
    <r>
      <rPr>
        <sz val="11"/>
        <color theme="1"/>
        <rFont val="Calibri"/>
        <family val="2"/>
        <scheme val="minor"/>
      </rPr>
      <t xml:space="preserve">” este pasará de color gris a blanco con el fin de indicar que se ha habilitado y debe ser diligenciado. Si el campo se encuentra en blanco seleccione el estado de autorización para el tratamiento de datos. </t>
    </r>
    <r>
      <rPr>
        <i/>
        <sz val="11"/>
        <color theme="1"/>
        <rFont val="Calibri"/>
        <family val="2"/>
        <scheme val="minor"/>
      </rPr>
      <t xml:space="preserve">Si el campo se encuentra en color gris omita el diligenciamiento de este campo. </t>
    </r>
  </si>
  <si>
    <r>
      <t>Si seleccionó "Si" en el campo “</t>
    </r>
    <r>
      <rPr>
        <b/>
        <sz val="11"/>
        <color rgb="FFC00000"/>
        <rFont val="Calibri"/>
        <family val="2"/>
        <scheme val="minor"/>
      </rPr>
      <t>El activo almacena o solicita Datos personales</t>
    </r>
    <r>
      <rPr>
        <sz val="11"/>
        <color theme="1"/>
        <rFont val="Calibri"/>
        <family val="2"/>
        <scheme val="minor"/>
      </rPr>
      <t xml:space="preserve">” este campo pasará de color gris a blanco con el fin de indicar que se ha habilitado y debe ser diligenciado. Si el campo se encuentra en blanco seleccione si los datos personales que almacena, solicita o recolecta son de tipo sensible o no. </t>
    </r>
    <r>
      <rPr>
        <i/>
        <sz val="11"/>
        <color theme="1"/>
        <rFont val="Calibri"/>
        <family val="2"/>
        <scheme val="minor"/>
      </rPr>
      <t xml:space="preserve">Si el campo se encuentra en color gris omita el diligenciamiento de este campo. </t>
    </r>
  </si>
  <si>
    <r>
      <t>Si seleccionó "Si" en el campo “</t>
    </r>
    <r>
      <rPr>
        <b/>
        <sz val="11"/>
        <color rgb="FFC00000"/>
        <rFont val="Calibri"/>
        <family val="2"/>
        <scheme val="minor"/>
      </rPr>
      <t>El activo almacena o solicita Datos personales</t>
    </r>
    <r>
      <rPr>
        <sz val="11"/>
        <color theme="1"/>
        <rFont val="Calibri"/>
        <family val="2"/>
        <scheme val="minor"/>
      </rPr>
      <t xml:space="preserve">” este campo pasará de color gris a blanco con el fin de indicar que se ha habilitado y debe ser diligenciado. Si el campo se encuentra en blanco seleccione si los datos personales que almacena, solicita o recolecta son de tipo semiprivados o no. </t>
    </r>
    <r>
      <rPr>
        <i/>
        <sz val="11"/>
        <color theme="1"/>
        <rFont val="Calibri"/>
        <family val="2"/>
        <scheme val="minor"/>
      </rPr>
      <t xml:space="preserve">Si el campo se encuentra en color gris omita el diligenciamiento de este campo. </t>
    </r>
  </si>
  <si>
    <r>
      <t>Si seleccionó "Si" en el campo “</t>
    </r>
    <r>
      <rPr>
        <b/>
        <sz val="11"/>
        <color rgb="FFC00000"/>
        <rFont val="Calibri"/>
        <family val="2"/>
        <scheme val="minor"/>
      </rPr>
      <t>El activo almacena o solicita Datos personales</t>
    </r>
    <r>
      <rPr>
        <sz val="11"/>
        <color theme="1"/>
        <rFont val="Calibri"/>
        <family val="2"/>
        <scheme val="minor"/>
      </rPr>
      <t xml:space="preserve">” este campo pasará de color gris a blanco con el fin de indicar que se ha habilitado y debe ser diligenciado. Si el campo se encuentra en blanco seleccione si los datos personales que almacena, solicita o recolecta son de tipo privados  o no. </t>
    </r>
    <r>
      <rPr>
        <i/>
        <sz val="11"/>
        <color theme="1"/>
        <rFont val="Calibri"/>
        <family val="2"/>
        <scheme val="minor"/>
      </rPr>
      <t xml:space="preserve">Si el campo se encuentra en color gris omita el diligenciamiento de este campo. </t>
    </r>
  </si>
  <si>
    <r>
      <t>Si seleccionó "Si" en el campo “</t>
    </r>
    <r>
      <rPr>
        <b/>
        <sz val="11"/>
        <color rgb="FFC00000"/>
        <rFont val="Calibri"/>
        <family val="2"/>
        <scheme val="minor"/>
      </rPr>
      <t>El activo almacena o solicita Datos personales</t>
    </r>
    <r>
      <rPr>
        <sz val="11"/>
        <color theme="1"/>
        <rFont val="Calibri"/>
        <family val="2"/>
        <scheme val="minor"/>
      </rPr>
      <t xml:space="preserve">” este campo pasará de color gris a blanco con el fin de indicar que se ha habilitado y debe ser diligenciado. Si el campo se encuentra en blanco seleccione si los datos personales que almacena, solicita o recolecta son de tipo publico o no.  </t>
    </r>
    <r>
      <rPr>
        <i/>
        <sz val="11"/>
        <color theme="1"/>
        <rFont val="Calibri"/>
        <family val="2"/>
        <scheme val="minor"/>
      </rPr>
      <t xml:space="preserve">Si el campo se encuentra en color gris omita el diligenciamiento de este campo. </t>
    </r>
  </si>
  <si>
    <r>
      <t>Permite evaluar si el activo de información almacena o solicita datos personales de tipo privados, e</t>
    </r>
    <r>
      <rPr>
        <sz val="11"/>
        <color indexed="8"/>
        <rFont val="Calibri"/>
        <family val="2"/>
        <scheme val="minor"/>
      </rPr>
      <t xml:space="preserve">s decir, datos personales que por su naturaleza son datos que le interesan tanto al dueño de los datos como a terceros. </t>
    </r>
    <r>
      <rPr>
        <i/>
        <sz val="11"/>
        <color rgb="FFC00000"/>
        <rFont val="Calibri"/>
        <family val="2"/>
        <scheme val="minor"/>
      </rPr>
      <t>Ej. datos financiero y crediticio de actividad comercial o de servicios, datos de contacto personal, entre otros.</t>
    </r>
    <r>
      <rPr>
        <sz val="11"/>
        <color theme="1"/>
        <rFont val="Calibri"/>
        <family val="2"/>
        <scheme val="minor"/>
      </rPr>
      <t xml:space="preserve">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Si; No</t>
    </r>
  </si>
  <si>
    <r>
      <t>Permite evaluar si el activo de información almacena o solicita datos personales de tipo privados, e</t>
    </r>
    <r>
      <rPr>
        <sz val="11"/>
        <color indexed="8"/>
        <rFont val="Calibri"/>
        <family val="2"/>
        <scheme val="minor"/>
      </rPr>
      <t xml:space="preserve">s decir, datos personales que por su naturaleza son datos que solo le interesan al titular y no deberían ser conocidos por terceros. </t>
    </r>
    <r>
      <rPr>
        <i/>
        <sz val="11"/>
        <color rgb="FFC00000"/>
        <rFont val="Calibri"/>
        <family val="2"/>
        <scheme val="minor"/>
      </rPr>
      <t>Ej. correo electrónico personal, teléfono, dirección de vivienda, datos laborales, nivel de escolaridad, sobre infracciones administrativas o penales, los datos administrados por algunas entidades como tributarias, financieras o de la seguridad social, fotografías, videos, y cualquier otro dato que referencien el estilo de vida de una persona.</t>
    </r>
    <r>
      <rPr>
        <sz val="11"/>
        <color theme="1"/>
        <rFont val="Calibri"/>
        <family val="2"/>
        <scheme val="minor"/>
      </rPr>
      <t xml:space="preserve">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Si; No</t>
    </r>
  </si>
  <si>
    <r>
      <t xml:space="preserve">Permite evaluar si el activo de información almacena o solicita datos personales de tipo publico, es decir, datos personales que la Entidad o las Leyes ha determinado expresamente como públicos.  </t>
    </r>
    <r>
      <rPr>
        <i/>
        <sz val="11"/>
        <color rgb="FFC00000"/>
        <rFont val="Calibri"/>
        <family val="2"/>
        <scheme val="minor"/>
      </rPr>
      <t xml:space="preserve">Ej., correos laborales, nombre, cargos o roles, datos de contacto definidos como públicos, sentencias judiciales, documentos públicos, datos de gacetas o boletines, entre otros. </t>
    </r>
    <r>
      <rPr>
        <sz val="11"/>
        <color theme="1"/>
        <rFont val="Calibri"/>
        <family val="2"/>
        <scheme val="minor"/>
      </rPr>
      <t xml:space="preserve">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Si; No</t>
    </r>
  </si>
  <si>
    <r>
      <t xml:space="preserve">Permite evaluar si el activo de información almacena o solicita datos personales. Ej. Datos de contacto, datos laborales, datos patrimoniales, datos académicos, entre otros.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Si; No</t>
    </r>
  </si>
  <si>
    <r>
      <t xml:space="preserve">Permite establecer en que Idioma, lengua o dialecto se encuentra o conserva la información del activo de información.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Español; Inglés; Español - Ingles; Otro</t>
    </r>
  </si>
  <si>
    <r>
      <t xml:space="preserve">Permite establecer de que manera se suministraría la información del activo de información en caso que un ciudadano requiera visualizarla o consultarla.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Audio; Documento de Texto; Documento PDF; Presentación; Hoja de calculo; Imagen; Video; Otro; No aplica</t>
    </r>
  </si>
  <si>
    <r>
      <t xml:space="preserve">Permite establecer como un ciudadano podría encontrar u obtener acceso a la información.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Publicada; Disponible a solicitud; No publicado o disponible</t>
    </r>
  </si>
  <si>
    <t xml:space="preserve">Permite establecer la fecha desde la cual se genera o puede consultar la información.  </t>
  </si>
  <si>
    <r>
      <t xml:space="preserve">Permite establecer cada una de las excepciones taxativas que se establecen en los artículos 18 y 19 de la Ley 1712. Es decir, las contenidas en los literales de los artículos mencionados.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Pone en riesgo la intimidad de las personas
Pone en riesgo la vida, salud o seguridad de las personas
Compromete secretos comerciales, industriales, profesionales
Afectaría la defensa o seguridad nacional
Afectaría la seguridad publica
Afectaría o pone en riesgo las relaciones internacionales
Compromete procesos de investigación de delitos o faltas disciplinarias
Pone en riesgo procesos judiciales
Compromete la administración efectiva de la justicia
Pone en riesgo los derechos de la infancia o la adolescencia
Afectaría o compromete la estabilidad macroeconómica o financiera del país
Compromete o genera riesgo para la salud publica
La información tiene tanto contenido publico como reservado o clasificado
No existe excepción de acceso
El activo de información no puede ser clasificado como información</t>
    </r>
  </si>
  <si>
    <t xml:space="preserve">Establece la norma que sirve como fundamento jurídico para la clasificación o reserva de la información. Este campo se calcula de manera automática     </t>
  </si>
  <si>
    <t>Permite establecer la fecha desde la cual se determina que existe una clasificación o reserva sobre la información.</t>
  </si>
  <si>
    <r>
      <t xml:space="preserve">Permite establecer la periodicidad o el segmento de tiempo en el que se actualiza la información, de acuerdo con su naturaleza y/o a la normatividad aplicable. 
</t>
    </r>
    <r>
      <rPr>
        <b/>
        <sz val="11"/>
        <color rgb="FFC00000"/>
        <rFont val="Calibri"/>
        <family val="2"/>
        <scheme val="minor"/>
      </rPr>
      <t>[Opciones disponibles]</t>
    </r>
    <r>
      <rPr>
        <sz val="11"/>
        <color theme="1"/>
        <rFont val="Calibri"/>
        <family val="2"/>
        <scheme val="minor"/>
      </rPr>
      <t xml:space="preserve">
</t>
    </r>
    <r>
      <rPr>
        <i/>
        <sz val="11"/>
        <color theme="8"/>
        <rFont val="Calibri"/>
        <family val="2"/>
        <scheme val="minor"/>
      </rPr>
      <t>Diario
Semanal
Quincenal
Mensual
Bimensual
Trimestral
Cuatrimestral
Semestral
Anual
Por demanda
Otro
No aplica</t>
    </r>
  </si>
  <si>
    <t>Permite registrar el lugar donde se ubica el activo de información donde puede ser consultado o se encuentra disponible</t>
  </si>
  <si>
    <t>Registre el o los lugares donde se puede consultar la información o donde se encuentra disponible para consulta</t>
  </si>
  <si>
    <t>Seleccione a través de que mecanismo se puede consultar la información</t>
  </si>
  <si>
    <t>Este campo se calcula de manera automática, de acuerdo con el valor cuantitativo de la confidencialidad, integridad y disponibilidad</t>
  </si>
  <si>
    <r>
      <t>Permite evaluar si el activo de información almacena o solicita datos personales de tipo Sensibles, e</t>
    </r>
    <r>
      <rPr>
        <sz val="11"/>
        <color indexed="8"/>
        <rFont val="Calibri"/>
        <family val="2"/>
        <scheme val="minor"/>
      </rPr>
      <t xml:space="preserve">s decir, tipos de datos que, de acuerdo a la Ley 1581 de protección de datos colombiana, se han clasificado como sensibles, son de especial protección o pueden someter a discriminación. </t>
    </r>
    <r>
      <rPr>
        <i/>
        <sz val="11"/>
        <color rgb="FFC00000"/>
        <rFont val="Calibri"/>
        <family val="2"/>
        <scheme val="minor"/>
      </rPr>
      <t>Ej. origen étnico o racial, datos de salud, preferencia sexual, filiación política, religión, ideología, afiliación a sindicatos, organizaciones sociales, datos biométricos, de menores de edad, niños, niñas y adolescentes, entre otros.</t>
    </r>
    <r>
      <rPr>
        <sz val="11"/>
        <color theme="1"/>
        <rFont val="Calibri"/>
        <family val="2"/>
        <scheme val="minor"/>
      </rPr>
      <t xml:space="preserve">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Si; No</t>
    </r>
  </si>
  <si>
    <t>Se debería validar la existencia de una autorización para el tratamiento de datos</t>
  </si>
  <si>
    <r>
      <t xml:space="preserve">Permite evaluar cual es el estado de autorización para el tratamiento o uso de los datos personales que están siendo almacenados, solicitados o requeridos en el activo de información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No requiere; Si requiere y no está definido; Si requiere y está definido</t>
    </r>
    <r>
      <rPr>
        <sz val="11"/>
        <color theme="1"/>
        <rFont val="Calibri"/>
        <family val="2"/>
        <scheme val="minor"/>
      </rPr>
      <t xml:space="preserve">
</t>
    </r>
  </si>
  <si>
    <r>
      <t xml:space="preserve">Seleccione en que idioma se encuentra o conserva la información de acuerdo con las opciones disponibles.
</t>
    </r>
    <r>
      <rPr>
        <i/>
        <sz val="11"/>
        <color theme="1"/>
        <rFont val="Calibri"/>
        <family val="2"/>
        <scheme val="minor"/>
      </rPr>
      <t xml:space="preserve">Este campos solo se diligencia si la categoría seleccionada en el Tipo de Activo es "Datos / Información" o "Bases de datos". </t>
    </r>
  </si>
  <si>
    <r>
      <t xml:space="preserve">Seleccione el medio de conservación del activo de información de acuerdo a las opciones disponibles.
</t>
    </r>
    <r>
      <rPr>
        <i/>
        <sz val="11"/>
        <color theme="1"/>
        <rFont val="Calibri"/>
        <family val="2"/>
        <scheme val="minor"/>
      </rPr>
      <t xml:space="preserve">Este campos solo se diligencia si la categoría seleccionada en el Tipo de Activo es "Datos / Información" o "Bases de datos". </t>
    </r>
  </si>
  <si>
    <r>
      <t xml:space="preserve">Seleccione el medio de visualización o consulta del activo de información de acuerdo a las opciones disponibles.
</t>
    </r>
    <r>
      <rPr>
        <i/>
        <sz val="11"/>
        <color theme="1"/>
        <rFont val="Calibri"/>
        <family val="2"/>
        <scheme val="minor"/>
      </rPr>
      <t xml:space="preserve">Este campos solo se diligencia si la categoría seleccionada en el Tipo de Activo es "Datos / Información" o "Bases de datos". </t>
    </r>
  </si>
  <si>
    <r>
      <t xml:space="preserve">Seleccione el cómo se podría encontrar u obtener acceso a la información de acuerdo a las opciones disponibles.
</t>
    </r>
    <r>
      <rPr>
        <i/>
        <sz val="11"/>
        <color theme="1"/>
        <rFont val="Calibri"/>
        <family val="2"/>
        <scheme val="minor"/>
      </rPr>
      <t xml:space="preserve">Este campos solo se diligencia si la categoría seleccionada en el Tipo de Activo es "Datos / Información" o "Bases de datos". </t>
    </r>
  </si>
  <si>
    <r>
      <t xml:space="preserve">Registre en formato DD/MM/AAAA la fecha desde la cual se genera o puede consultar la información.  Si la fecha no es concreta o no se puede identificarla fácilmente puede: 1. Definir la fecha de acuerdo con lo establecido en tablas de retención documental para el activo; 2. Si la información del activo es generado, creado o expedido por una norma, tome la fecha de generación a partir de la fecha de expedición de la norma; o 3. Tome la fecha desde el 01/01/YYYY del año en curso.
</t>
    </r>
    <r>
      <rPr>
        <i/>
        <sz val="11"/>
        <color theme="1"/>
        <rFont val="Calibri"/>
        <family val="2"/>
        <scheme val="minor"/>
      </rPr>
      <t xml:space="preserve">Este campos solo se diligencia si la categoría seleccionada en el Tipo de Activo es "Datos / Información" o "Bases de datos". </t>
    </r>
  </si>
  <si>
    <r>
      <t xml:space="preserve">Seleccione de los procesos disponibles cual sería el responsable de la producción de la información. En caso que el responsable no sea un proceso seleccione la opción "Definido Manualmente" para habilitar la siguiente columna donde podrá ser toda la entidad, direcciones, oficinas, grupos, cargos, roles,  terceros, otras entidades, etc.
</t>
    </r>
    <r>
      <rPr>
        <i/>
        <sz val="11"/>
        <color theme="1"/>
        <rFont val="Calibri"/>
        <family val="2"/>
        <scheme val="minor"/>
      </rPr>
      <t xml:space="preserve">Este campos solo se diligencia si la categoría seleccionada en el Tipo de Activo es "Datos / Información" o "Bases de datos". </t>
    </r>
  </si>
  <si>
    <r>
      <t xml:space="preserve">Registre el responsable de la producción de la información puede ser toda la entidad, direcciones, oficinas, grupos, cargos, roles,  terceros, otras entidades, etc.
</t>
    </r>
    <r>
      <rPr>
        <i/>
        <sz val="11"/>
        <color theme="1"/>
        <rFont val="Calibri"/>
        <family val="2"/>
        <scheme val="minor"/>
      </rPr>
      <t>Este campos solo se diligencia si la categoría seleccionada en el Tipo de Activo es "Datos / Información" o "Bases de datos" y en el campo anterior es "Definido Manualmente"</t>
    </r>
  </si>
  <si>
    <r>
      <t xml:space="preserve">Seleccione de los procesos disponibles cual sería el responsable de la información. En caso que el responsable no sea un proceso seleccione la opción "Definido Manualmente" para habilitar la siguiente columna donde podrá ser toda la entidad, direcciones, oficinas, grupos, cargos, roles,  terceros, otras entidades, etc.
</t>
    </r>
    <r>
      <rPr>
        <i/>
        <sz val="11"/>
        <color theme="1"/>
        <rFont val="Calibri"/>
        <family val="2"/>
        <scheme val="minor"/>
      </rPr>
      <t xml:space="preserve">Este campos solo se diligencia si la categoría seleccionada en el Tipo de Activo es "Datos / Información" o "Bases de datos". </t>
    </r>
  </si>
  <si>
    <r>
      <t xml:space="preserve">Registre el responsable de la información puede ser toda la entidad, direcciones, oficinas, grupos, cargos, roles,  terceros, otras entidades, etc.
</t>
    </r>
    <r>
      <rPr>
        <i/>
        <sz val="11"/>
        <color theme="1"/>
        <rFont val="Calibri"/>
        <family val="2"/>
        <scheme val="minor"/>
      </rPr>
      <t>Este campos solo se diligencia si la categoría seleccionada en el Tipo de Activo es "Datos / Información" o "Bases de datos" y en el campo anterior es "Definido Manualmente"</t>
    </r>
  </si>
  <si>
    <r>
      <t xml:space="preserve">Seleccione las condiciones legitimas de excepción de acceso a la información del activo de información de acuerdo a las opciones disponibles.
</t>
    </r>
    <r>
      <rPr>
        <i/>
        <sz val="11"/>
        <color theme="1"/>
        <rFont val="Calibri"/>
        <family val="2"/>
        <scheme val="minor"/>
      </rPr>
      <t xml:space="preserve">Este campos solo se diligencia si la categoría seleccionada en el Tipo de Activo es "Datos / Información" o "Bases de datos". </t>
    </r>
  </si>
  <si>
    <t xml:space="preserve">Registre el fundamento, norma, ley, decreto, circulares, normativas y aspecto legal que sustenta la condición legitima de la excepción.
Este campos solo se diligencia si la categoría seleccionada en el Tipo de Activo es "Datos / Información" o "Bases de datos". </t>
  </si>
  <si>
    <t>NOMBRE DEL PROCESO</t>
  </si>
  <si>
    <t>Nombre del custodio de la información:</t>
  </si>
  <si>
    <t>Nombre del custodio de la información (digitado)</t>
  </si>
  <si>
    <t>UBICACIÓN</t>
  </si>
  <si>
    <t>TIPO DE PROCESO</t>
  </si>
  <si>
    <t>Estratégicos</t>
  </si>
  <si>
    <t>Misionales</t>
  </si>
  <si>
    <t>Apoyo</t>
  </si>
  <si>
    <t>Evaluación y Control</t>
  </si>
  <si>
    <r>
      <t xml:space="preserve">Corresponde al nombre del área, dependencia o unidad encargada de la custodia o control de la información para efectos de permitir su acceso. Decreto 103/2015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Los procesos de la entidad</t>
    </r>
    <r>
      <rPr>
        <sz val="11"/>
        <color theme="1"/>
        <rFont val="Calibri"/>
        <family val="2"/>
        <scheme val="minor"/>
      </rPr>
      <t xml:space="preserve">
</t>
    </r>
  </si>
  <si>
    <r>
      <t xml:space="preserve">Corresponde al nombre del área, dependencia o unidad interna, o al nombre de la entidad externa que creó la información
Permite establecer quien decide sobre el activo de información en términos de definir, controlar, modificar, crear, cambiar, ajustar, eliminar o transformar el activo de información.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Los procesos de la entidad</t>
    </r>
    <r>
      <rPr>
        <sz val="11"/>
        <color theme="1"/>
        <rFont val="Calibri"/>
        <family val="2"/>
        <scheme val="minor"/>
      </rPr>
      <t xml:space="preserve">
</t>
    </r>
  </si>
  <si>
    <t>Permite identificar la dirección, oficina, territorial, y/o  sede en la cual se está realizando el inventario y valoración de activos de información.</t>
  </si>
  <si>
    <t>Diligencie el campo indicando la dirección, oficina, territorial o sede</t>
  </si>
  <si>
    <t>Nombre del responsable de la producción de la información (digitado manualmente)</t>
  </si>
  <si>
    <t xml:space="preserve">SERIE </t>
  </si>
  <si>
    <t>Registre el nombre asignado en la tabla de retención documental para la serie. En caso de no contar con una clasificación documental, en este campo se registra la expresión “N/A” y se procede a revisar el cuadro de clasificación documental ya sea para la actualización o para la elaboración de la TRD, según corresponda.</t>
  </si>
  <si>
    <t>Registrar el nombre asignado en la tabla de retención documental para la subserie. En caso de no contar con una clasificación documental, en este campo se registra la expresión “N/A” y se procede a revisar el cuadro de clasificación documental ya sea para la actualización o para la elaboración de la TRD, según corresponda.</t>
  </si>
  <si>
    <t>Digitalizado</t>
  </si>
  <si>
    <t>Hibrido: Físico - Digitalizado</t>
  </si>
  <si>
    <r>
      <t xml:space="preserve">Permite establecer la manera en que se genera, crea, desarrolla o conserva el activo de información.
</t>
    </r>
    <r>
      <rPr>
        <b/>
        <sz val="11"/>
        <color rgb="FFC00000"/>
        <rFont val="Calibri"/>
        <family val="2"/>
        <scheme val="minor"/>
      </rPr>
      <t>[Opciones disponibles]</t>
    </r>
    <r>
      <rPr>
        <sz val="11"/>
        <color theme="1"/>
        <rFont val="Calibri"/>
        <family val="2"/>
        <scheme val="minor"/>
      </rPr>
      <t xml:space="preserve">
</t>
    </r>
    <r>
      <rPr>
        <b/>
        <i/>
        <sz val="11"/>
        <color theme="4"/>
        <rFont val="Calibri"/>
        <family val="2"/>
        <scheme val="minor"/>
      </rPr>
      <t xml:space="preserve">Físico - Análogo: </t>
    </r>
    <r>
      <rPr>
        <i/>
        <sz val="11"/>
        <color theme="4"/>
        <rFont val="Calibri"/>
        <family val="2"/>
        <scheme val="minor"/>
      </rPr>
      <t xml:space="preserve">si el documento de archivo - registro o activo de información se encuentra elaborado en soporte papel y cinta (video, casete, película, microfilm, entre otros).
</t>
    </r>
    <r>
      <rPr>
        <b/>
        <i/>
        <sz val="11"/>
        <color theme="4"/>
        <rFont val="Calibri"/>
        <family val="2"/>
        <scheme val="minor"/>
      </rPr>
      <t xml:space="preserve">Digital: </t>
    </r>
    <r>
      <rPr>
        <i/>
        <sz val="11"/>
        <color theme="4"/>
        <rFont val="Calibri"/>
        <family val="2"/>
        <scheme val="minor"/>
      </rPr>
      <t xml:space="preserve">si el documento de archivo - registro o activo de información ha sido digitalizado o ha sufrido un proceso de conversión de una señal o soporte analógico a una representación digital (Archivo General de la Nación. Acuerdo 027 de 2006).
</t>
    </r>
    <r>
      <rPr>
        <b/>
        <i/>
        <sz val="11"/>
        <color theme="4"/>
        <rFont val="Calibri"/>
        <family val="2"/>
        <scheme val="minor"/>
      </rPr>
      <t>Electrónico:</t>
    </r>
    <r>
      <rPr>
        <i/>
        <sz val="11"/>
        <color theme="4"/>
        <rFont val="Calibri"/>
        <family val="2"/>
        <scheme val="minor"/>
      </rPr>
      <t xml:space="preserve"> si el documento de archivo - registro o activo de información es recibido, almacenado y comunicado se encuentra en medios electrónicos, y permanece en estos medios durante su ciclo vital (Archivo General de la Nación. Acuerdo 027 de 2006).   
</t>
    </r>
    <r>
      <rPr>
        <b/>
        <i/>
        <sz val="11"/>
        <color theme="4"/>
        <rFont val="Calibri"/>
        <family val="2"/>
        <scheme val="minor"/>
      </rPr>
      <t xml:space="preserve">Hibrido Análogo Digital: </t>
    </r>
    <r>
      <rPr>
        <i/>
        <sz val="11"/>
        <color theme="4"/>
        <rFont val="Calibri"/>
        <family val="2"/>
        <scheme val="minor"/>
      </rPr>
      <t xml:space="preserve">si el documento se encuentra en estos dos tipos de formatos
</t>
    </r>
    <r>
      <rPr>
        <b/>
        <i/>
        <sz val="11"/>
        <color theme="4"/>
        <rFont val="Calibri"/>
        <family val="2"/>
        <scheme val="minor"/>
      </rPr>
      <t>Híbrido Análogo Electrónico:</t>
    </r>
    <r>
      <rPr>
        <i/>
        <sz val="11"/>
        <color theme="4"/>
        <rFont val="Calibri"/>
        <family val="2"/>
        <scheme val="minor"/>
      </rPr>
      <t xml:space="preserve"> si el documento se encuentra en estos dos tipos de formatos </t>
    </r>
  </si>
  <si>
    <t>Físico - Análogo</t>
  </si>
  <si>
    <t>Hibrido: Físico - Electrónico</t>
  </si>
  <si>
    <t>MEJORAMIENTO CONTINUO</t>
  </si>
  <si>
    <t>GESTIÓN DEL TALENTO HUMANO</t>
  </si>
  <si>
    <t>Registre el año de identificación o actualización del activo de información</t>
  </si>
  <si>
    <t>Evaluación_y_Control</t>
  </si>
  <si>
    <r>
      <t>Permite registrar el nombre a través del cual se puede hacer referencia al activo de información que este siendo identificado.</t>
    </r>
    <r>
      <rPr>
        <sz val="11"/>
        <color theme="4"/>
        <rFont val="Calibri"/>
        <family val="2"/>
        <scheme val="minor"/>
      </rPr>
      <t xml:space="preserve"> </t>
    </r>
  </si>
  <si>
    <r>
      <t xml:space="preserve">Permite realizar el registro de una breve descripción o detalle que permite contextualizar o proporcionar más información sobre el activo de información. </t>
    </r>
    <r>
      <rPr>
        <i/>
        <sz val="11"/>
        <color theme="4"/>
        <rFont val="Calibri"/>
        <family val="2"/>
        <scheme val="minor"/>
      </rPr>
      <t>Que es? Para que sirve? Que agrupa? A que hace referencia? Etc.</t>
    </r>
  </si>
  <si>
    <t>Permite realizar la selección de la calificación asociada a la criticidad de la Integridad. Puede conocer los diferentes niveles de calificación y sus descripciones en la pestaña "Tipo de Activos"</t>
  </si>
  <si>
    <t>Permite realizar la selección de la calificación asociada a la criticidad de la Disponibilidad. Puede conocer los diferentes niveles de calificación y sus descripciones en la pestaña "Tipo de Activos"</t>
  </si>
  <si>
    <r>
      <t>Pública Reservada / Confidencial:</t>
    </r>
    <r>
      <rPr>
        <sz val="11"/>
        <color theme="1"/>
        <rFont val="Calibri"/>
        <family val="2"/>
        <scheme val="minor"/>
      </rPr>
      <t xml:space="preserve"> Información disponible sólo para un proceso de la entidad y que en caso de ser conocida por terceros sin autorización puede conllevar un impacto negativo de índole legal, operativa, de pérdida de imagen o económica. Por lo tanto, cuando un activo de información realice tratamiento de datos personales privados o sensibles el activo de Información deberá ser calificado como activo de información pública confidencial (ALTO).</t>
    </r>
  </si>
  <si>
    <r>
      <t>Pública Clasificada / Uso Interno</t>
    </r>
    <r>
      <rPr>
        <sz val="11"/>
        <color theme="1"/>
        <rFont val="Calibri"/>
        <family val="2"/>
        <scheme val="minor"/>
      </rPr>
      <t xml:space="preserve">: Información disponible para todos los procesos de la entidad y que en caso de ser conocida por terceros sin autorización puede conllevar un impacto negativo para los procesos de esta. Esta información es propia de la entidad o de terceros y puede ser utilizada por todos los funcionarios de la entidad para realizar labores propias de los procesos, pero no puede ser conocida por terceros sin autorización del propietario. Por lo tanto, cuando un activo de información realice tratamiento de datos personales semiprivados, el activo de Información deberá ser calificado por lo menos como un activo de información pública de uso interno (MEDIO). </t>
    </r>
  </si>
  <si>
    <r>
      <t xml:space="preserve">Pública / Pública </t>
    </r>
    <r>
      <rPr>
        <sz val="11"/>
        <color theme="1"/>
        <rFont val="Calibri"/>
        <family val="2"/>
        <scheme val="minor"/>
      </rPr>
      <t xml:space="preserve">: Información que puede ser entregada o publicada sin restricciones a cualquier persona dentro y fuera de la entidad, sin que esto implique daños a terceros ni a las actividades y procesos de la entidad. </t>
    </r>
  </si>
  <si>
    <t>DIRECCIONAMIENTO INSTITUCIONAL</t>
  </si>
  <si>
    <t>COMUNICACIÓN E INFORMACIÓN</t>
  </si>
  <si>
    <t>EVALUACIÓN INDEPENDIENTE</t>
  </si>
  <si>
    <t>APOYO A LA GESTIÓN ACADÉMICA</t>
  </si>
  <si>
    <t>GESTIÓN TECNOLÓGICA</t>
  </si>
  <si>
    <t xml:space="preserve">GESTIÓN DE RECURSOS FÍSICOS Y FINANCIEROS </t>
  </si>
  <si>
    <r>
      <t xml:space="preserve">Permite establecer si existe clasificación o reserva sobre la información,  y si dicha clasificación o reserva es sobre toda la información o parte de la información del activo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No Aplica
Parcial
Total</t>
    </r>
  </si>
  <si>
    <r>
      <t>Nombre del</t>
    </r>
    <r>
      <rPr>
        <sz val="10"/>
        <color rgb="FFFF0000"/>
        <rFont val="Calibri"/>
        <family val="2"/>
        <scheme val="minor"/>
      </rPr>
      <t xml:space="preserve"> </t>
    </r>
    <r>
      <rPr>
        <b/>
        <sz val="10"/>
        <rFont val="Calibri"/>
        <family val="2"/>
        <scheme val="minor"/>
      </rPr>
      <t>responsable de la producción de la información</t>
    </r>
  </si>
  <si>
    <t>Nombre del custodio de la información (digitado manualmente)</t>
  </si>
  <si>
    <t>Definido manualmente</t>
  </si>
  <si>
    <t>Diligencie el campo indicando la dirección, oficina, grupo, funcionario</t>
  </si>
  <si>
    <t>Registre si es toda la entidad, grupos, direcciones, oficinas, terceros, u otras entidades. Puede separar cada uno de ellos usando el carácter "/" sin comillas</t>
  </si>
  <si>
    <t>Permite realizar el registro de quienes son los dueños o deciden sobre el activo de información. Quienes son aquellos que definen los controles, lo modifican, crean, cambian, ajustan, eliminan o transforman el activo de información. Puede ser toda la entidad, direcciones, oficinas, grupos, cargos, roles,  terceros, otras entidades, etc.</t>
  </si>
  <si>
    <t>Registre si es toda la entidad, direcciones, oficinas, grupos, cargos, roles,  terceros, otras entidades, etc. Puede separar cada uno de ellos usando el carácter "/" sin comillas</t>
  </si>
  <si>
    <t>Permite generar un código de etiquetado o código DIC, el cual se genera de manera automática basado en la calificación de la disponibilidad, integridad y confidencialidad</t>
  </si>
  <si>
    <t>Permite seleccionar la categoría a la cual pertenece el activo de información que estamos identificando. Puede conocer las diferentes categorías y su descripción en la pestaña "Tipo de Activos" de la matriz.</t>
  </si>
  <si>
    <t>Seleccione la categoría a la cual pertenece el  tipo de activo que esta identificando. Ej. [Documentos, archivos, formatos, guías, instructivos, actas] -&gt; Datos / Información; [Equipos de computo de escritorio, portátiles, servidores, routers, switch] -&gt; Hardware / Infraestructura</t>
  </si>
  <si>
    <r>
      <t xml:space="preserve">Permite establecer registrar una norma, ley, decreto, circulares, normativas y aspecto legal que sustenta la condición legitima de la excepción.
Ej.: </t>
    </r>
    <r>
      <rPr>
        <i/>
        <sz val="11"/>
        <color theme="1"/>
        <rFont val="Calibri"/>
        <family val="2"/>
        <scheme val="minor"/>
      </rPr>
      <t>Ley de Protección de Datos (1581 de 2012), Ley de Transparencia (1712 de 2014), Ley 1448, etc...</t>
    </r>
  </si>
  <si>
    <r>
      <t xml:space="preserve">Seleccione la clasificación o reserva que le aplica al activo de información de acuerdo con las opciones disponibles
</t>
    </r>
    <r>
      <rPr>
        <i/>
        <sz val="11"/>
        <color theme="1"/>
        <rFont val="Calibri"/>
        <family val="2"/>
        <scheme val="minor"/>
      </rPr>
      <t xml:space="preserve">Este campos solo se diligencia si la categoría seleccionada en el Tipo de Activo es "Datos / Información" o "Bases de datos". </t>
    </r>
  </si>
  <si>
    <r>
      <t xml:space="preserve">Registre en formato DD/MM/AAAA la fecha desde la cual se realiza la calificación o reserva. Si la fecha no es concreta o no se puede identificarla fácilmente puede: 1. Tome la fecha de registro o valoración del activo 
</t>
    </r>
    <r>
      <rPr>
        <i/>
        <sz val="11"/>
        <color theme="1"/>
        <rFont val="Calibri"/>
        <family val="2"/>
        <scheme val="minor"/>
      </rPr>
      <t xml:space="preserve">Este campos solo se diligencia si la categoría seleccionada en el Tipo de Activo es "Datos / Información" o "Bases de datos". </t>
    </r>
  </si>
  <si>
    <r>
      <t xml:space="preserve">Seleccione la periodicidad o el segmento de tiempo de acuerdo con las opciones disponibles
</t>
    </r>
    <r>
      <rPr>
        <i/>
        <sz val="11"/>
        <color theme="1"/>
        <rFont val="Calibri"/>
        <family val="2"/>
        <scheme val="minor"/>
      </rPr>
      <t xml:space="preserve">Este campos solo se diligencia si la categoría seleccionada en el Tipo de Activo es "Datos / Información" o "Bases de datos". </t>
    </r>
  </si>
  <si>
    <r>
      <t xml:space="preserve">Permite seleccionar el lugar o mecanismo principal donde se puede realizar  la consulta de la información
</t>
    </r>
    <r>
      <rPr>
        <b/>
        <sz val="11"/>
        <color rgb="FFC00000"/>
        <rFont val="Calibri"/>
        <family val="2"/>
        <scheme val="minor"/>
      </rPr>
      <t>[Opciones disponibles]</t>
    </r>
    <r>
      <rPr>
        <sz val="11"/>
        <color theme="1"/>
        <rFont val="Calibri"/>
        <family val="2"/>
        <scheme val="minor"/>
      </rPr>
      <t xml:space="preserve">
</t>
    </r>
    <r>
      <rPr>
        <i/>
        <sz val="11"/>
        <color theme="4"/>
        <rFont val="Calibri"/>
        <family val="2"/>
        <scheme val="minor"/>
      </rPr>
      <t>Portales web propios
Portales web de terceros
Intranet
Archivo físico
Archivos digitales
Sistemas de información
Bases de Datos</t>
    </r>
  </si>
  <si>
    <r>
      <t xml:space="preserve">Seleccione el lugar de consulta de la información de acuerdo con las opciones disponibles
</t>
    </r>
    <r>
      <rPr>
        <i/>
        <sz val="11"/>
        <color theme="1"/>
        <rFont val="Calibri"/>
        <family val="2"/>
        <scheme val="minor"/>
      </rPr>
      <t xml:space="preserve">Este campos solo se diligencia si la categoría seleccionada en el Tipo de Activo es "Datos / Información" o "Bases de datos". </t>
    </r>
  </si>
  <si>
    <r>
      <rPr>
        <b/>
        <sz val="11"/>
        <color indexed="8"/>
        <rFont val="Calibri"/>
        <family val="2"/>
        <scheme val="minor"/>
      </rPr>
      <t>Funciones que permiten suplir una necesidad de los usuarios del servicio (internos o externos)</t>
    </r>
    <r>
      <rPr>
        <sz val="11"/>
        <color indexed="8"/>
        <rFont val="Calibri"/>
        <family val="2"/>
        <scheme val="minor"/>
      </rPr>
      <t xml:space="preserve">
Ejemplo: Página Web, Correo Electrónico, Acceso Remoto, almacenamiento de ficheros, transferencia de ficheros, intercambio electrónico de datos, Gestión de Identidades (altas y bajas de usuarios del sistema), Gestión de Privilegios, Intercambio electrónico de datos, PKI (Infraestructura de Clave Pública). o servicios relacionados con la misión de  la Entidad, servicios relacionados con los prestados por la Entidad hacia los grupos de valor, servicios relacionados para el desarrollo de las funciones de grupos de interés</t>
    </r>
  </si>
  <si>
    <t xml:space="preserve">LÍDER DE PROCESO O COLABORADOR DESIGNADO </t>
  </si>
  <si>
    <t>Medios físicos, destinados a soportar directa o indirectamente los servicios que presta la entidad, siendo depositarios temporales o permanentes de los datos, soporte de ejecución de las aplicaciones informáticas o responsables del procesado o la transmisión de datos.
Ejemplo: Servidores (host), Equipos de Escritorio (Pc), Equipos Portátiles (Laptop), Dispositivos Móviles, Equipos de Respaldo, Periféricos, Dispositivos Criptográficos, Dispositivos Biométricos, Servidores de Impresión, Impresoras, Escáneres, Equipos Virtuales (host), Soporte de la Red (Network), Módems, Concentradores, Conmutadores (switch), Encaminadores (router), Pasarelas (bridge), Firewall, Central Telefónica, Telefonía IP, Access Point.</t>
  </si>
  <si>
    <t>Direccionamiento Estrategico</t>
  </si>
  <si>
    <t>Tecnologías de la Información y las Comunicaciones</t>
  </si>
  <si>
    <t>Conocimiento del Riesgo y Efectos del Cambio Climatico</t>
  </si>
  <si>
    <t>Reducción del Riesgo y Adaptación al Cambio Climático</t>
  </si>
  <si>
    <t>Manejo de Emergencias y Desastres</t>
  </si>
  <si>
    <t>Conocimiento e Innovación</t>
  </si>
  <si>
    <t>Comunicaciones e Información Pública</t>
  </si>
  <si>
    <t>Gestión del Talento Humano</t>
  </si>
  <si>
    <t>Gestión Administrativa</t>
  </si>
  <si>
    <t>Gestion Contractual</t>
  </si>
  <si>
    <t>Gestión Jurídica</t>
  </si>
  <si>
    <t>Gestión Financiera</t>
  </si>
  <si>
    <t>Gestión Documental</t>
  </si>
  <si>
    <t>Atención al Ciudadano</t>
  </si>
  <si>
    <t>Control Disciplinario Interno</t>
  </si>
  <si>
    <t>Evaluación Independiente</t>
  </si>
  <si>
    <r>
      <t xml:space="preserve">Permite Seleccionar  a cual de los procesos definidos en el Mapa de procesos  pertenece el activo de información.
</t>
    </r>
    <r>
      <rPr>
        <b/>
        <sz val="11"/>
        <color theme="1"/>
        <rFont val="Calibri"/>
        <family val="2"/>
        <scheme val="minor"/>
      </rPr>
      <t>[Opciones disponibles]</t>
    </r>
    <r>
      <rPr>
        <sz val="11"/>
        <color theme="1"/>
        <rFont val="Calibri"/>
        <family val="2"/>
        <scheme val="minor"/>
      </rPr>
      <t xml:space="preserve">
</t>
    </r>
    <r>
      <rPr>
        <i/>
        <sz val="11"/>
        <color rgb="FF0070C0"/>
        <rFont val="Calibri"/>
        <family val="2"/>
        <scheme val="minor"/>
      </rPr>
      <t>Los procesos de la entidad</t>
    </r>
    <r>
      <rPr>
        <sz val="11"/>
        <color theme="1"/>
        <rFont val="Calibri"/>
        <family val="2"/>
        <scheme val="minor"/>
      </rPr>
      <t xml:space="preserve">
</t>
    </r>
  </si>
  <si>
    <t xml:space="preserve">Corresponde al nombre del responsable del  área, dependencia o unidad interna, o al nombre de la entidad externa que creó la información.
Permite establecer quien decide sobre el activo de información en términos de definir, controlar, modificar, crear, cambiar, ajustar, eliminar o transformar el activo de información. </t>
  </si>
  <si>
    <t>Corresponde al nombre del área, dependencia o unidad encargada de la custodia o control de la información para efectos de permitir su acceso. Decreto 103/2015</t>
  </si>
  <si>
    <t>SERIE</t>
  </si>
  <si>
    <t>TABLAS DE RETENCIÓN DOCUMENTAL</t>
  </si>
  <si>
    <t>Registre la SERIE que tiene asignada el activo de información de acuerdo con las TRD para los documentos</t>
  </si>
  <si>
    <t>Registre la SUBSERIE que tiene asignada el activo de información de acuerdo con las TRD para los documentos</t>
  </si>
  <si>
    <t>TITULO DE LA INFORMACIÓN</t>
  </si>
  <si>
    <t xml:space="preserve">Registre el nombre que se le asigna al activo con el fin de identificar la información a la que hace referencia. En caso de no contar con un titulo registrar "N/A". </t>
  </si>
  <si>
    <r>
      <t xml:space="preserve">Es el nombre asignado a la serie o subserie documental. Ejemplo: </t>
    </r>
    <r>
      <rPr>
        <i/>
        <sz val="11"/>
        <color theme="1"/>
        <rFont val="Calibri"/>
        <family val="2"/>
        <scheme val="minor"/>
      </rPr>
      <t>"Acta de comité intersectorial"</t>
    </r>
  </si>
  <si>
    <r>
      <t xml:space="preserve">Permite realizar el registro del nombre asignado en la tabla de retención documental para la subserie. Ejemplo: </t>
    </r>
    <r>
      <rPr>
        <i/>
        <sz val="11"/>
        <color theme="1"/>
        <rFont val="Calibri"/>
        <family val="2"/>
        <scheme val="minor"/>
      </rPr>
      <t>"Actas de comisiones intersectoriales"</t>
    </r>
  </si>
  <si>
    <r>
      <t xml:space="preserve">Permite realizar el registro del nombre asignado en la tabla de retención documental para la serie. Ejemplo: </t>
    </r>
    <r>
      <rPr>
        <i/>
        <sz val="11"/>
        <color theme="1"/>
        <rFont val="Calibri"/>
        <family val="2"/>
        <scheme val="minor"/>
      </rPr>
      <t>"ACTAS"</t>
    </r>
  </si>
  <si>
    <t>Registre el nombre que se le asigna al serie subserie con el fin de identificar la información a la que hace referencia.</t>
  </si>
  <si>
    <t>INVENTARIO DE ACTIVOS DE INFORMACIÓN</t>
  </si>
  <si>
    <r>
      <rPr>
        <b/>
        <sz val="12"/>
        <rFont val="Century Gothic"/>
        <family val="2"/>
      </rPr>
      <t>Código:</t>
    </r>
    <r>
      <rPr>
        <sz val="12"/>
        <rFont val="Century Gothic"/>
        <family val="2"/>
      </rPr>
      <t xml:space="preserve"> TC-FT-138</t>
    </r>
  </si>
  <si>
    <r>
      <t xml:space="preserve">Versión: </t>
    </r>
    <r>
      <rPr>
        <sz val="12"/>
        <rFont val="Century Gothic"/>
        <family val="2"/>
      </rPr>
      <t>01</t>
    </r>
  </si>
  <si>
    <r>
      <t xml:space="preserve">Página: </t>
    </r>
    <r>
      <rPr>
        <sz val="12"/>
        <rFont val="Century Gothic"/>
        <family val="2"/>
      </rPr>
      <t>1 de 5</t>
    </r>
  </si>
  <si>
    <r>
      <t xml:space="preserve">Vigente desde: </t>
    </r>
    <r>
      <rPr>
        <sz val="12"/>
        <rFont val="Century Gothic"/>
        <family val="2"/>
      </rPr>
      <t>05/05/2022</t>
    </r>
  </si>
  <si>
    <r>
      <t xml:space="preserve">Página: </t>
    </r>
    <r>
      <rPr>
        <sz val="12"/>
        <rFont val="Century Gothic"/>
        <family val="2"/>
      </rPr>
      <t>2</t>
    </r>
    <r>
      <rPr>
        <b/>
        <sz val="12"/>
        <rFont val="Century Gothic"/>
        <family val="2"/>
      </rPr>
      <t xml:space="preserve"> </t>
    </r>
    <r>
      <rPr>
        <sz val="12"/>
        <rFont val="Century Gothic"/>
        <family val="2"/>
      </rPr>
      <t>de 5</t>
    </r>
  </si>
  <si>
    <r>
      <t xml:space="preserve">Página: </t>
    </r>
    <r>
      <rPr>
        <sz val="12"/>
        <rFont val="Century Gothic"/>
        <family val="2"/>
      </rPr>
      <t>3</t>
    </r>
    <r>
      <rPr>
        <b/>
        <sz val="12"/>
        <rFont val="Century Gothic"/>
        <family val="2"/>
      </rPr>
      <t xml:space="preserve"> </t>
    </r>
    <r>
      <rPr>
        <sz val="12"/>
        <rFont val="Century Gothic"/>
        <family val="2"/>
      </rPr>
      <t>de 5</t>
    </r>
  </si>
  <si>
    <r>
      <t xml:space="preserve">Página: </t>
    </r>
    <r>
      <rPr>
        <sz val="12"/>
        <rFont val="Century Gothic"/>
        <family val="2"/>
      </rPr>
      <t>4</t>
    </r>
    <r>
      <rPr>
        <b/>
        <sz val="12"/>
        <rFont val="Century Gothic"/>
        <family val="2"/>
      </rPr>
      <t xml:space="preserve"> </t>
    </r>
    <r>
      <rPr>
        <sz val="12"/>
        <rFont val="Century Gothic"/>
        <family val="2"/>
      </rPr>
      <t>de 5</t>
    </r>
  </si>
  <si>
    <r>
      <t xml:space="preserve">Página: </t>
    </r>
    <r>
      <rPr>
        <sz val="12"/>
        <rFont val="Century Gothic"/>
        <family val="2"/>
      </rPr>
      <t>5</t>
    </r>
    <r>
      <rPr>
        <b/>
        <sz val="12"/>
        <rFont val="Century Gothic"/>
        <family val="2"/>
      </rPr>
      <t xml:space="preserve"> </t>
    </r>
    <r>
      <rPr>
        <sz val="12"/>
        <rFont val="Century Gothic"/>
        <family val="2"/>
      </rPr>
      <t>de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</si>
</sst>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50" x14ac:knownFonts="1">
    <font>
      <sz val="11"/>
      <color theme="1"/>
      <name val="Calibri"/>
      <family val="2"/>
      <scheme val="minor"/>
    </font>
    <font>
      <b/>
      <sz val="10"/>
      <name val="Arial"/>
      <family val="2"/>
    </font>
    <font>
      <sz val="11"/>
      <color indexed="8"/>
      <name val="Calibri"/>
      <family val="2"/>
    </font>
    <font>
      <b/>
      <sz val="9"/>
      <color indexed="81"/>
      <name val="Tahoma"/>
      <family val="2"/>
    </font>
    <font>
      <sz val="9"/>
      <color indexed="81"/>
      <name val="Tahoma"/>
      <family val="2"/>
    </font>
    <font>
      <sz val="10"/>
      <name val="Arial"/>
      <family val="2"/>
    </font>
    <font>
      <sz val="10"/>
      <color theme="1"/>
      <name val="Arial"/>
      <family val="2"/>
    </font>
    <font>
      <b/>
      <sz val="10"/>
      <color theme="1"/>
      <name val="Arial"/>
      <family val="2"/>
    </font>
    <font>
      <b/>
      <sz val="10"/>
      <color rgb="FFFFFFFF"/>
      <name val="Arial"/>
      <family val="2"/>
    </font>
    <font>
      <sz val="12"/>
      <color theme="1"/>
      <name val="Calibri"/>
      <family val="2"/>
      <scheme val="minor"/>
    </font>
    <font>
      <b/>
      <sz val="10"/>
      <color theme="0"/>
      <name val="Arial"/>
      <family val="2"/>
    </font>
    <font>
      <sz val="11"/>
      <color rgb="FF9C0006"/>
      <name val="Calibri"/>
      <family val="2"/>
      <scheme val="minor"/>
    </font>
    <font>
      <b/>
      <sz val="11"/>
      <color rgb="FF9C0006"/>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indexed="8"/>
      <name val="Calibri"/>
      <family val="2"/>
      <scheme val="minor"/>
    </font>
    <font>
      <sz val="11"/>
      <color indexed="8"/>
      <name val="Calibri"/>
      <family val="2"/>
      <scheme val="minor"/>
    </font>
    <font>
      <b/>
      <sz val="14"/>
      <color rgb="FF000000"/>
      <name val="Calibri"/>
      <family val="2"/>
      <scheme val="minor"/>
    </font>
    <font>
      <b/>
      <sz val="14"/>
      <name val="Calibri"/>
      <family val="2"/>
      <scheme val="minor"/>
    </font>
    <font>
      <sz val="10"/>
      <name val="Calibri"/>
      <family val="2"/>
      <scheme val="minor"/>
    </font>
    <font>
      <b/>
      <sz val="10"/>
      <name val="Calibri"/>
      <family val="2"/>
      <scheme val="minor"/>
    </font>
    <font>
      <b/>
      <sz val="10"/>
      <color rgb="FF9C0006"/>
      <name val="Calibri"/>
      <family val="2"/>
      <scheme val="minor"/>
    </font>
    <font>
      <sz val="10"/>
      <color rgb="FF9C0006"/>
      <name val="Calibri"/>
      <family val="2"/>
      <scheme val="minor"/>
    </font>
    <font>
      <b/>
      <sz val="8"/>
      <color rgb="FF000000"/>
      <name val="Calibri"/>
      <family val="2"/>
      <scheme val="minor"/>
    </font>
    <font>
      <b/>
      <sz val="8"/>
      <color rgb="FFFFFFFF"/>
      <name val="Calibri"/>
      <family val="2"/>
      <scheme val="minor"/>
    </font>
    <font>
      <b/>
      <sz val="20"/>
      <color theme="1"/>
      <name val="Calibri"/>
      <family val="2"/>
      <scheme val="minor"/>
    </font>
    <font>
      <sz val="8"/>
      <color theme="1"/>
      <name val="Calibri"/>
      <family val="2"/>
      <scheme val="minor"/>
    </font>
    <font>
      <sz val="8"/>
      <color rgb="FFC00000"/>
      <name val="Calibri"/>
      <family val="2"/>
      <scheme val="minor"/>
    </font>
    <font>
      <b/>
      <sz val="8"/>
      <color rgb="FFC00000"/>
      <name val="Calibri"/>
      <family val="2"/>
      <scheme val="minor"/>
    </font>
    <font>
      <sz val="11"/>
      <color theme="4"/>
      <name val="Calibri"/>
      <family val="2"/>
      <scheme val="minor"/>
    </font>
    <font>
      <i/>
      <sz val="11"/>
      <color theme="1"/>
      <name val="Calibri"/>
      <family val="2"/>
      <scheme val="minor"/>
    </font>
    <font>
      <i/>
      <sz val="11"/>
      <color theme="4"/>
      <name val="Calibri"/>
      <family val="2"/>
      <scheme val="minor"/>
    </font>
    <font>
      <i/>
      <sz val="11"/>
      <color rgb="FFC00000"/>
      <name val="Calibri"/>
      <family val="2"/>
      <scheme val="minor"/>
    </font>
    <font>
      <b/>
      <sz val="12"/>
      <name val="Calibri"/>
      <family val="2"/>
      <scheme val="minor"/>
    </font>
    <font>
      <b/>
      <sz val="11"/>
      <color rgb="FFC00000"/>
      <name val="Calibri"/>
      <family val="2"/>
      <scheme val="minor"/>
    </font>
    <font>
      <b/>
      <i/>
      <sz val="11"/>
      <color theme="4"/>
      <name val="Calibri"/>
      <family val="2"/>
      <scheme val="minor"/>
    </font>
    <font>
      <i/>
      <sz val="11"/>
      <color theme="8"/>
      <name val="Calibri"/>
      <family val="2"/>
      <scheme val="minor"/>
    </font>
    <font>
      <sz val="12"/>
      <name val="Calibri"/>
      <family val="2"/>
      <scheme val="minor"/>
    </font>
    <font>
      <b/>
      <sz val="20"/>
      <name val="Calibri"/>
      <family val="2"/>
      <scheme val="minor"/>
    </font>
    <font>
      <sz val="11"/>
      <name val="Calibri"/>
      <family val="2"/>
      <scheme val="minor"/>
    </font>
    <font>
      <sz val="10"/>
      <color rgb="FFFF0000"/>
      <name val="Arial"/>
      <family val="2"/>
    </font>
    <font>
      <sz val="10"/>
      <color rgb="FFFF0000"/>
      <name val="Calibri"/>
      <family val="2"/>
      <scheme val="minor"/>
    </font>
    <font>
      <i/>
      <sz val="11"/>
      <color rgb="FF0070C0"/>
      <name val="Calibri"/>
      <family val="2"/>
      <scheme val="minor"/>
    </font>
    <font>
      <b/>
      <sz val="12"/>
      <name val="Century Gothic"/>
      <family val="2"/>
    </font>
    <font>
      <sz val="12"/>
      <name val="Century Gothic"/>
      <family val="2"/>
    </font>
    <font>
      <b/>
      <sz val="12"/>
      <color theme="1"/>
      <name val="Century Gothic"/>
      <family val="2"/>
    </font>
    <font>
      <b/>
      <sz val="14"/>
      <color theme="1"/>
      <name val="Century Gothic"/>
      <family val="2"/>
    </font>
    <font>
      <b/>
      <sz val="12"/>
      <color theme="1"/>
      <name val="Arial"/>
      <family val="2"/>
    </font>
  </fonts>
  <fills count="27">
    <fill>
      <patternFill patternType="none"/>
    </fill>
    <fill>
      <patternFill patternType="gray125"/>
    </fill>
    <fill>
      <patternFill patternType="solid">
        <fgColor rgb="FFA6A6A6"/>
        <bgColor indexed="64"/>
      </patternFill>
    </fill>
    <fill>
      <patternFill patternType="lightUp">
        <fgColor theme="0" tint="-0.14996795556505021"/>
        <bgColor theme="4" tint="0.59996337778862885"/>
      </patternFill>
    </fill>
    <fill>
      <patternFill patternType="lightUp">
        <fgColor theme="0" tint="-0.14996795556505021"/>
        <bgColor rgb="FFFFCC00"/>
      </patternFill>
    </fill>
    <fill>
      <patternFill patternType="lightUp">
        <fgColor theme="0" tint="-0.14996795556505021"/>
        <bgColor rgb="FFFFFF99"/>
      </patternFill>
    </fill>
    <fill>
      <patternFill patternType="lightUp">
        <fgColor theme="0" tint="-0.14996795556505021"/>
        <bgColor rgb="FF92D050"/>
      </patternFill>
    </fill>
    <fill>
      <patternFill patternType="lightUp">
        <fgColor theme="0" tint="-0.14996795556505021"/>
        <bgColor theme="0" tint="-4.9989318521683403E-2"/>
      </patternFill>
    </fill>
    <fill>
      <patternFill patternType="lightUp">
        <fgColor theme="0" tint="-0.14996795556505021"/>
        <bgColor theme="9" tint="0.79998168889431442"/>
      </patternFill>
    </fill>
    <fill>
      <patternFill patternType="lightUp">
        <fgColor theme="0" tint="-0.14996795556505021"/>
        <bgColor rgb="FFFFFFAF"/>
      </patternFill>
    </fill>
    <fill>
      <patternFill patternType="solid">
        <fgColor theme="0"/>
        <bgColor indexed="64"/>
      </patternFill>
    </fill>
    <fill>
      <patternFill patternType="solid">
        <fgColor theme="0" tint="-0.34998626667073579"/>
        <bgColor indexed="64"/>
      </patternFill>
    </fill>
    <fill>
      <patternFill patternType="solid">
        <fgColor rgb="FFFFCC0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C7CE"/>
      </patternFill>
    </fill>
    <fill>
      <patternFill patternType="lightUp">
        <fgColor theme="0" tint="-0.24994659260841701"/>
        <bgColor rgb="FFFFC7CE"/>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2F2F2"/>
        <bgColor indexed="64"/>
      </patternFill>
    </fill>
    <fill>
      <patternFill patternType="gray0625">
        <fgColor theme="3" tint="0.79995117038483843"/>
        <bgColor theme="0" tint="-4.9989318521683403E-2"/>
      </patternFill>
    </fill>
    <fill>
      <patternFill patternType="lightUp">
        <fgColor theme="0" tint="-0.14996795556505021"/>
        <bgColor rgb="FF00B0F0"/>
      </patternFill>
    </fill>
    <fill>
      <patternFill patternType="lightUp">
        <fgColor theme="0" tint="-0.14996795556505021"/>
        <bgColor rgb="FFFFFF00"/>
      </patternFill>
    </fill>
    <fill>
      <patternFill patternType="lightUp">
        <fgColor theme="0" tint="-0.34998626667073579"/>
        <bgColor theme="8" tint="0.59999389629810485"/>
      </patternFill>
    </fill>
    <fill>
      <patternFill patternType="solid">
        <fgColor theme="8" tint="0.59999389629810485"/>
        <bgColor indexed="64"/>
      </patternFill>
    </fill>
    <fill>
      <patternFill patternType="lightUp">
        <fgColor theme="0" tint="-0.14996795556505021"/>
        <bgColor theme="8" tint="0.59999389629810485"/>
      </patternFill>
    </fill>
  </fills>
  <borders count="1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top style="medium">
        <color indexed="64"/>
      </top>
      <bottom style="medium">
        <color indexed="64"/>
      </bottom>
      <diagonal/>
    </border>
    <border>
      <left/>
      <right style="thin">
        <color theme="0" tint="-0.14996795556505021"/>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medium">
        <color indexed="64"/>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thin">
        <color theme="0" tint="-0.24994659260841701"/>
      </left>
      <right style="medium">
        <color indexed="64"/>
      </right>
      <top style="thin">
        <color theme="0" tint="-0.14996795556505021"/>
      </top>
      <bottom style="medium">
        <color indexed="64"/>
      </bottom>
      <diagonal/>
    </border>
    <border>
      <left style="medium">
        <color indexed="64"/>
      </left>
      <right style="thin">
        <color theme="0" tint="-0.34998626667073579"/>
      </right>
      <top style="thin">
        <color theme="0" tint="-0.34998626667073579"/>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thin">
        <color theme="0" tint="-0.14996795556505021"/>
      </left>
      <right style="medium">
        <color indexed="64"/>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right/>
      <top style="thin">
        <color theme="0" tint="-0.14996795556505021"/>
      </top>
      <bottom style="thin">
        <color theme="0" tint="-0.1499679555650502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3743705557422"/>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medium">
        <color indexed="64"/>
      </right>
      <top/>
      <bottom style="medium">
        <color indexed="64"/>
      </bottom>
      <diagonal/>
    </border>
    <border>
      <left style="thin">
        <color theme="0" tint="-0.14996795556505021"/>
      </left>
      <right style="thin">
        <color indexed="64"/>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14996795556505021"/>
      </left>
      <right style="thin">
        <color theme="0" tint="-0.14996795556505021"/>
      </right>
      <top style="thin">
        <color theme="0" tint="-0.14996795556505021"/>
      </top>
      <bottom/>
      <diagonal/>
    </border>
    <border>
      <left/>
      <right/>
      <top style="medium">
        <color indexed="64"/>
      </top>
      <bottom style="thin">
        <color theme="0" tint="-0.24994659260841701"/>
      </bottom>
      <diagonal/>
    </border>
    <border>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5" fillId="0" borderId="0"/>
    <xf numFmtId="0" fontId="2" fillId="0" borderId="0"/>
    <xf numFmtId="0" fontId="11" fillId="15" borderId="0" applyNumberFormat="0" applyBorder="0" applyAlignment="0" applyProtection="0"/>
  </cellStyleXfs>
  <cellXfs count="445">
    <xf numFmtId="0" fontId="0" fillId="0" borderId="0" xfId="0"/>
    <xf numFmtId="0" fontId="6" fillId="0" borderId="0" xfId="0" applyFont="1" applyAlignment="1">
      <alignment wrapText="1"/>
    </xf>
    <xf numFmtId="0" fontId="6" fillId="0" borderId="0" xfId="0" applyFont="1" applyAlignment="1">
      <alignment horizontal="center" vertical="top"/>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vertical="top" wrapText="1"/>
    </xf>
    <xf numFmtId="0" fontId="6" fillId="0" borderId="14" xfId="0" applyFont="1" applyBorder="1" applyAlignment="1">
      <alignment horizontal="center" vertical="center" wrapText="1"/>
    </xf>
    <xf numFmtId="0" fontId="6" fillId="0" borderId="0" xfId="0" applyFont="1" applyAlignment="1">
      <alignment horizontal="left" vertical="center" wrapText="1"/>
    </xf>
    <xf numFmtId="0" fontId="9" fillId="11" borderId="0" xfId="0" applyFont="1" applyFill="1" applyProtection="1">
      <protection hidden="1"/>
    </xf>
    <xf numFmtId="0" fontId="6" fillId="0" borderId="26" xfId="0" applyFont="1" applyBorder="1" applyAlignment="1">
      <alignment horizontal="center" vertical="center" wrapText="1"/>
    </xf>
    <xf numFmtId="0" fontId="6" fillId="0" borderId="9" xfId="0" applyFont="1" applyBorder="1" applyAlignment="1">
      <alignment horizontal="center" vertical="center" wrapText="1"/>
    </xf>
    <xf numFmtId="0" fontId="1" fillId="13" borderId="32" xfId="0" applyFont="1" applyFill="1" applyBorder="1" applyAlignment="1">
      <alignment horizontal="center" vertical="center" wrapText="1"/>
    </xf>
    <xf numFmtId="0" fontId="6" fillId="0" borderId="25" xfId="0" applyFont="1" applyBorder="1" applyAlignment="1">
      <alignment horizontal="center" wrapText="1"/>
    </xf>
    <xf numFmtId="0" fontId="6" fillId="0" borderId="11" xfId="0" applyFont="1" applyBorder="1" applyAlignment="1">
      <alignment horizontal="center" wrapText="1"/>
    </xf>
    <xf numFmtId="0" fontId="6" fillId="0" borderId="15" xfId="0" applyFont="1" applyBorder="1" applyAlignment="1">
      <alignment horizontal="center" wrapText="1"/>
    </xf>
    <xf numFmtId="0" fontId="6" fillId="0" borderId="4" xfId="0" applyFont="1" applyBorder="1" applyAlignment="1">
      <alignment horizontal="center" wrapText="1"/>
    </xf>
    <xf numFmtId="0" fontId="6" fillId="0" borderId="26" xfId="0" applyFont="1" applyBorder="1" applyAlignment="1">
      <alignment horizontal="center" wrapText="1"/>
    </xf>
    <xf numFmtId="0" fontId="6" fillId="0" borderId="28" xfId="0" applyFont="1" applyBorder="1" applyAlignment="1">
      <alignment horizontal="center" wrapText="1"/>
    </xf>
    <xf numFmtId="0" fontId="6" fillId="0" borderId="9"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xf>
    <xf numFmtId="0" fontId="6" fillId="0" borderId="25" xfId="0" applyFont="1" applyBorder="1"/>
    <xf numFmtId="0" fontId="6" fillId="0" borderId="11" xfId="0" applyFont="1" applyBorder="1"/>
    <xf numFmtId="0" fontId="6" fillId="0" borderId="15" xfId="0" applyFont="1" applyBorder="1"/>
    <xf numFmtId="0" fontId="8" fillId="14" borderId="1"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4" borderId="33" xfId="0" applyFont="1" applyFill="1" applyBorder="1" applyAlignment="1">
      <alignment horizontal="center" vertical="center" wrapText="1"/>
    </xf>
    <xf numFmtId="0" fontId="11" fillId="16" borderId="94" xfId="3" applyFont="1" applyFill="1" applyBorder="1" applyAlignment="1">
      <alignment horizontal="center" vertical="center" wrapText="1"/>
    </xf>
    <xf numFmtId="0" fontId="11" fillId="16" borderId="35" xfId="3" applyFont="1" applyFill="1" applyBorder="1" applyAlignment="1">
      <alignment horizontal="center" vertical="center" wrapText="1"/>
    </xf>
    <xf numFmtId="0" fontId="11" fillId="16" borderId="74" xfId="3"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center" vertical="top"/>
    </xf>
    <xf numFmtId="0" fontId="19" fillId="2" borderId="1" xfId="0" applyFont="1" applyFill="1" applyBorder="1" applyAlignment="1">
      <alignment horizontal="center" vertical="center"/>
    </xf>
    <xf numFmtId="0" fontId="0" fillId="0" borderId="105" xfId="0" applyFont="1" applyBorder="1" applyAlignment="1">
      <alignment horizontal="left" vertical="center" wrapText="1"/>
    </xf>
    <xf numFmtId="0" fontId="0" fillId="0" borderId="95" xfId="0" applyFont="1" applyBorder="1" applyAlignment="1">
      <alignment horizontal="center" vertical="center" wrapText="1"/>
    </xf>
    <xf numFmtId="0" fontId="0" fillId="0" borderId="79" xfId="0" applyFont="1" applyBorder="1" applyAlignment="1">
      <alignment horizontal="left" vertical="center" wrapText="1"/>
    </xf>
    <xf numFmtId="0" fontId="0" fillId="0" borderId="34" xfId="0" applyFont="1" applyBorder="1" applyAlignment="1">
      <alignment horizontal="center" vertical="center" wrapText="1"/>
    </xf>
    <xf numFmtId="0" fontId="0" fillId="0" borderId="104" xfId="0" applyFont="1" applyBorder="1" applyAlignment="1">
      <alignment horizontal="left" vertical="center" wrapText="1"/>
    </xf>
    <xf numFmtId="0" fontId="0" fillId="0" borderId="96"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horizontal="left" vertical="center" wrapText="1"/>
    </xf>
    <xf numFmtId="0" fontId="0" fillId="0" borderId="0" xfId="0" applyFont="1" applyAlignment="1">
      <alignment horizontal="center"/>
    </xf>
    <xf numFmtId="0" fontId="0" fillId="0" borderId="55" xfId="0" applyFont="1" applyBorder="1" applyAlignment="1">
      <alignment vertical="center" wrapText="1"/>
    </xf>
    <xf numFmtId="0" fontId="0" fillId="0" borderId="82" xfId="0" applyFont="1" applyBorder="1" applyAlignment="1">
      <alignment horizontal="left" vertical="center" wrapText="1"/>
    </xf>
    <xf numFmtId="0" fontId="0" fillId="0" borderId="37" xfId="0" applyFont="1" applyBorder="1" applyAlignment="1">
      <alignment horizontal="center" vertical="center" wrapText="1"/>
    </xf>
    <xf numFmtId="0" fontId="0" fillId="0" borderId="79" xfId="0" applyFont="1" applyBorder="1" applyAlignment="1">
      <alignment vertical="center" wrapText="1"/>
    </xf>
    <xf numFmtId="0" fontId="13" fillId="6" borderId="36"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0" fillId="0" borderId="53" xfId="0" applyFont="1" applyBorder="1" applyAlignment="1">
      <alignment vertical="center" wrapText="1"/>
    </xf>
    <xf numFmtId="0" fontId="0" fillId="0" borderId="54" xfId="0" applyFont="1" applyBorder="1" applyAlignment="1">
      <alignment horizontal="left" vertical="center" wrapText="1"/>
    </xf>
    <xf numFmtId="0" fontId="0" fillId="0" borderId="40" xfId="0" applyFont="1" applyBorder="1" applyAlignment="1">
      <alignment horizontal="center" vertical="center" wrapText="1"/>
    </xf>
    <xf numFmtId="0" fontId="13" fillId="6" borderId="41" xfId="0" applyFont="1" applyFill="1" applyBorder="1" applyAlignment="1">
      <alignment horizontal="center" vertical="center" wrapText="1"/>
    </xf>
    <xf numFmtId="0" fontId="0" fillId="0" borderId="81" xfId="0" applyFont="1" applyBorder="1" applyAlignment="1">
      <alignment vertical="center" wrapText="1"/>
    </xf>
    <xf numFmtId="0" fontId="0" fillId="0" borderId="84" xfId="0" applyFont="1" applyBorder="1" applyAlignment="1">
      <alignment horizontal="left" vertical="center" wrapText="1"/>
    </xf>
    <xf numFmtId="0" fontId="13" fillId="7" borderId="38" xfId="0" applyFont="1" applyFill="1" applyBorder="1" applyAlignment="1">
      <alignment horizontal="center" vertical="center" wrapText="1"/>
    </xf>
    <xf numFmtId="0" fontId="18" fillId="0" borderId="81" xfId="0" applyFont="1" applyBorder="1" applyAlignment="1">
      <alignment vertical="center" wrapText="1"/>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0" fillId="0" borderId="66" xfId="0" applyFont="1" applyBorder="1" applyAlignment="1">
      <alignment vertical="center" wrapText="1"/>
    </xf>
    <xf numFmtId="0" fontId="0" fillId="0" borderId="67" xfId="0" applyFont="1" applyBorder="1" applyAlignment="1">
      <alignment horizontal="left" vertical="center" wrapText="1"/>
    </xf>
    <xf numFmtId="0" fontId="0" fillId="0" borderId="0" xfId="0" applyFont="1" applyAlignment="1">
      <alignment horizontal="center" vertical="top"/>
    </xf>
    <xf numFmtId="0" fontId="13" fillId="8" borderId="1" xfId="0" applyFont="1" applyFill="1" applyBorder="1" applyAlignment="1">
      <alignment horizontal="center" vertical="center" wrapText="1"/>
    </xf>
    <xf numFmtId="0" fontId="0" fillId="0" borderId="46" xfId="0" applyFont="1" applyBorder="1" applyAlignment="1">
      <alignment vertical="center" wrapText="1"/>
    </xf>
    <xf numFmtId="0" fontId="0" fillId="0" borderId="47" xfId="0" applyFont="1" applyBorder="1" applyAlignment="1">
      <alignment horizontal="left" vertical="center" wrapText="1"/>
    </xf>
    <xf numFmtId="0" fontId="0" fillId="0" borderId="44" xfId="0" applyFont="1" applyBorder="1" applyAlignment="1">
      <alignment horizontal="center" vertical="center" wrapText="1"/>
    </xf>
    <xf numFmtId="0" fontId="0" fillId="0" borderId="105" xfId="0" applyFont="1" applyBorder="1" applyAlignment="1">
      <alignment vertical="top" wrapText="1"/>
    </xf>
    <xf numFmtId="0" fontId="0" fillId="0" borderId="79" xfId="0" applyFont="1" applyBorder="1" applyAlignment="1">
      <alignment vertical="top" wrapText="1"/>
    </xf>
    <xf numFmtId="0" fontId="0" fillId="0" borderId="104" xfId="0" applyFont="1" applyBorder="1" applyAlignment="1">
      <alignment vertical="top"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0" fillId="0" borderId="79" xfId="0" applyFont="1" applyBorder="1" applyAlignment="1">
      <alignment horizontal="justify" vertical="center" wrapText="1"/>
    </xf>
    <xf numFmtId="0" fontId="0" fillId="0" borderId="104" xfId="0" applyFont="1" applyBorder="1" applyAlignment="1">
      <alignment horizontal="justify" vertical="center" wrapText="1"/>
    </xf>
    <xf numFmtId="0" fontId="0" fillId="0" borderId="0" xfId="0" applyFont="1"/>
    <xf numFmtId="0" fontId="16" fillId="0" borderId="0" xfId="0" applyFont="1"/>
    <xf numFmtId="0" fontId="21" fillId="0" borderId="49" xfId="0" quotePrefix="1" applyFont="1" applyBorder="1" applyAlignment="1">
      <alignment horizontal="center" vertical="center" wrapText="1"/>
    </xf>
    <xf numFmtId="0" fontId="21" fillId="0" borderId="50" xfId="0" quotePrefix="1" applyFont="1" applyBorder="1" applyAlignment="1">
      <alignment horizontal="center" vertical="center" wrapText="1"/>
    </xf>
    <xf numFmtId="49" fontId="21" fillId="0" borderId="51" xfId="0" quotePrefix="1" applyNumberFormat="1" applyFont="1" applyBorder="1" applyAlignment="1">
      <alignment horizontal="center" vertical="center" wrapText="1"/>
    </xf>
    <xf numFmtId="0" fontId="21" fillId="10" borderId="68" xfId="0" applyNumberFormat="1" applyFont="1" applyFill="1" applyBorder="1" applyAlignment="1">
      <alignment horizontal="center" vertical="center" wrapText="1"/>
    </xf>
    <xf numFmtId="0" fontId="21" fillId="0" borderId="59" xfId="0" quotePrefix="1" applyFont="1" applyBorder="1" applyAlignment="1">
      <alignment horizontal="center" vertical="center" wrapText="1"/>
    </xf>
    <xf numFmtId="0" fontId="21" fillId="0" borderId="69" xfId="0" quotePrefix="1" applyNumberFormat="1" applyFont="1" applyBorder="1" applyAlignment="1">
      <alignment horizontal="center" vertical="center" wrapText="1"/>
    </xf>
    <xf numFmtId="0" fontId="21" fillId="0" borderId="59" xfId="0" quotePrefix="1" applyNumberFormat="1" applyFont="1" applyBorder="1" applyAlignment="1">
      <alignment horizontal="center" vertical="center" wrapText="1"/>
    </xf>
    <xf numFmtId="0" fontId="21" fillId="0" borderId="70" xfId="0" quotePrefix="1" applyNumberFormat="1" applyFont="1" applyBorder="1" applyAlignment="1">
      <alignment horizontal="center" vertical="center" wrapText="1"/>
    </xf>
    <xf numFmtId="0" fontId="21" fillId="0" borderId="71" xfId="0" applyNumberFormat="1" applyFont="1" applyBorder="1" applyAlignment="1">
      <alignment horizontal="center" vertical="center" wrapText="1"/>
    </xf>
    <xf numFmtId="0" fontId="21" fillId="0" borderId="57" xfId="0" applyFont="1" applyBorder="1" applyAlignment="1">
      <alignment horizontal="center" vertical="center" wrapText="1"/>
    </xf>
    <xf numFmtId="0" fontId="21" fillId="0" borderId="58" xfId="0" applyFont="1" applyBorder="1" applyAlignment="1">
      <alignment horizontal="center" vertical="center" wrapText="1"/>
    </xf>
    <xf numFmtId="49" fontId="21" fillId="0" borderId="59" xfId="0" quotePrefix="1" applyNumberFormat="1" applyFont="1" applyBorder="1" applyAlignment="1">
      <alignment horizontal="center" vertical="center" wrapText="1"/>
    </xf>
    <xf numFmtId="0" fontId="21" fillId="0" borderId="72" xfId="0" applyNumberFormat="1" applyFont="1" applyBorder="1" applyAlignment="1">
      <alignment horizontal="center" vertical="center" wrapText="1"/>
    </xf>
    <xf numFmtId="0" fontId="21" fillId="0" borderId="61" xfId="0" applyFont="1" applyBorder="1" applyAlignment="1">
      <alignment vertical="center" wrapText="1"/>
    </xf>
    <xf numFmtId="0" fontId="21" fillId="0" borderId="57" xfId="0" quotePrefix="1" applyFont="1" applyBorder="1" applyAlignment="1">
      <alignment horizontal="center" vertical="center" wrapText="1"/>
    </xf>
    <xf numFmtId="0" fontId="21" fillId="0" borderId="58" xfId="0" quotePrefix="1" applyFont="1" applyBorder="1" applyAlignment="1">
      <alignment horizontal="center" vertical="center" wrapText="1"/>
    </xf>
    <xf numFmtId="49" fontId="21" fillId="0" borderId="59" xfId="0" applyNumberFormat="1"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49" fontId="21" fillId="0" borderId="64" xfId="0" quotePrefix="1" applyNumberFormat="1" applyFont="1" applyBorder="1" applyAlignment="1">
      <alignment horizontal="center" vertical="center" wrapText="1"/>
    </xf>
    <xf numFmtId="0" fontId="21" fillId="10" borderId="75" xfId="0" applyNumberFormat="1" applyFont="1" applyFill="1" applyBorder="1" applyAlignment="1">
      <alignment horizontal="center" vertical="center" wrapText="1"/>
    </xf>
    <xf numFmtId="0" fontId="21" fillId="0" borderId="64" xfId="0" quotePrefix="1" applyFont="1" applyBorder="1" applyAlignment="1">
      <alignment horizontal="center" vertical="center" wrapText="1"/>
    </xf>
    <xf numFmtId="0" fontId="21" fillId="0" borderId="76" xfId="0" quotePrefix="1" applyNumberFormat="1" applyFont="1" applyBorder="1" applyAlignment="1">
      <alignment horizontal="center" vertical="center" wrapText="1"/>
    </xf>
    <xf numFmtId="0" fontId="21" fillId="0" borderId="64" xfId="0" quotePrefix="1" applyNumberFormat="1" applyFont="1" applyBorder="1" applyAlignment="1">
      <alignment horizontal="center" vertical="center" wrapText="1"/>
    </xf>
    <xf numFmtId="0" fontId="21" fillId="0" borderId="77" xfId="0" quotePrefix="1" applyNumberFormat="1" applyFont="1" applyBorder="1" applyAlignment="1">
      <alignment horizontal="center" vertical="center" wrapText="1"/>
    </xf>
    <xf numFmtId="0" fontId="21" fillId="0" borderId="73" xfId="0" applyNumberFormat="1" applyFont="1" applyBorder="1" applyAlignment="1">
      <alignment horizontal="center" vertical="center" wrapText="1"/>
    </xf>
    <xf numFmtId="0" fontId="18" fillId="0" borderId="0" xfId="2" applyFont="1" applyAlignment="1">
      <alignment horizontal="center" vertical="center" wrapText="1"/>
    </xf>
    <xf numFmtId="0" fontId="18" fillId="0" borderId="0" xfId="2" applyFont="1" applyAlignment="1">
      <alignment wrapText="1"/>
    </xf>
    <xf numFmtId="0" fontId="13" fillId="6" borderId="1" xfId="0" applyFont="1" applyFill="1" applyBorder="1" applyAlignment="1">
      <alignment horizontal="center" vertical="center" wrapText="1"/>
    </xf>
    <xf numFmtId="0" fontId="13" fillId="12" borderId="1" xfId="2" applyFont="1" applyFill="1" applyBorder="1" applyAlignment="1">
      <alignment horizontal="center" vertical="center" wrapText="1"/>
    </xf>
    <xf numFmtId="0" fontId="13" fillId="7" borderId="1" xfId="0" applyFont="1" applyFill="1" applyBorder="1" applyAlignment="1">
      <alignment horizontal="center" vertical="center" wrapText="1"/>
    </xf>
    <xf numFmtId="0" fontId="18" fillId="0" borderId="29" xfId="2" applyFont="1" applyBorder="1" applyAlignment="1">
      <alignment horizontal="center" vertical="center" wrapText="1"/>
    </xf>
    <xf numFmtId="0" fontId="18" fillId="0" borderId="30" xfId="2" applyFont="1" applyBorder="1" applyAlignment="1">
      <alignment horizontal="center" vertical="center" wrapText="1"/>
    </xf>
    <xf numFmtId="0" fontId="14" fillId="0" borderId="3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8" fillId="0" borderId="6" xfId="2" applyFont="1" applyBorder="1" applyAlignment="1">
      <alignment horizontal="center" vertical="center" wrapText="1"/>
    </xf>
    <xf numFmtId="0" fontId="18" fillId="0" borderId="7" xfId="2" applyFont="1" applyBorder="1" applyAlignment="1">
      <alignment horizontal="center" vertical="center" wrapText="1"/>
    </xf>
    <xf numFmtId="0" fontId="14" fillId="0" borderId="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Border="1" applyAlignment="1">
      <alignment horizontal="center" vertical="center" wrapText="1"/>
    </xf>
    <xf numFmtId="0" fontId="18" fillId="0" borderId="10" xfId="2"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8" fillId="0" borderId="12" xfId="2" applyFont="1" applyBorder="1" applyAlignment="1">
      <alignment horizontal="center" vertical="center" wrapText="1"/>
    </xf>
    <xf numFmtId="0" fontId="18" fillId="0" borderId="0" xfId="2" applyFont="1" applyAlignment="1">
      <alignment horizontal="left" vertical="center" wrapText="1"/>
    </xf>
    <xf numFmtId="0" fontId="14" fillId="0" borderId="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8" fillId="0" borderId="16" xfId="2" applyFont="1" applyBorder="1" applyAlignment="1">
      <alignment horizontal="center" vertical="center" wrapText="1"/>
    </xf>
    <xf numFmtId="0" fontId="13" fillId="6" borderId="31" xfId="0" applyFont="1" applyFill="1" applyBorder="1" applyAlignment="1">
      <alignment horizontal="center" vertical="center" wrapText="1"/>
    </xf>
    <xf numFmtId="0" fontId="16" fillId="0" borderId="53"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16" fillId="0" borderId="66"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21" fillId="0" borderId="83" xfId="0" applyFont="1" applyBorder="1" applyAlignment="1">
      <alignment vertical="center" wrapText="1"/>
    </xf>
    <xf numFmtId="0" fontId="16" fillId="0" borderId="0" xfId="0" applyNumberFormat="1" applyFont="1"/>
    <xf numFmtId="0" fontId="22" fillId="8" borderId="1" xfId="0" applyFont="1" applyFill="1" applyBorder="1" applyAlignment="1">
      <alignment horizontal="center" vertical="center" wrapText="1"/>
    </xf>
    <xf numFmtId="0" fontId="22" fillId="4" borderId="46" xfId="0" applyNumberFormat="1" applyFont="1" applyFill="1" applyBorder="1" applyAlignment="1">
      <alignment horizontal="center" vertical="center" wrapText="1"/>
    </xf>
    <xf numFmtId="0" fontId="22" fillId="7" borderId="46" xfId="0" applyNumberFormat="1" applyFont="1" applyFill="1" applyBorder="1" applyAlignment="1">
      <alignment horizontal="center" vertical="center" wrapText="1"/>
    </xf>
    <xf numFmtId="0" fontId="22" fillId="4" borderId="44" xfId="0" applyNumberFormat="1" applyFont="1" applyFill="1" applyBorder="1" applyAlignment="1">
      <alignment horizontal="center" vertical="center" wrapText="1"/>
    </xf>
    <xf numFmtId="0" fontId="22" fillId="9" borderId="45" xfId="0" applyFont="1" applyFill="1" applyBorder="1" applyAlignment="1">
      <alignment horizontal="center" vertical="center" wrapText="1"/>
    </xf>
    <xf numFmtId="0" fontId="22" fillId="9" borderId="46" xfId="0" applyFont="1" applyFill="1" applyBorder="1" applyAlignment="1">
      <alignment horizontal="center" vertical="center" wrapText="1"/>
    </xf>
    <xf numFmtId="0" fontId="22" fillId="9" borderId="44" xfId="0" applyFont="1" applyFill="1" applyBorder="1" applyAlignment="1">
      <alignment horizontal="center" vertical="center" wrapText="1"/>
    </xf>
    <xf numFmtId="0" fontId="22" fillId="6" borderId="45" xfId="0" applyFont="1" applyFill="1" applyBorder="1" applyAlignment="1">
      <alignment horizontal="center" vertical="center" wrapText="1"/>
    </xf>
    <xf numFmtId="0" fontId="22" fillId="6" borderId="46"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22" fillId="7" borderId="45" xfId="0" applyFont="1" applyFill="1" applyBorder="1" applyAlignment="1">
      <alignment horizontal="center" vertical="center" wrapText="1"/>
    </xf>
    <xf numFmtId="0" fontId="22" fillId="7" borderId="46" xfId="0" applyFont="1" applyFill="1" applyBorder="1" applyAlignment="1">
      <alignment horizontal="center" vertical="center" wrapText="1"/>
    </xf>
    <xf numFmtId="0" fontId="22" fillId="7" borderId="44"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4" fillId="16" borderId="106" xfId="3" applyFont="1" applyFill="1" applyBorder="1" applyAlignment="1">
      <alignment horizontal="center" vertical="center" wrapText="1"/>
    </xf>
    <xf numFmtId="0" fontId="24" fillId="16" borderId="80" xfId="3" applyFont="1" applyFill="1" applyBorder="1" applyAlignment="1">
      <alignment horizontal="center" vertical="center" wrapText="1"/>
    </xf>
    <xf numFmtId="0" fontId="16" fillId="0" borderId="94" xfId="0" applyFont="1" applyBorder="1" applyAlignment="1">
      <alignment horizontal="center" vertical="center"/>
    </xf>
    <xf numFmtId="0" fontId="16" fillId="0" borderId="105" xfId="0" applyFont="1" applyBorder="1" applyAlignment="1">
      <alignment horizontal="center" vertical="center"/>
    </xf>
    <xf numFmtId="0" fontId="16" fillId="0" borderId="35" xfId="0" applyFont="1" applyBorder="1" applyAlignment="1">
      <alignment horizontal="center" vertical="center"/>
    </xf>
    <xf numFmtId="0" fontId="16" fillId="0" borderId="79" xfId="0" applyFont="1" applyBorder="1" applyAlignment="1">
      <alignment horizontal="center" vertical="center"/>
    </xf>
    <xf numFmtId="0" fontId="16" fillId="0" borderId="74" xfId="0" applyFont="1" applyBorder="1" applyAlignment="1">
      <alignment horizontal="center" vertical="center"/>
    </xf>
    <xf numFmtId="0" fontId="16" fillId="0" borderId="104" xfId="0" applyFont="1" applyBorder="1" applyAlignment="1">
      <alignment horizontal="center" vertical="center"/>
    </xf>
    <xf numFmtId="0" fontId="24" fillId="16" borderId="100" xfId="3" applyFont="1" applyFill="1" applyBorder="1" applyAlignment="1">
      <alignment horizontal="center" vertical="center" wrapText="1"/>
    </xf>
    <xf numFmtId="0" fontId="21" fillId="0" borderId="59" xfId="0" quotePrefix="1" applyNumberFormat="1" applyFont="1" applyBorder="1" applyAlignment="1" applyProtection="1">
      <alignment horizontal="center" vertical="center" wrapText="1"/>
      <protection hidden="1"/>
    </xf>
    <xf numFmtId="0" fontId="21" fillId="0" borderId="64" xfId="0" quotePrefix="1" applyNumberFormat="1" applyFont="1" applyBorder="1" applyAlignment="1" applyProtection="1">
      <alignment horizontal="center" vertical="center" wrapText="1"/>
      <protection hidden="1"/>
    </xf>
    <xf numFmtId="0" fontId="21" fillId="7" borderId="60" xfId="0" quotePrefix="1" applyNumberFormat="1" applyFont="1" applyFill="1" applyBorder="1" applyAlignment="1" applyProtection="1">
      <alignment horizontal="center" vertical="center" wrapText="1"/>
      <protection hidden="1"/>
    </xf>
    <xf numFmtId="0" fontId="21" fillId="7" borderId="56" xfId="0" applyFont="1" applyFill="1" applyBorder="1" applyAlignment="1" applyProtection="1">
      <alignment horizontal="center" vertical="center" wrapText="1"/>
      <protection hidden="1"/>
    </xf>
    <xf numFmtId="0" fontId="21" fillId="7" borderId="78" xfId="0" applyFont="1" applyFill="1" applyBorder="1" applyAlignment="1" applyProtection="1">
      <alignment horizontal="center" vertical="center" wrapText="1"/>
      <protection hidden="1"/>
    </xf>
    <xf numFmtId="0" fontId="21" fillId="7" borderId="38" xfId="0" applyFont="1" applyFill="1" applyBorder="1" applyAlignment="1" applyProtection="1">
      <alignment horizontal="center" vertical="center" wrapText="1"/>
      <protection hidden="1"/>
    </xf>
    <xf numFmtId="0" fontId="21" fillId="7" borderId="53" xfId="0" applyFont="1" applyFill="1" applyBorder="1" applyAlignment="1" applyProtection="1">
      <alignment horizontal="center" vertical="center" wrapText="1"/>
      <protection hidden="1"/>
    </xf>
    <xf numFmtId="0" fontId="21" fillId="7" borderId="40" xfId="0" applyFont="1" applyFill="1" applyBorder="1" applyAlignment="1" applyProtection="1">
      <alignment horizontal="center" vertical="center" wrapText="1"/>
      <protection hidden="1"/>
    </xf>
    <xf numFmtId="0" fontId="21" fillId="7" borderId="39" xfId="0" applyFont="1" applyFill="1" applyBorder="1" applyAlignment="1" applyProtection="1">
      <alignment horizontal="center" vertical="center" wrapText="1"/>
      <protection hidden="1"/>
    </xf>
    <xf numFmtId="0" fontId="21" fillId="7" borderId="66" xfId="0" applyFont="1" applyFill="1" applyBorder="1" applyAlignment="1" applyProtection="1">
      <alignment horizontal="center" vertical="center" wrapText="1"/>
      <protection hidden="1"/>
    </xf>
    <xf numFmtId="0" fontId="21" fillId="7" borderId="43" xfId="0" applyFont="1" applyFill="1" applyBorder="1" applyAlignment="1" applyProtection="1">
      <alignment horizontal="center" vertical="center" wrapText="1"/>
      <protection hidden="1"/>
    </xf>
    <xf numFmtId="0" fontId="16" fillId="0" borderId="102"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96" xfId="0" applyFont="1" applyBorder="1" applyAlignment="1" applyProtection="1">
      <alignment horizontal="center" vertical="center"/>
      <protection hidden="1"/>
    </xf>
    <xf numFmtId="0" fontId="0" fillId="0" borderId="0" xfId="0" applyAlignment="1">
      <alignment horizontal="left" vertical="center"/>
    </xf>
    <xf numFmtId="14" fontId="16" fillId="0" borderId="53" xfId="0" applyNumberFormat="1" applyFont="1" applyBorder="1" applyAlignment="1" applyProtection="1">
      <alignment horizontal="center" vertical="center" wrapText="1"/>
    </xf>
    <xf numFmtId="0" fontId="21" fillId="0" borderId="57"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21" fillId="0" borderId="108" xfId="0" quotePrefix="1" applyFont="1" applyBorder="1" applyAlignment="1">
      <alignment horizontal="center" vertical="center" wrapText="1"/>
    </xf>
    <xf numFmtId="0" fontId="21" fillId="0" borderId="108" xfId="0" quotePrefix="1" applyNumberFormat="1" applyFont="1" applyBorder="1" applyAlignment="1">
      <alignment horizontal="center" vertical="center" wrapText="1"/>
    </xf>
    <xf numFmtId="0" fontId="28" fillId="0" borderId="110"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09" xfId="0" applyFont="1" applyBorder="1" applyAlignment="1">
      <alignment horizontal="center" vertical="center" wrapText="1"/>
    </xf>
    <xf numFmtId="0" fontId="28" fillId="0" borderId="0" xfId="0" applyFont="1"/>
    <xf numFmtId="0" fontId="29" fillId="21" borderId="49" xfId="0" quotePrefix="1" applyFont="1" applyFill="1" applyBorder="1" applyAlignment="1">
      <alignment horizontal="center" vertical="center" wrapText="1"/>
    </xf>
    <xf numFmtId="0" fontId="29" fillId="21" borderId="50" xfId="0" quotePrefix="1" applyFont="1" applyFill="1" applyBorder="1" applyAlignment="1">
      <alignment horizontal="center" vertical="center" wrapText="1"/>
    </xf>
    <xf numFmtId="0" fontId="29" fillId="21" borderId="107" xfId="0" quotePrefix="1" applyFont="1" applyFill="1" applyBorder="1" applyAlignment="1">
      <alignment horizontal="center" vertical="center" wrapText="1"/>
    </xf>
    <xf numFmtId="0" fontId="29" fillId="21" borderId="110" xfId="0" applyNumberFormat="1" applyFont="1" applyFill="1" applyBorder="1" applyAlignment="1">
      <alignment horizontal="center" vertical="center" wrapText="1"/>
    </xf>
    <xf numFmtId="0" fontId="29" fillId="21" borderId="107" xfId="0" quotePrefix="1" applyNumberFormat="1" applyFont="1" applyFill="1" applyBorder="1" applyAlignment="1">
      <alignment horizontal="center" vertical="center" wrapText="1"/>
    </xf>
    <xf numFmtId="0" fontId="29" fillId="21" borderId="107" xfId="0" quotePrefix="1" applyNumberFormat="1" applyFont="1" applyFill="1" applyBorder="1" applyAlignment="1" applyProtection="1">
      <alignment horizontal="center" vertical="center" wrapText="1"/>
      <protection hidden="1"/>
    </xf>
    <xf numFmtId="0" fontId="29" fillId="21" borderId="109" xfId="0" applyNumberFormat="1" applyFont="1" applyFill="1" applyBorder="1" applyAlignment="1">
      <alignment horizontal="center" vertical="center" wrapText="1"/>
    </xf>
    <xf numFmtId="0" fontId="29" fillId="21" borderId="45" xfId="0" applyFont="1" applyFill="1" applyBorder="1" applyAlignment="1">
      <alignment horizontal="center" vertical="center" wrapText="1"/>
    </xf>
    <xf numFmtId="0" fontId="29" fillId="21" borderId="46" xfId="0" applyFont="1" applyFill="1" applyBorder="1" applyAlignment="1">
      <alignment horizontal="center" vertical="center" wrapText="1"/>
    </xf>
    <xf numFmtId="0" fontId="29" fillId="21" borderId="44" xfId="0" applyFont="1" applyFill="1" applyBorder="1" applyAlignment="1">
      <alignment horizontal="center" vertical="center" wrapText="1"/>
    </xf>
    <xf numFmtId="0" fontId="29" fillId="21" borderId="110" xfId="0" applyFont="1" applyFill="1" applyBorder="1" applyAlignment="1">
      <alignment horizontal="center" vertical="center" wrapText="1"/>
    </xf>
    <xf numFmtId="0" fontId="29" fillId="21" borderId="107" xfId="0" applyFont="1" applyFill="1" applyBorder="1" applyAlignment="1">
      <alignment horizontal="center" vertical="center" wrapText="1"/>
    </xf>
    <xf numFmtId="0" fontId="29" fillId="21" borderId="111" xfId="0" applyFont="1" applyFill="1" applyBorder="1" applyAlignment="1">
      <alignment horizontal="center" vertical="center" wrapText="1"/>
    </xf>
    <xf numFmtId="0" fontId="29" fillId="21" borderId="109" xfId="0" applyFont="1" applyFill="1" applyBorder="1" applyAlignment="1">
      <alignment horizontal="center" vertical="center" wrapText="1"/>
    </xf>
    <xf numFmtId="0" fontId="29" fillId="21" borderId="1" xfId="0" applyFont="1" applyFill="1" applyBorder="1" applyAlignment="1">
      <alignment horizontal="center" vertical="center" wrapText="1"/>
    </xf>
    <xf numFmtId="0" fontId="16" fillId="0" borderId="0" xfId="0" applyFont="1" applyAlignment="1">
      <alignment horizontal="justify" wrapText="1"/>
    </xf>
    <xf numFmtId="0" fontId="29" fillId="21" borderId="50" xfId="0" quotePrefix="1" applyFont="1" applyFill="1" applyBorder="1" applyAlignment="1">
      <alignment horizontal="justify" vertical="center" wrapText="1"/>
    </xf>
    <xf numFmtId="0" fontId="21" fillId="0" borderId="58" xfId="0" applyFont="1" applyBorder="1" applyAlignment="1">
      <alignment horizontal="justify" vertical="center" wrapText="1"/>
    </xf>
    <xf numFmtId="0" fontId="21" fillId="0" borderId="58" xfId="0" quotePrefix="1" applyFont="1" applyBorder="1" applyAlignment="1">
      <alignment horizontal="justify" vertical="center" wrapText="1"/>
    </xf>
    <xf numFmtId="0" fontId="21" fillId="0" borderId="63" xfId="0" applyFont="1" applyBorder="1" applyAlignment="1">
      <alignment horizontal="justify" vertical="center" wrapText="1"/>
    </xf>
    <xf numFmtId="0" fontId="21" fillId="0" borderId="50" xfId="0" quotePrefix="1" applyFont="1" applyBorder="1" applyAlignment="1">
      <alignment horizontal="justify" vertical="center" wrapText="1"/>
    </xf>
    <xf numFmtId="0" fontId="16" fillId="0" borderId="51" xfId="0" applyFont="1" applyBorder="1" applyAlignment="1">
      <alignment horizontal="center" vertical="center" wrapText="1"/>
    </xf>
    <xf numFmtId="0" fontId="16" fillId="0" borderId="49" xfId="0" applyFont="1" applyBorder="1" applyAlignment="1">
      <alignment horizontal="center" vertical="center" wrapText="1"/>
    </xf>
    <xf numFmtId="14" fontId="16" fillId="0" borderId="51" xfId="0" applyNumberFormat="1" applyFont="1" applyBorder="1" applyAlignment="1">
      <alignment horizontal="center" vertical="center" wrapText="1"/>
    </xf>
    <xf numFmtId="0" fontId="21" fillId="0" borderId="51" xfId="0" applyFont="1" applyBorder="1" applyAlignment="1">
      <alignment vertical="center" wrapText="1"/>
    </xf>
    <xf numFmtId="0" fontId="16" fillId="0" borderId="52" xfId="0" applyFont="1" applyBorder="1" applyAlignment="1">
      <alignment horizontal="center" vertical="center" wrapText="1"/>
    </xf>
    <xf numFmtId="0" fontId="16" fillId="0" borderId="11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57" xfId="0" applyFont="1" applyBorder="1" applyAlignment="1" applyProtection="1">
      <alignment horizontal="center" vertical="center" wrapText="1"/>
    </xf>
    <xf numFmtId="14" fontId="16" fillId="0" borderId="59" xfId="0" applyNumberFormat="1" applyFont="1" applyBorder="1" applyAlignment="1" applyProtection="1">
      <alignment horizontal="center" vertical="center" wrapText="1"/>
    </xf>
    <xf numFmtId="0" fontId="16" fillId="0" borderId="59" xfId="0" applyFont="1" applyBorder="1" applyAlignment="1" applyProtection="1">
      <alignment horizontal="center" vertical="center" wrapText="1"/>
    </xf>
    <xf numFmtId="0" fontId="16" fillId="0" borderId="60" xfId="0" applyFont="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16" fillId="0" borderId="113" xfId="0" applyFont="1" applyBorder="1" applyAlignment="1" applyProtection="1">
      <alignment horizontal="center" vertical="center" wrapText="1"/>
    </xf>
    <xf numFmtId="0" fontId="16" fillId="0" borderId="114" xfId="0" applyFont="1" applyBorder="1" applyAlignment="1" applyProtection="1">
      <alignment horizontal="center" vertical="center" wrapText="1"/>
    </xf>
    <xf numFmtId="0" fontId="21" fillId="0" borderId="115" xfId="0" applyFont="1" applyBorder="1" applyAlignment="1">
      <alignment vertical="center" wrapText="1"/>
    </xf>
    <xf numFmtId="0" fontId="21" fillId="7" borderId="65" xfId="0" quotePrefix="1" applyNumberFormat="1" applyFont="1" applyFill="1" applyBorder="1" applyAlignment="1" applyProtection="1">
      <alignment horizontal="center" vertical="center" wrapText="1"/>
      <protection hidden="1"/>
    </xf>
    <xf numFmtId="14" fontId="16" fillId="0" borderId="0" xfId="0" applyNumberFormat="1" applyFont="1" applyAlignment="1">
      <alignment wrapText="1"/>
    </xf>
    <xf numFmtId="14" fontId="22" fillId="6" borderId="48" xfId="0" applyNumberFormat="1" applyFont="1" applyFill="1" applyBorder="1" applyAlignment="1">
      <alignment horizontal="center" vertical="center" wrapText="1"/>
    </xf>
    <xf numFmtId="14" fontId="29" fillId="21" borderId="107" xfId="0" applyNumberFormat="1" applyFont="1" applyFill="1" applyBorder="1" applyAlignment="1">
      <alignment horizontal="center" vertical="center" wrapText="1"/>
    </xf>
    <xf numFmtId="14" fontId="16" fillId="0" borderId="64" xfId="0" applyNumberFormat="1" applyFont="1" applyBorder="1" applyAlignment="1" applyProtection="1">
      <alignment horizontal="center" vertical="center" wrapText="1"/>
    </xf>
    <xf numFmtId="0" fontId="21" fillId="0" borderId="0" xfId="0" applyFont="1"/>
    <xf numFmtId="0" fontId="0" fillId="0" borderId="102" xfId="0" applyFont="1" applyBorder="1" applyAlignment="1">
      <alignment horizontal="center" vertical="center" wrapText="1"/>
    </xf>
    <xf numFmtId="0" fontId="0" fillId="0" borderId="103" xfId="0" applyFont="1" applyBorder="1" applyAlignment="1">
      <alignment horizontal="left" vertical="center" wrapText="1"/>
    </xf>
    <xf numFmtId="14" fontId="16" fillId="0" borderId="0" xfId="0" applyNumberFormat="1" applyFont="1"/>
    <xf numFmtId="14" fontId="22" fillId="6" borderId="46" xfId="0" applyNumberFormat="1" applyFont="1" applyFill="1" applyBorder="1" applyAlignment="1">
      <alignment horizontal="center" vertical="center" wrapText="1"/>
    </xf>
    <xf numFmtId="14" fontId="16" fillId="0" borderId="66" xfId="0" applyNumberFormat="1" applyFont="1" applyBorder="1" applyAlignment="1" applyProtection="1">
      <alignment horizontal="center" vertical="center" wrapText="1"/>
    </xf>
    <xf numFmtId="0" fontId="0" fillId="0" borderId="43" xfId="0" applyFont="1" applyBorder="1" applyAlignment="1">
      <alignment horizontal="center" vertical="center" wrapText="1"/>
    </xf>
    <xf numFmtId="0" fontId="0" fillId="0" borderId="105" xfId="0" applyFont="1" applyBorder="1" applyAlignment="1">
      <alignment vertical="center" wrapText="1"/>
    </xf>
    <xf numFmtId="0" fontId="0" fillId="0" borderId="104" xfId="0" applyFont="1" applyBorder="1" applyAlignment="1">
      <alignment vertical="center" wrapText="1"/>
    </xf>
    <xf numFmtId="0" fontId="0" fillId="0" borderId="103" xfId="0" applyFont="1" applyBorder="1" applyAlignment="1">
      <alignment horizontal="justify" vertical="center" wrapText="1"/>
    </xf>
    <xf numFmtId="0" fontId="35" fillId="9" borderId="94"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74" xfId="0" applyFont="1" applyFill="1" applyBorder="1" applyAlignment="1">
      <alignment horizontal="center" vertical="center" wrapText="1"/>
    </xf>
    <xf numFmtId="0" fontId="35" fillId="4" borderId="94" xfId="0" applyFont="1" applyFill="1" applyBorder="1" applyAlignment="1">
      <alignment horizontal="center" vertical="center" wrapText="1"/>
    </xf>
    <xf numFmtId="0" fontId="35" fillId="4" borderId="35" xfId="0" applyFont="1" applyFill="1" applyBorder="1" applyAlignment="1">
      <alignment horizontal="center" vertical="center" wrapText="1"/>
    </xf>
    <xf numFmtId="0" fontId="35" fillId="7" borderId="35" xfId="0" applyNumberFormat="1" applyFont="1" applyFill="1" applyBorder="1" applyAlignment="1">
      <alignment horizontal="center" vertical="center" wrapText="1"/>
    </xf>
    <xf numFmtId="0" fontId="35" fillId="4" borderId="74" xfId="0" applyFont="1" applyFill="1" applyBorder="1" applyAlignment="1">
      <alignment horizontal="center" vertical="center" wrapText="1"/>
    </xf>
    <xf numFmtId="0" fontId="22" fillId="3" borderId="116" xfId="0" applyFont="1" applyFill="1" applyBorder="1" applyAlignment="1">
      <alignment horizontal="center" vertical="center" wrapText="1"/>
    </xf>
    <xf numFmtId="0" fontId="18" fillId="0" borderId="117" xfId="2" applyFont="1" applyBorder="1" applyAlignment="1">
      <alignment horizontal="center" vertical="center" wrapText="1"/>
    </xf>
    <xf numFmtId="0" fontId="18" fillId="0" borderId="118"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16" xfId="2" applyFont="1" applyBorder="1" applyAlignment="1">
      <alignment horizontal="center" vertical="center" wrapText="1"/>
    </xf>
    <xf numFmtId="0" fontId="0" fillId="0" borderId="116" xfId="0" applyBorder="1" applyAlignment="1">
      <alignment vertical="center" wrapText="1"/>
    </xf>
    <xf numFmtId="0" fontId="0" fillId="0" borderId="116" xfId="0" applyBorder="1" applyAlignment="1">
      <alignment horizontal="left" vertical="center" wrapText="1"/>
    </xf>
    <xf numFmtId="0" fontId="18" fillId="0" borderId="0" xfId="2" applyFont="1" applyAlignment="1">
      <alignment horizontal="center" vertical="center"/>
    </xf>
    <xf numFmtId="0" fontId="0" fillId="0" borderId="119" xfId="0" applyBorder="1" applyAlignment="1">
      <alignment vertical="center" wrapText="1"/>
    </xf>
    <xf numFmtId="0" fontId="22" fillId="22" borderId="8" xfId="0" applyFont="1" applyFill="1" applyBorder="1" applyAlignment="1">
      <alignment horizontal="center" vertical="center" wrapText="1"/>
    </xf>
    <xf numFmtId="0" fontId="0" fillId="0" borderId="120" xfId="0" applyBorder="1" applyAlignment="1">
      <alignment vertical="center" wrapText="1"/>
    </xf>
    <xf numFmtId="0" fontId="13" fillId="3" borderId="106" xfId="0" applyFont="1" applyFill="1" applyBorder="1" applyAlignment="1">
      <alignment horizontal="center" vertical="center" wrapText="1"/>
    </xf>
    <xf numFmtId="0" fontId="0" fillId="0" borderId="80" xfId="0" applyFont="1" applyBorder="1" applyAlignment="1">
      <alignment vertical="center" wrapText="1"/>
    </xf>
    <xf numFmtId="0" fontId="0" fillId="0" borderId="80" xfId="0" applyFont="1" applyBorder="1" applyAlignment="1">
      <alignment horizontal="left" vertical="center" wrapText="1"/>
    </xf>
    <xf numFmtId="0" fontId="0" fillId="0" borderId="121" xfId="0" applyFont="1" applyBorder="1" applyAlignment="1">
      <alignment horizontal="center" vertical="center" wrapText="1"/>
    </xf>
    <xf numFmtId="0" fontId="29" fillId="21" borderId="123" xfId="0" quotePrefix="1" applyNumberFormat="1" applyFont="1" applyFill="1" applyBorder="1" applyAlignment="1" applyProtection="1">
      <alignment horizontal="center" vertical="center" wrapText="1"/>
      <protection hidden="1"/>
    </xf>
    <xf numFmtId="0" fontId="25" fillId="2" borderId="1" xfId="0" applyFont="1" applyFill="1" applyBorder="1" applyAlignment="1">
      <alignment horizontal="center" vertical="center" wrapText="1"/>
    </xf>
    <xf numFmtId="0" fontId="26" fillId="17" borderId="15" xfId="0" applyFont="1" applyFill="1" applyBorder="1" applyAlignment="1">
      <alignment horizontal="center" vertical="center" wrapText="1"/>
    </xf>
    <xf numFmtId="0" fontId="25" fillId="18" borderId="15" xfId="0" applyFont="1" applyFill="1" applyBorder="1" applyAlignment="1">
      <alignment horizontal="center" vertical="center" wrapText="1"/>
    </xf>
    <xf numFmtId="0" fontId="25" fillId="19" borderId="15" xfId="0" applyFont="1" applyFill="1" applyBorder="1" applyAlignment="1">
      <alignment horizontal="center" vertical="center" wrapText="1"/>
    </xf>
    <xf numFmtId="0" fontId="25" fillId="20" borderId="15" xfId="0" applyFont="1" applyFill="1" applyBorder="1" applyAlignment="1">
      <alignment horizontal="center" vertical="center" wrapText="1"/>
    </xf>
    <xf numFmtId="0" fontId="22" fillId="23" borderId="45" xfId="0" applyNumberFormat="1" applyFont="1" applyFill="1" applyBorder="1" applyAlignment="1">
      <alignment horizontal="center" vertical="center" wrapText="1"/>
    </xf>
    <xf numFmtId="0" fontId="9" fillId="10" borderId="0" xfId="0" applyFont="1" applyFill="1" applyProtection="1">
      <protection hidden="1"/>
    </xf>
    <xf numFmtId="0" fontId="39" fillId="10" borderId="0" xfId="0" applyFont="1" applyFill="1" applyProtection="1">
      <protection hidden="1"/>
    </xf>
    <xf numFmtId="0" fontId="41" fillId="10" borderId="20" xfId="0" applyFont="1" applyFill="1" applyBorder="1"/>
    <xf numFmtId="0" fontId="41" fillId="10" borderId="85" xfId="0" applyFont="1" applyFill="1" applyBorder="1"/>
    <xf numFmtId="0" fontId="41" fillId="10" borderId="86" xfId="0" applyFont="1" applyFill="1" applyBorder="1"/>
    <xf numFmtId="0" fontId="41" fillId="10" borderId="87" xfId="0" applyFont="1" applyFill="1" applyBorder="1"/>
    <xf numFmtId="0" fontId="41" fillId="10" borderId="21" xfId="0" applyFont="1" applyFill="1" applyBorder="1"/>
    <xf numFmtId="0" fontId="41" fillId="10" borderId="88" xfId="0" applyFont="1" applyFill="1" applyBorder="1"/>
    <xf numFmtId="0" fontId="41" fillId="10" borderId="89" xfId="0" applyFont="1" applyFill="1" applyBorder="1" applyAlignment="1">
      <alignment horizontal="center" vertical="center" wrapText="1"/>
    </xf>
    <xf numFmtId="0" fontId="41" fillId="10" borderId="90" xfId="0" applyFont="1" applyFill="1" applyBorder="1"/>
    <xf numFmtId="0" fontId="41" fillId="10" borderId="0" xfId="0" applyFont="1" applyFill="1" applyAlignment="1">
      <alignment horizontal="center"/>
    </xf>
    <xf numFmtId="0" fontId="41" fillId="10" borderId="0" xfId="0" applyFont="1" applyFill="1"/>
    <xf numFmtId="164" fontId="41" fillId="10" borderId="89" xfId="0" applyNumberFormat="1" applyFont="1" applyFill="1" applyBorder="1" applyAlignment="1">
      <alignment horizontal="center" vertical="center" wrapText="1"/>
    </xf>
    <xf numFmtId="0" fontId="41" fillId="10" borderId="91" xfId="0" applyFont="1" applyFill="1" applyBorder="1"/>
    <xf numFmtId="0" fontId="41" fillId="10" borderId="92" xfId="0" applyFont="1" applyFill="1" applyBorder="1"/>
    <xf numFmtId="0" fontId="41" fillId="10" borderId="93" xfId="0" applyFont="1" applyFill="1" applyBorder="1"/>
    <xf numFmtId="0" fontId="13" fillId="25" borderId="89" xfId="0" applyFont="1" applyFill="1" applyBorder="1" applyAlignment="1">
      <alignment horizontal="center" vertical="center" wrapText="1"/>
    </xf>
    <xf numFmtId="0" fontId="15" fillId="25" borderId="101" xfId="0" applyFont="1" applyFill="1" applyBorder="1" applyAlignment="1">
      <alignment horizontal="center" vertical="center" wrapText="1"/>
    </xf>
    <xf numFmtId="0" fontId="15" fillId="25" borderId="35" xfId="0" applyFont="1" applyFill="1" applyBorder="1" applyAlignment="1">
      <alignment horizontal="center" vertical="center" wrapText="1"/>
    </xf>
    <xf numFmtId="0" fontId="15" fillId="25" borderId="74" xfId="0" applyFont="1" applyFill="1" applyBorder="1" applyAlignment="1">
      <alignment horizontal="center" vertical="center"/>
    </xf>
    <xf numFmtId="0" fontId="19" fillId="25" borderId="1" xfId="0" applyFont="1" applyFill="1" applyBorder="1" applyAlignment="1">
      <alignment horizontal="center" vertical="center"/>
    </xf>
    <xf numFmtId="0" fontId="19" fillId="25" borderId="2" xfId="0" applyFont="1" applyFill="1" applyBorder="1" applyAlignment="1">
      <alignment horizontal="center" vertical="center" wrapText="1"/>
    </xf>
    <xf numFmtId="0" fontId="19" fillId="25" borderId="1" xfId="0" applyFont="1" applyFill="1" applyBorder="1" applyAlignment="1">
      <alignment horizontal="center" vertical="center" wrapText="1"/>
    </xf>
    <xf numFmtId="0" fontId="13" fillId="26" borderId="94" xfId="0" applyFont="1" applyFill="1" applyBorder="1" applyAlignment="1">
      <alignment horizontal="center" vertical="center" wrapText="1"/>
    </xf>
    <xf numFmtId="0" fontId="13" fillId="26" borderId="35" xfId="0" applyFont="1" applyFill="1" applyBorder="1" applyAlignment="1">
      <alignment horizontal="center" vertical="center" wrapText="1"/>
    </xf>
    <xf numFmtId="0" fontId="13" fillId="26" borderId="74" xfId="0" applyFont="1" applyFill="1" applyBorder="1" applyAlignment="1">
      <alignment horizontal="center" vertical="center" wrapText="1"/>
    </xf>
    <xf numFmtId="0" fontId="22" fillId="26" borderId="45" xfId="0" applyFont="1" applyFill="1" applyBorder="1" applyAlignment="1">
      <alignment horizontal="center" vertical="center" textRotation="90" wrapText="1"/>
    </xf>
    <xf numFmtId="0" fontId="22" fillId="26" borderId="46" xfId="0" applyFont="1" applyFill="1" applyBorder="1" applyAlignment="1">
      <alignment horizontal="center" vertical="center" wrapText="1"/>
    </xf>
    <xf numFmtId="0" fontId="22" fillId="26" borderId="122" xfId="0" applyFont="1" applyFill="1" applyBorder="1" applyAlignment="1">
      <alignment horizontal="center" vertical="center" wrapText="1"/>
    </xf>
    <xf numFmtId="0" fontId="22" fillId="26" borderId="3" xfId="0" applyNumberFormat="1" applyFont="1" applyFill="1" applyBorder="1" applyAlignment="1">
      <alignment horizontal="center" vertical="center" wrapText="1"/>
    </xf>
    <xf numFmtId="0" fontId="18" fillId="0" borderId="0" xfId="2" applyFont="1" applyBorder="1" applyAlignment="1">
      <alignment horizontal="center" vertical="center" wrapText="1"/>
    </xf>
    <xf numFmtId="0" fontId="42" fillId="0" borderId="0" xfId="0" applyFont="1" applyAlignment="1">
      <alignment wrapText="1"/>
    </xf>
    <xf numFmtId="49" fontId="21" fillId="0" borderId="51" xfId="0" quotePrefix="1" applyNumberFormat="1" applyFont="1" applyBorder="1" applyAlignment="1" applyProtection="1">
      <alignment horizontal="center" vertical="center" wrapText="1"/>
    </xf>
    <xf numFmtId="0" fontId="0" fillId="0" borderId="119" xfId="0" applyBorder="1" applyAlignment="1">
      <alignment horizontal="left" vertical="top" wrapText="1"/>
    </xf>
    <xf numFmtId="0" fontId="0" fillId="0" borderId="116" xfId="0" applyBorder="1" applyAlignment="1">
      <alignment horizontal="left" vertical="top" wrapText="1"/>
    </xf>
    <xf numFmtId="0" fontId="18" fillId="0" borderId="0" xfId="2" applyFont="1" applyAlignment="1">
      <alignment horizontal="left" vertical="top" wrapText="1"/>
    </xf>
    <xf numFmtId="0" fontId="21" fillId="0" borderId="125" xfId="0" quotePrefix="1" applyFont="1" applyBorder="1" applyAlignment="1">
      <alignment horizontal="center" vertical="center" wrapText="1"/>
    </xf>
    <xf numFmtId="0" fontId="21" fillId="0" borderId="124" xfId="0" quotePrefix="1" applyFont="1" applyBorder="1" applyAlignment="1">
      <alignment horizontal="center" vertical="center" wrapText="1"/>
    </xf>
    <xf numFmtId="0" fontId="21" fillId="0" borderId="126" xfId="0" applyFont="1" applyBorder="1" applyAlignment="1">
      <alignment horizontal="center" vertical="center" wrapText="1"/>
    </xf>
    <xf numFmtId="0" fontId="21" fillId="0" borderId="126" xfId="0" quotePrefix="1" applyFont="1" applyBorder="1" applyAlignment="1">
      <alignment horizontal="center" vertical="center" wrapText="1"/>
    </xf>
    <xf numFmtId="0" fontId="16" fillId="0" borderId="108"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27" xfId="0" applyFont="1" applyBorder="1"/>
    <xf numFmtId="0" fontId="16" fillId="0" borderId="128" xfId="0" applyFont="1" applyBorder="1" applyAlignment="1">
      <alignment horizontal="center" vertical="center" wrapText="1"/>
    </xf>
    <xf numFmtId="0" fontId="29" fillId="21" borderId="49" xfId="0" quotePrefix="1" applyNumberFormat="1" applyFont="1" applyFill="1" applyBorder="1" applyAlignment="1">
      <alignment horizontal="center" vertical="center" wrapText="1"/>
    </xf>
    <xf numFmtId="0" fontId="29" fillId="21" borderId="52" xfId="0" applyFont="1" applyFill="1" applyBorder="1" applyAlignment="1">
      <alignment horizontal="center" vertical="center" wrapText="1"/>
    </xf>
    <xf numFmtId="0" fontId="21" fillId="0" borderId="49" xfId="0" quotePrefix="1" applyNumberFormat="1" applyFont="1" applyBorder="1" applyAlignment="1">
      <alignment horizontal="center" vertical="center" wrapText="1"/>
    </xf>
    <xf numFmtId="49" fontId="21" fillId="0" borderId="129" xfId="0" quotePrefix="1" applyNumberFormat="1" applyFont="1" applyBorder="1" applyAlignment="1">
      <alignment horizontal="center" vertical="center" wrapText="1"/>
    </xf>
    <xf numFmtId="0" fontId="21" fillId="0" borderId="52" xfId="0" applyFont="1" applyBorder="1" applyAlignment="1">
      <alignment horizontal="center" vertical="center" wrapText="1"/>
    </xf>
    <xf numFmtId="49" fontId="21" fillId="0" borderId="57" xfId="0" quotePrefix="1" applyNumberFormat="1" applyFont="1" applyBorder="1" applyAlignment="1">
      <alignment horizontal="center" vertical="center" wrapText="1"/>
    </xf>
    <xf numFmtId="49" fontId="21" fillId="0" borderId="126" xfId="0" quotePrefix="1" applyNumberFormat="1" applyFont="1" applyBorder="1" applyAlignment="1">
      <alignment horizontal="center" vertical="center" wrapText="1"/>
    </xf>
    <xf numFmtId="0" fontId="21" fillId="0" borderId="60" xfId="0" applyFont="1" applyBorder="1" applyAlignment="1">
      <alignment horizontal="center" vertical="center" wrapText="1"/>
    </xf>
    <xf numFmtId="49" fontId="21" fillId="0" borderId="130" xfId="0" quotePrefix="1" applyNumberFormat="1" applyFont="1" applyBorder="1" applyAlignment="1">
      <alignment horizontal="center" vertical="center" wrapText="1"/>
    </xf>
    <xf numFmtId="0" fontId="21" fillId="0" borderId="131" xfId="0" applyFont="1" applyBorder="1" applyAlignment="1">
      <alignment horizontal="center" vertical="center" wrapText="1"/>
    </xf>
    <xf numFmtId="0" fontId="16" fillId="0" borderId="27" xfId="0" applyNumberFormat="1" applyFont="1" applyBorder="1"/>
    <xf numFmtId="49" fontId="21" fillId="0" borderId="62" xfId="0" quotePrefix="1" applyNumberFormat="1" applyFont="1" applyBorder="1" applyAlignment="1">
      <alignment horizontal="center" vertical="center" wrapText="1"/>
    </xf>
    <xf numFmtId="0" fontId="16" fillId="0" borderId="0" xfId="0" applyNumberFormat="1" applyFont="1" applyBorder="1"/>
    <xf numFmtId="0" fontId="22" fillId="22" borderId="132" xfId="0" applyFont="1" applyFill="1" applyBorder="1" applyAlignment="1">
      <alignment horizontal="center" vertical="center" wrapText="1"/>
    </xf>
    <xf numFmtId="0" fontId="22" fillId="22" borderId="133" xfId="0" applyFont="1" applyFill="1" applyBorder="1" applyAlignment="1">
      <alignment horizontal="center" vertical="center" wrapText="1"/>
    </xf>
    <xf numFmtId="0" fontId="0" fillId="0" borderId="32" xfId="0" applyBorder="1" applyAlignment="1">
      <alignment vertical="center" wrapText="1"/>
    </xf>
    <xf numFmtId="0" fontId="0" fillId="0" borderId="32" xfId="0" applyBorder="1" applyAlignment="1">
      <alignment horizontal="left" vertical="center" wrapText="1"/>
    </xf>
    <xf numFmtId="0" fontId="0" fillId="0" borderId="134" xfId="0" applyFont="1" applyBorder="1" applyAlignment="1">
      <alignment horizontal="center" vertical="center" wrapText="1"/>
    </xf>
    <xf numFmtId="0" fontId="0" fillId="0" borderId="3" xfId="0" applyFont="1" applyBorder="1" applyAlignment="1">
      <alignment horizontal="center" vertical="center"/>
    </xf>
    <xf numFmtId="0" fontId="0" fillId="0" borderId="16" xfId="0" applyFont="1" applyBorder="1" applyAlignment="1">
      <alignment horizontal="center" vertical="center" wrapText="1"/>
    </xf>
    <xf numFmtId="0" fontId="0" fillId="0" borderId="119" xfId="0" applyFont="1" applyBorder="1" applyAlignment="1">
      <alignment horizontal="center" vertical="center" wrapText="1"/>
    </xf>
    <xf numFmtId="0" fontId="6" fillId="0" borderId="28" xfId="0" applyFont="1" applyBorder="1"/>
    <xf numFmtId="0" fontId="40" fillId="24" borderId="5" xfId="0" applyFont="1" applyFill="1" applyBorder="1" applyAlignment="1" applyProtection="1">
      <alignment horizontal="center" vertical="center"/>
      <protection hidden="1"/>
    </xf>
    <xf numFmtId="0" fontId="40" fillId="24" borderId="13" xfId="0" applyFont="1" applyFill="1" applyBorder="1" applyAlignment="1" applyProtection="1">
      <alignment horizontal="center" vertical="center"/>
      <protection hidden="1"/>
    </xf>
    <xf numFmtId="0" fontId="40" fillId="24" borderId="14" xfId="0" applyFont="1" applyFill="1" applyBorder="1" applyAlignment="1" applyProtection="1">
      <alignment horizontal="center" vertical="center"/>
      <protection hidden="1"/>
    </xf>
    <xf numFmtId="0" fontId="41" fillId="10" borderId="17" xfId="0" applyFont="1" applyFill="1" applyBorder="1" applyAlignment="1">
      <alignment horizontal="center"/>
    </xf>
    <xf numFmtId="0" fontId="41" fillId="10" borderId="18" xfId="0" applyFont="1" applyFill="1" applyBorder="1" applyAlignment="1">
      <alignment horizontal="center"/>
    </xf>
    <xf numFmtId="0" fontId="41" fillId="10" borderId="19" xfId="0" applyFont="1" applyFill="1" applyBorder="1" applyAlignment="1">
      <alignment horizontal="center"/>
    </xf>
    <xf numFmtId="0" fontId="41" fillId="10" borderId="20" xfId="0" applyFont="1" applyFill="1" applyBorder="1" applyAlignment="1">
      <alignment horizontal="center"/>
    </xf>
    <xf numFmtId="0" fontId="41" fillId="10" borderId="0" xfId="0" applyFont="1" applyFill="1" applyBorder="1" applyAlignment="1">
      <alignment horizontal="center"/>
    </xf>
    <xf numFmtId="0" fontId="41" fillId="10" borderId="21" xfId="0" applyFont="1" applyFill="1" applyBorder="1" applyAlignment="1">
      <alignment horizontal="center"/>
    </xf>
    <xf numFmtId="0" fontId="41" fillId="10" borderId="22" xfId="0" applyFont="1" applyFill="1" applyBorder="1" applyAlignment="1">
      <alignment horizontal="center"/>
    </xf>
    <xf numFmtId="0" fontId="41" fillId="10" borderId="23" xfId="0" applyFont="1" applyFill="1" applyBorder="1" applyAlignment="1">
      <alignment horizontal="center"/>
    </xf>
    <xf numFmtId="0" fontId="41" fillId="10" borderId="24" xfId="0" applyFont="1" applyFill="1" applyBorder="1" applyAlignment="1">
      <alignment horizontal="center"/>
    </xf>
    <xf numFmtId="0" fontId="39" fillId="10" borderId="116" xfId="0" applyFont="1" applyFill="1" applyBorder="1" applyAlignment="1" applyProtection="1">
      <alignment horizontal="center"/>
      <protection hidden="1"/>
    </xf>
    <xf numFmtId="0" fontId="20" fillId="26" borderId="97" xfId="0" applyFont="1" applyFill="1" applyBorder="1" applyAlignment="1">
      <alignment horizontal="center" vertical="center" wrapText="1"/>
    </xf>
    <xf numFmtId="0" fontId="20" fillId="26" borderId="98" xfId="0" applyFont="1" applyFill="1" applyBorder="1" applyAlignment="1">
      <alignment horizontal="center" vertical="center" wrapText="1"/>
    </xf>
    <xf numFmtId="0" fontId="20" fillId="26" borderId="99" xfId="0" applyFont="1" applyFill="1" applyBorder="1" applyAlignment="1">
      <alignment horizontal="center" vertical="center" wrapText="1"/>
    </xf>
    <xf numFmtId="0" fontId="20" fillId="26" borderId="100" xfId="0" applyFont="1" applyFill="1" applyBorder="1" applyAlignment="1">
      <alignment horizontal="center" vertical="center" wrapText="1"/>
    </xf>
    <xf numFmtId="0" fontId="20" fillId="22" borderId="12" xfId="0" applyFont="1" applyFill="1" applyBorder="1" applyAlignment="1">
      <alignment horizontal="center" vertical="center" wrapText="1"/>
    </xf>
    <xf numFmtId="0" fontId="20" fillId="22" borderId="135" xfId="0" applyFont="1" applyFill="1" applyBorder="1" applyAlignment="1">
      <alignment horizontal="center" vertical="center" wrapText="1"/>
    </xf>
    <xf numFmtId="0" fontId="20" fillId="22" borderId="136" xfId="0" applyFont="1" applyFill="1" applyBorder="1" applyAlignment="1">
      <alignment horizontal="center" vertical="center" wrapText="1"/>
    </xf>
    <xf numFmtId="0" fontId="20" fillId="4" borderId="97" xfId="0" applyFont="1" applyFill="1" applyBorder="1" applyAlignment="1">
      <alignment horizontal="center" vertical="center" wrapText="1"/>
    </xf>
    <xf numFmtId="0" fontId="20" fillId="4" borderId="98" xfId="0" applyFont="1" applyFill="1" applyBorder="1" applyAlignment="1">
      <alignment horizontal="center" vertical="center" wrapText="1"/>
    </xf>
    <xf numFmtId="0" fontId="20" fillId="4" borderId="99" xfId="0" applyFont="1" applyFill="1" applyBorder="1" applyAlignment="1">
      <alignment horizontal="center" vertical="center" wrapText="1"/>
    </xf>
    <xf numFmtId="0" fontId="20" fillId="4" borderId="100" xfId="0" applyFont="1" applyFill="1" applyBorder="1" applyAlignment="1">
      <alignment horizontal="center" vertical="center" wrapText="1"/>
    </xf>
    <xf numFmtId="0" fontId="20" fillId="16" borderId="31" xfId="3" applyFont="1" applyFill="1" applyBorder="1" applyAlignment="1">
      <alignment horizontal="center" vertical="center" wrapText="1"/>
    </xf>
    <xf numFmtId="0" fontId="20" fillId="16" borderId="3" xfId="3" applyFont="1" applyFill="1" applyBorder="1" applyAlignment="1">
      <alignment horizontal="center" vertical="center" wrapText="1"/>
    </xf>
    <xf numFmtId="0" fontId="20" fillId="16" borderId="2" xfId="3"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5" borderId="97" xfId="0" applyFont="1" applyFill="1" applyBorder="1" applyAlignment="1">
      <alignment horizontal="center" vertical="center" wrapText="1"/>
    </xf>
    <xf numFmtId="0" fontId="20" fillId="5" borderId="98"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20" fillId="6" borderId="97" xfId="0" applyFont="1" applyFill="1" applyBorder="1" applyAlignment="1">
      <alignment horizontal="center" vertical="center" wrapText="1"/>
    </xf>
    <xf numFmtId="0" fontId="20" fillId="6" borderId="98" xfId="0" applyFont="1" applyFill="1" applyBorder="1" applyAlignment="1">
      <alignment horizontal="center" vertical="center" wrapText="1"/>
    </xf>
    <xf numFmtId="0" fontId="20" fillId="6" borderId="99" xfId="0" applyFont="1" applyFill="1" applyBorder="1" applyAlignment="1">
      <alignment horizontal="center" vertical="center" wrapText="1"/>
    </xf>
    <xf numFmtId="0" fontId="20" fillId="6" borderId="100" xfId="0" applyFont="1" applyFill="1" applyBorder="1" applyAlignment="1">
      <alignment horizontal="center" vertical="center" wrapText="1"/>
    </xf>
    <xf numFmtId="0" fontId="23" fillId="16" borderId="97" xfId="3" applyFont="1" applyFill="1" applyBorder="1" applyAlignment="1">
      <alignment horizontal="center" vertical="center"/>
    </xf>
    <xf numFmtId="0" fontId="23" fillId="16" borderId="98" xfId="3" applyFont="1" applyFill="1" applyBorder="1" applyAlignment="1">
      <alignment horizontal="center" vertical="center"/>
    </xf>
    <xf numFmtId="0" fontId="23" fillId="16" borderId="100" xfId="3"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6" borderId="31"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26" borderId="31" xfId="0" applyFont="1" applyFill="1" applyBorder="1" applyAlignment="1">
      <alignment horizontal="center" vertical="center" wrapText="1"/>
    </xf>
    <xf numFmtId="0" fontId="22" fillId="26" borderId="3" xfId="0" applyFont="1" applyFill="1" applyBorder="1" applyAlignment="1">
      <alignment horizontal="center" vertical="center" wrapText="1"/>
    </xf>
    <xf numFmtId="0" fontId="22" fillId="26" borderId="2" xfId="0" applyFont="1" applyFill="1" applyBorder="1" applyAlignment="1">
      <alignment horizontal="center" vertical="center" wrapText="1"/>
    </xf>
    <xf numFmtId="0" fontId="22" fillId="4" borderId="31" xfId="0" applyNumberFormat="1" applyFont="1" applyFill="1" applyBorder="1" applyAlignment="1">
      <alignment horizontal="center" vertical="center" wrapText="1"/>
    </xf>
    <xf numFmtId="0" fontId="22" fillId="4" borderId="3" xfId="0" applyNumberFormat="1" applyFont="1" applyFill="1" applyBorder="1" applyAlignment="1">
      <alignment horizontal="center" vertical="center" wrapText="1"/>
    </xf>
    <xf numFmtId="0" fontId="22" fillId="4" borderId="2" xfId="0" applyNumberFormat="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10" fillId="14" borderId="31"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45" fillId="10" borderId="116" xfId="0" applyFont="1" applyFill="1" applyBorder="1" applyAlignment="1" applyProtection="1">
      <alignment horizontal="center" vertical="center"/>
      <protection hidden="1"/>
    </xf>
    <xf numFmtId="0" fontId="6" fillId="0" borderId="116" xfId="0" applyFont="1" applyBorder="1" applyAlignment="1">
      <alignment horizontal="center" vertical="center"/>
    </xf>
    <xf numFmtId="0" fontId="47" fillId="0" borderId="116" xfId="0" applyFont="1" applyBorder="1" applyAlignment="1">
      <alignment horizontal="center" vertical="center" wrapText="1"/>
    </xf>
    <xf numFmtId="0" fontId="6" fillId="0" borderId="116" xfId="0" applyFont="1" applyBorder="1" applyAlignment="1">
      <alignment horizontal="center" vertical="center" wrapText="1"/>
    </xf>
    <xf numFmtId="0" fontId="46" fillId="10" borderId="116" xfId="0" applyFont="1" applyFill="1" applyBorder="1" applyAlignment="1" applyProtection="1">
      <alignment vertical="center"/>
      <protection hidden="1"/>
    </xf>
    <xf numFmtId="0" fontId="45" fillId="10" borderId="116" xfId="0" applyFont="1" applyFill="1" applyBorder="1" applyAlignment="1" applyProtection="1">
      <alignment vertical="center"/>
      <protection hidden="1"/>
    </xf>
    <xf numFmtId="0" fontId="45" fillId="10" borderId="116" xfId="0" applyFont="1" applyFill="1" applyBorder="1" applyAlignment="1" applyProtection="1">
      <alignment vertical="center" wrapText="1"/>
      <protection hidden="1"/>
    </xf>
    <xf numFmtId="0" fontId="46" fillId="10" borderId="119" xfId="0" applyFont="1" applyFill="1" applyBorder="1" applyAlignment="1" applyProtection="1">
      <alignment horizontal="left" vertical="center"/>
      <protection hidden="1"/>
    </xf>
    <xf numFmtId="0" fontId="46" fillId="10" borderId="137" xfId="0" applyFont="1" applyFill="1" applyBorder="1" applyAlignment="1" applyProtection="1">
      <alignment horizontal="left" vertical="center"/>
      <protection hidden="1"/>
    </xf>
    <xf numFmtId="0" fontId="45" fillId="10" borderId="119" xfId="0" applyFont="1" applyFill="1" applyBorder="1" applyAlignment="1" applyProtection="1">
      <alignment horizontal="left" vertical="center"/>
      <protection hidden="1"/>
    </xf>
    <xf numFmtId="0" fontId="45" fillId="10" borderId="137" xfId="0" applyFont="1" applyFill="1" applyBorder="1" applyAlignment="1" applyProtection="1">
      <alignment horizontal="left" vertical="center"/>
      <protection hidden="1"/>
    </xf>
    <xf numFmtId="0" fontId="45" fillId="10" borderId="119" xfId="0" applyFont="1" applyFill="1" applyBorder="1" applyAlignment="1" applyProtection="1">
      <alignment horizontal="left" vertical="center" wrapText="1"/>
      <protection hidden="1"/>
    </xf>
    <xf numFmtId="0" fontId="45" fillId="10" borderId="137" xfId="0" applyFont="1" applyFill="1" applyBorder="1" applyAlignment="1" applyProtection="1">
      <alignment horizontal="left" vertical="center" wrapText="1"/>
      <protection hidden="1"/>
    </xf>
    <xf numFmtId="0" fontId="6" fillId="0" borderId="116" xfId="0" applyFont="1" applyBorder="1" applyAlignment="1">
      <alignment horizontal="center"/>
    </xf>
    <xf numFmtId="0" fontId="47" fillId="0" borderId="32" xfId="0" applyFont="1" applyBorder="1" applyAlignment="1">
      <alignment horizontal="center" vertical="center"/>
    </xf>
    <xf numFmtId="0" fontId="49" fillId="0" borderId="138" xfId="0" applyFont="1" applyBorder="1" applyAlignment="1">
      <alignment horizontal="center" vertical="center"/>
    </xf>
    <xf numFmtId="0" fontId="49" fillId="0" borderId="139" xfId="0" applyFont="1" applyBorder="1" applyAlignment="1">
      <alignment horizontal="center" vertical="center"/>
    </xf>
    <xf numFmtId="0" fontId="0" fillId="0" borderId="116" xfId="0" applyBorder="1" applyAlignment="1">
      <alignment horizontal="center"/>
    </xf>
    <xf numFmtId="0" fontId="48" fillId="0" borderId="116" xfId="0" applyFont="1" applyBorder="1" applyAlignment="1">
      <alignment horizontal="center" vertical="center" wrapText="1"/>
    </xf>
    <xf numFmtId="0" fontId="16" fillId="0" borderId="116" xfId="0" applyFont="1" applyBorder="1" applyAlignment="1">
      <alignment horizontal="center"/>
    </xf>
    <xf numFmtId="0" fontId="27" fillId="2" borderId="3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2" xfId="0" applyFont="1" applyBorder="1" applyAlignment="1">
      <alignment horizontal="left" vertical="center" wrapText="1"/>
    </xf>
    <xf numFmtId="0" fontId="20" fillId="25" borderId="4" xfId="0" applyFont="1" applyFill="1" applyBorder="1" applyAlignment="1">
      <alignment horizontal="center" vertical="center" wrapText="1"/>
    </xf>
    <xf numFmtId="0" fontId="20" fillId="25" borderId="26" xfId="0" applyFont="1" applyFill="1" applyBorder="1" applyAlignment="1">
      <alignment horizontal="center" vertical="center" wrapText="1"/>
    </xf>
    <xf numFmtId="0" fontId="0" fillId="0" borderId="116" xfId="0" applyFont="1" applyBorder="1" applyAlignment="1">
      <alignment horizontal="left" vertical="center" wrapText="1"/>
    </xf>
    <xf numFmtId="0" fontId="18" fillId="0" borderId="116" xfId="0" applyFont="1" applyBorder="1" applyAlignment="1">
      <alignment horizontal="left" vertical="center" wrapText="1"/>
    </xf>
    <xf numFmtId="0" fontId="20" fillId="25" borderId="4" xfId="0" applyFont="1" applyFill="1" applyBorder="1" applyAlignment="1">
      <alignment horizontal="center" vertical="center" wrapText="1"/>
    </xf>
    <xf numFmtId="0" fontId="13" fillId="26" borderId="140" xfId="0" applyFont="1" applyFill="1" applyBorder="1" applyAlignment="1">
      <alignment horizontal="center" vertical="center" wrapText="1"/>
    </xf>
    <xf numFmtId="0" fontId="0" fillId="0" borderId="141" xfId="0" applyFont="1" applyBorder="1" applyAlignment="1">
      <alignment horizontal="left" vertical="center" wrapText="1"/>
    </xf>
    <xf numFmtId="0" fontId="0" fillId="0" borderId="142" xfId="0" applyFont="1" applyBorder="1" applyAlignment="1">
      <alignment horizontal="left" vertical="center" wrapText="1"/>
    </xf>
    <xf numFmtId="0" fontId="13" fillId="26" borderId="8" xfId="0" applyFont="1" applyFill="1" applyBorder="1" applyAlignment="1">
      <alignment horizontal="center" vertical="center" wrapText="1"/>
    </xf>
    <xf numFmtId="0" fontId="18" fillId="0" borderId="134" xfId="0" applyFont="1" applyBorder="1" applyAlignment="1">
      <alignment horizontal="left" vertical="center" wrapText="1"/>
    </xf>
    <xf numFmtId="0" fontId="0" fillId="0" borderId="134" xfId="0" applyFont="1" applyBorder="1" applyAlignment="1">
      <alignment horizontal="left" vertical="center" wrapText="1"/>
    </xf>
    <xf numFmtId="0" fontId="13" fillId="26" borderId="143" xfId="0" applyFont="1" applyFill="1" applyBorder="1" applyAlignment="1">
      <alignment horizontal="center" vertical="center" wrapText="1"/>
    </xf>
    <xf numFmtId="0" fontId="18" fillId="0" borderId="120" xfId="0" applyFont="1" applyBorder="1" applyAlignment="1">
      <alignment horizontal="left" vertical="center" wrapText="1"/>
    </xf>
    <xf numFmtId="0" fontId="18" fillId="0" borderId="16" xfId="0" applyFont="1" applyBorder="1" applyAlignment="1">
      <alignment horizontal="left" vertical="center" wrapText="1"/>
    </xf>
  </cellXfs>
  <cellStyles count="4">
    <cellStyle name="Incorrecto" xfId="3" builtinId="27"/>
    <cellStyle name="Normal" xfId="0" builtinId="0"/>
    <cellStyle name="Normal 10" xfId="1"/>
    <cellStyle name="Normal 11" xfId="2"/>
  </cellStyles>
  <dxfs count="7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rgb="FF9C6500"/>
      </font>
      <fill>
        <patternFill>
          <bgColor rgb="FFFFEB9C"/>
        </patternFill>
      </fill>
    </dxf>
    <dxf>
      <font>
        <color rgb="FF9C6500"/>
      </font>
      <fill>
        <patternFill>
          <bgColor rgb="FFFFEB9C"/>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rgb="FF9C6500"/>
      </font>
      <fill>
        <patternFill>
          <bgColor rgb="FFFFEB9C"/>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952497</xdr:colOff>
      <xdr:row>0</xdr:row>
      <xdr:rowOff>107155</xdr:rowOff>
    </xdr:from>
    <xdr:to>
      <xdr:col>0</xdr:col>
      <xdr:colOff>2040476</xdr:colOff>
      <xdr:row>3</xdr:row>
      <xdr:rowOff>285750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7" y="107155"/>
          <a:ext cx="1087979" cy="1321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702469</xdr:colOff>
      <xdr:row>0</xdr:row>
      <xdr:rowOff>29223</xdr:rowOff>
    </xdr:from>
    <xdr:to>
      <xdr:col>1</xdr:col>
      <xdr:colOff>1928812</xdr:colOff>
      <xdr:row>3</xdr:row>
      <xdr:rowOff>375892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242" y="29223"/>
          <a:ext cx="1226343" cy="1489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297657</xdr:colOff>
      <xdr:row>0</xdr:row>
      <xdr:rowOff>71438</xdr:rowOff>
    </xdr:from>
    <xdr:to>
      <xdr:col>1</xdr:col>
      <xdr:colOff>1440657</xdr:colOff>
      <xdr:row>3</xdr:row>
      <xdr:rowOff>316868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3" y="71438"/>
          <a:ext cx="1143000" cy="1388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0</xdr:row>
      <xdr:rowOff>71437</xdr:rowOff>
    </xdr:from>
    <xdr:to>
      <xdr:col>1</xdr:col>
      <xdr:colOff>1631157</xdr:colOff>
      <xdr:row>3</xdr:row>
      <xdr:rowOff>360256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6344" y="71437"/>
          <a:ext cx="1178719" cy="1431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205291</xdr:colOff>
      <xdr:row>5</xdr:row>
      <xdr:rowOff>0</xdr:rowOff>
    </xdr:from>
    <xdr:to>
      <xdr:col>3</xdr:col>
      <xdr:colOff>2551043</xdr:colOff>
      <xdr:row>5</xdr:row>
      <xdr:rowOff>22482</xdr:rowOff>
    </xdr:to>
    <xdr:sp macro="" textlink="">
      <xdr:nvSpPr>
        <xdr:cNvPr id="7" name="CuadroTexto 6">
          <a:extLst>
            <a:ext uri="{FF2B5EF4-FFF2-40B4-BE49-F238E27FC236}">
              <a16:creationId xmlns="" xmlns:a16="http://schemas.microsoft.com/office/drawing/2014/main" id="{00000000-0008-0000-0400-000007000000}"/>
            </a:ext>
          </a:extLst>
        </xdr:cNvPr>
        <xdr:cNvSpPr txBox="1"/>
      </xdr:nvSpPr>
      <xdr:spPr>
        <a:xfrm>
          <a:off x="1762421" y="186951"/>
          <a:ext cx="3397644" cy="680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a:solidFill>
                <a:schemeClr val="tx1"/>
              </a:solidFill>
              <a:effectLst/>
              <a:latin typeface="+mn-lt"/>
              <a:ea typeface="+mn-ea"/>
              <a:cs typeface="+mn-cs"/>
            </a:rPr>
            <a:t>Matriz de Activos</a:t>
          </a:r>
          <a:r>
            <a:rPr lang="es-CO" sz="1800" baseline="0">
              <a:solidFill>
                <a:schemeClr val="tx1"/>
              </a:solidFill>
              <a:effectLst/>
              <a:latin typeface="+mn-lt"/>
              <a:ea typeface="+mn-ea"/>
              <a:cs typeface="+mn-cs"/>
            </a:rPr>
            <a:t> de Información</a:t>
          </a:r>
          <a:endParaRPr lang="es-CO" sz="1800">
            <a:solidFill>
              <a:schemeClr val="tx1"/>
            </a:solidFill>
            <a:effectLst/>
          </a:endParaRPr>
        </a:p>
        <a:p>
          <a:endParaRPr lang="es-CO" sz="1100"/>
        </a:p>
      </xdr:txBody>
    </xdr:sp>
    <xdr:clientData/>
  </xdr:twoCellAnchor>
  <xdr:twoCellAnchor editAs="oneCell">
    <xdr:from>
      <xdr:col>1</xdr:col>
      <xdr:colOff>285749</xdr:colOff>
      <xdr:row>0</xdr:row>
      <xdr:rowOff>35718</xdr:rowOff>
    </xdr:from>
    <xdr:to>
      <xdr:col>2</xdr:col>
      <xdr:colOff>214312</xdr:colOff>
      <xdr:row>3</xdr:row>
      <xdr:rowOff>367925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593" y="35718"/>
          <a:ext cx="1214438" cy="14752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S111"/>
  <sheetViews>
    <sheetView zoomScale="80" zoomScaleNormal="80" workbookViewId="0">
      <selection activeCell="E9" sqref="E9"/>
    </sheetView>
  </sheetViews>
  <sheetFormatPr baseColWidth="10" defaultColWidth="0" defaultRowHeight="0" customHeight="1" zeroHeight="1" x14ac:dyDescent="0.25"/>
  <cols>
    <col min="1" max="1" width="45.140625" style="14" customWidth="1"/>
    <col min="2" max="2" width="5.7109375" customWidth="1"/>
    <col min="3" max="3" width="6.5703125" customWidth="1"/>
    <col min="4" max="4" width="36.28515625" customWidth="1"/>
    <col min="5" max="5" width="83.140625" customWidth="1"/>
    <col min="6" max="6" width="11.42578125" customWidth="1"/>
    <col min="7" max="7" width="5.7109375" customWidth="1"/>
    <col min="8" max="8" width="9.42578125" customWidth="1"/>
    <col min="9" max="10" width="11.42578125" customWidth="1"/>
    <col min="11" max="19" width="0" hidden="1" customWidth="1"/>
    <col min="20" max="16384" width="11.42578125" hidden="1"/>
  </cols>
  <sheetData>
    <row r="1" spans="1:10" ht="30" customHeight="1" x14ac:dyDescent="0.25">
      <c r="A1" s="362"/>
      <c r="B1" s="407" t="s">
        <v>410</v>
      </c>
      <c r="C1" s="407"/>
      <c r="D1" s="407"/>
      <c r="E1" s="407"/>
      <c r="F1" s="407"/>
      <c r="G1" s="407"/>
      <c r="H1" s="407"/>
      <c r="I1" s="414" t="s">
        <v>411</v>
      </c>
      <c r="J1" s="415"/>
    </row>
    <row r="2" spans="1:10" ht="30" customHeight="1" x14ac:dyDescent="0.25">
      <c r="A2" s="362"/>
      <c r="B2" s="407"/>
      <c r="C2" s="407"/>
      <c r="D2" s="407"/>
      <c r="E2" s="407"/>
      <c r="F2" s="407"/>
      <c r="G2" s="407"/>
      <c r="H2" s="407"/>
      <c r="I2" s="416" t="s">
        <v>412</v>
      </c>
      <c r="J2" s="417"/>
    </row>
    <row r="3" spans="1:10" ht="30" customHeight="1" x14ac:dyDescent="0.25">
      <c r="A3" s="362"/>
      <c r="B3" s="407"/>
      <c r="C3" s="407"/>
      <c r="D3" s="407"/>
      <c r="E3" s="407"/>
      <c r="F3" s="407"/>
      <c r="G3" s="407"/>
      <c r="H3" s="407"/>
      <c r="I3" s="416" t="s">
        <v>413</v>
      </c>
      <c r="J3" s="417"/>
    </row>
    <row r="4" spans="1:10" ht="30" customHeight="1" x14ac:dyDescent="0.25">
      <c r="A4" s="362"/>
      <c r="B4" s="407"/>
      <c r="C4" s="407"/>
      <c r="D4" s="407"/>
      <c r="E4" s="407"/>
      <c r="F4" s="407"/>
      <c r="G4" s="407"/>
      <c r="H4" s="407"/>
      <c r="I4" s="418" t="s">
        <v>414</v>
      </c>
      <c r="J4" s="419"/>
    </row>
    <row r="5" spans="1:10" ht="27" thickBot="1" x14ac:dyDescent="0.3">
      <c r="A5" s="284"/>
      <c r="B5" s="350" t="s">
        <v>0</v>
      </c>
      <c r="C5" s="351"/>
      <c r="D5" s="351"/>
      <c r="E5" s="351"/>
      <c r="F5" s="351"/>
      <c r="G5" s="352"/>
      <c r="H5" s="284"/>
      <c r="I5" s="284"/>
      <c r="J5" s="284"/>
    </row>
    <row r="6" spans="1:10" ht="16.5" thickBot="1" x14ac:dyDescent="0.3">
      <c r="A6" s="284"/>
      <c r="B6" s="284"/>
      <c r="C6" s="284"/>
      <c r="D6" s="284"/>
      <c r="E6" s="284"/>
      <c r="F6" s="284"/>
      <c r="G6" s="284"/>
      <c r="H6" s="284"/>
      <c r="I6" s="284"/>
      <c r="J6" s="284"/>
    </row>
    <row r="7" spans="1:10" ht="24.75" customHeight="1" thickTop="1" thickBot="1" x14ac:dyDescent="0.3">
      <c r="A7" s="284"/>
      <c r="B7" s="353"/>
      <c r="C7" s="354"/>
      <c r="D7" s="354"/>
      <c r="E7" s="354"/>
      <c r="F7" s="354"/>
      <c r="G7" s="355"/>
      <c r="H7" s="284"/>
      <c r="I7" s="284"/>
      <c r="J7" s="284"/>
    </row>
    <row r="8" spans="1:10" ht="24.75" customHeight="1" thickBot="1" x14ac:dyDescent="0.3">
      <c r="A8" s="284"/>
      <c r="B8" s="285"/>
      <c r="C8" s="286"/>
      <c r="D8" s="287"/>
      <c r="E8" s="287"/>
      <c r="F8" s="288"/>
      <c r="G8" s="289"/>
      <c r="H8" s="284"/>
      <c r="I8" s="284"/>
      <c r="J8" s="284"/>
    </row>
    <row r="9" spans="1:10" ht="42.75" customHeight="1" thickBot="1" x14ac:dyDescent="0.3">
      <c r="A9" s="284"/>
      <c r="B9" s="285"/>
      <c r="C9" s="290"/>
      <c r="D9" s="299" t="s">
        <v>322</v>
      </c>
      <c r="E9" s="291"/>
      <c r="F9" s="292"/>
      <c r="G9" s="289"/>
      <c r="H9" s="284"/>
      <c r="I9" s="284"/>
      <c r="J9" s="284"/>
    </row>
    <row r="10" spans="1:10" ht="9.9499999999999993" customHeight="1" thickBot="1" x14ac:dyDescent="0.3">
      <c r="A10" s="284"/>
      <c r="B10" s="285"/>
      <c r="C10" s="290"/>
      <c r="D10" s="293"/>
      <c r="E10" s="294"/>
      <c r="F10" s="292"/>
      <c r="G10" s="289"/>
      <c r="H10" s="284"/>
      <c r="I10" s="284"/>
      <c r="J10" s="284"/>
    </row>
    <row r="11" spans="1:10" ht="42" customHeight="1" thickBot="1" x14ac:dyDescent="0.3">
      <c r="A11" s="284"/>
      <c r="B11" s="285"/>
      <c r="C11" s="290"/>
      <c r="D11" s="299" t="s">
        <v>379</v>
      </c>
      <c r="E11" s="291"/>
      <c r="F11" s="292"/>
      <c r="G11" s="289"/>
      <c r="H11" s="284"/>
      <c r="I11" s="284"/>
      <c r="J11" s="284"/>
    </row>
    <row r="12" spans="1:10" ht="9.9499999999999993" customHeight="1" thickBot="1" x14ac:dyDescent="0.3">
      <c r="A12" s="284"/>
      <c r="B12" s="285"/>
      <c r="C12" s="290"/>
      <c r="D12" s="293"/>
      <c r="E12" s="294"/>
      <c r="F12" s="292"/>
      <c r="G12" s="289"/>
      <c r="H12" s="284"/>
      <c r="I12" s="284"/>
      <c r="J12" s="284"/>
    </row>
    <row r="13" spans="1:10" ht="42" customHeight="1" thickBot="1" x14ac:dyDescent="0.3">
      <c r="A13" s="284"/>
      <c r="B13" s="285"/>
      <c r="C13" s="290"/>
      <c r="D13" s="299" t="s">
        <v>3</v>
      </c>
      <c r="E13" s="295"/>
      <c r="F13" s="292"/>
      <c r="G13" s="289"/>
      <c r="H13" s="284"/>
      <c r="I13" s="284"/>
      <c r="J13" s="284"/>
    </row>
    <row r="14" spans="1:10" ht="18" customHeight="1" thickBot="1" x14ac:dyDescent="0.3">
      <c r="A14" s="284"/>
      <c r="B14" s="285"/>
      <c r="C14" s="296"/>
      <c r="D14" s="297"/>
      <c r="E14" s="297"/>
      <c r="F14" s="298"/>
      <c r="G14" s="289"/>
      <c r="H14" s="284"/>
      <c r="I14" s="284"/>
      <c r="J14" s="284"/>
    </row>
    <row r="15" spans="1:10" ht="18" customHeight="1" x14ac:dyDescent="0.25">
      <c r="A15" s="284"/>
      <c r="B15" s="356"/>
      <c r="C15" s="357"/>
      <c r="D15" s="357"/>
      <c r="E15" s="357"/>
      <c r="F15" s="357"/>
      <c r="G15" s="358"/>
      <c r="H15" s="284"/>
      <c r="I15" s="284"/>
      <c r="J15" s="284"/>
    </row>
    <row r="16" spans="1:10" ht="15" customHeight="1" thickBot="1" x14ac:dyDescent="0.3">
      <c r="A16" s="284"/>
      <c r="B16" s="359"/>
      <c r="C16" s="360"/>
      <c r="D16" s="360"/>
      <c r="E16" s="360"/>
      <c r="F16" s="360"/>
      <c r="G16" s="361"/>
      <c r="H16" s="284"/>
      <c r="I16" s="284"/>
      <c r="J16" s="284"/>
    </row>
    <row r="17" spans="1:19" ht="16.5" thickTop="1" x14ac:dyDescent="0.25">
      <c r="A17" s="284"/>
      <c r="B17" s="284"/>
      <c r="C17" s="284"/>
      <c r="D17" s="284"/>
      <c r="E17" s="284"/>
      <c r="F17" s="284"/>
      <c r="G17" s="284"/>
      <c r="H17" s="284"/>
      <c r="I17" s="284"/>
      <c r="J17" s="284"/>
    </row>
    <row r="18" spans="1:19" s="14" customFormat="1" ht="15.75" customHeight="1" x14ac:dyDescent="0.25">
      <c r="A18" s="284"/>
      <c r="B18" s="284"/>
      <c r="C18" s="284"/>
      <c r="D18" s="284"/>
      <c r="E18" s="284"/>
      <c r="F18" s="284"/>
      <c r="G18" s="284"/>
      <c r="H18" s="284"/>
      <c r="I18" s="284"/>
      <c r="J18" s="284"/>
      <c r="K18"/>
      <c r="L18"/>
      <c r="M18"/>
      <c r="N18"/>
      <c r="O18"/>
      <c r="P18"/>
      <c r="Q18"/>
      <c r="R18"/>
      <c r="S18"/>
    </row>
    <row r="19" spans="1:19" s="14" customFormat="1" ht="15.75" customHeight="1" x14ac:dyDescent="0.25">
      <c r="A19" s="284"/>
      <c r="B19" s="284"/>
      <c r="C19" s="284"/>
      <c r="D19" s="284"/>
      <c r="E19" s="284"/>
      <c r="F19" s="284"/>
      <c r="G19" s="284"/>
      <c r="H19" s="284"/>
      <c r="I19" s="284"/>
      <c r="J19" s="284"/>
    </row>
    <row r="20" spans="1:19" s="14" customFormat="1" ht="15.75" customHeight="1" x14ac:dyDescent="0.25">
      <c r="A20" s="284"/>
      <c r="B20" s="284"/>
      <c r="C20" s="284"/>
      <c r="D20" s="284"/>
      <c r="E20" s="284"/>
      <c r="F20" s="284"/>
      <c r="G20" s="284"/>
      <c r="H20" s="284"/>
      <c r="I20" s="284"/>
      <c r="J20" s="284"/>
    </row>
    <row r="21" spans="1:19" s="14" customFormat="1" ht="15.75" customHeight="1" x14ac:dyDescent="0.25">
      <c r="A21" s="283"/>
      <c r="B21" s="283"/>
      <c r="C21" s="283"/>
      <c r="D21" s="283"/>
      <c r="E21" s="283"/>
      <c r="F21" s="283"/>
      <c r="G21" s="283"/>
      <c r="H21" s="283"/>
      <c r="I21" s="283"/>
      <c r="J21" s="283"/>
    </row>
    <row r="22" spans="1:19" s="14" customFormat="1" ht="15.75" customHeight="1" x14ac:dyDescent="0.25">
      <c r="A22" s="283"/>
      <c r="B22" s="283"/>
      <c r="C22" s="283"/>
      <c r="D22" s="283"/>
      <c r="E22" s="283"/>
      <c r="F22" s="283"/>
      <c r="G22" s="283"/>
      <c r="H22" s="283"/>
      <c r="I22" s="283"/>
      <c r="J22" s="283"/>
    </row>
    <row r="23" spans="1:19" s="14" customFormat="1" ht="15.75" customHeight="1" x14ac:dyDescent="0.25">
      <c r="A23" s="283"/>
      <c r="B23" s="283"/>
      <c r="C23" s="283"/>
      <c r="D23" s="283"/>
      <c r="E23" s="283"/>
      <c r="F23" s="283"/>
      <c r="G23" s="283"/>
      <c r="H23" s="283"/>
      <c r="I23" s="283"/>
      <c r="J23" s="283"/>
    </row>
    <row r="24" spans="1:19" s="14" customFormat="1" ht="15.75" customHeight="1" x14ac:dyDescent="0.25">
      <c r="A24" s="283"/>
      <c r="B24" s="283"/>
      <c r="C24" s="283"/>
      <c r="D24" s="283"/>
      <c r="E24" s="283"/>
      <c r="F24" s="283"/>
      <c r="G24" s="283"/>
      <c r="H24" s="283"/>
      <c r="I24" s="283"/>
      <c r="J24" s="283"/>
    </row>
    <row r="25" spans="1:19" s="14" customFormat="1" ht="15.75" customHeight="1" x14ac:dyDescent="0.25">
      <c r="A25" s="283"/>
      <c r="B25" s="283"/>
      <c r="C25" s="283"/>
      <c r="D25" s="283"/>
      <c r="E25" s="283"/>
      <c r="F25" s="283"/>
      <c r="G25" s="283"/>
      <c r="H25" s="283"/>
      <c r="I25" s="283"/>
      <c r="J25" s="283"/>
    </row>
    <row r="26" spans="1:19" s="14" customFormat="1" ht="15.75" customHeight="1" x14ac:dyDescent="0.25">
      <c r="A26" s="283"/>
      <c r="B26" s="283"/>
      <c r="C26" s="283"/>
      <c r="D26" s="283"/>
      <c r="E26" s="283"/>
      <c r="F26" s="283"/>
      <c r="G26" s="283"/>
      <c r="H26" s="283"/>
      <c r="I26" s="283"/>
      <c r="J26" s="283"/>
    </row>
    <row r="27" spans="1:19" s="14" customFormat="1" ht="15.75" customHeight="1" x14ac:dyDescent="0.25">
      <c r="A27" s="283"/>
      <c r="B27" s="283"/>
      <c r="C27" s="283"/>
      <c r="D27" s="283"/>
      <c r="E27" s="283"/>
      <c r="F27" s="283"/>
      <c r="G27" s="283"/>
      <c r="H27" s="283"/>
      <c r="I27" s="283"/>
      <c r="J27" s="283"/>
    </row>
    <row r="28" spans="1:19" s="14" customFormat="1" ht="15.75" customHeight="1" x14ac:dyDescent="0.25">
      <c r="A28" s="283"/>
      <c r="B28" s="283"/>
      <c r="C28" s="283"/>
      <c r="D28" s="283"/>
      <c r="E28" s="283"/>
      <c r="F28" s="283"/>
      <c r="G28" s="283"/>
      <c r="H28" s="283"/>
      <c r="I28" s="283"/>
      <c r="J28" s="283"/>
    </row>
    <row r="29" spans="1:19" s="14" customFormat="1" ht="15.75" customHeight="1" x14ac:dyDescent="0.25">
      <c r="A29" s="283"/>
      <c r="B29" s="283"/>
      <c r="C29" s="283"/>
      <c r="D29" s="283"/>
      <c r="E29" s="283"/>
      <c r="F29" s="283"/>
      <c r="G29" s="283"/>
      <c r="H29" s="283"/>
      <c r="I29" s="283"/>
      <c r="J29" s="283"/>
    </row>
    <row r="30" spans="1:19" s="14" customFormat="1" ht="15.75" customHeight="1" x14ac:dyDescent="0.25">
      <c r="A30" s="283"/>
      <c r="B30" s="283"/>
      <c r="C30" s="283"/>
      <c r="D30" s="283"/>
      <c r="E30" s="283"/>
      <c r="F30" s="283"/>
      <c r="G30" s="283"/>
      <c r="H30" s="283"/>
      <c r="I30" s="283"/>
      <c r="J30" s="283"/>
    </row>
    <row r="31" spans="1:19" s="14" customFormat="1" ht="15.75" customHeight="1" x14ac:dyDescent="0.25">
      <c r="A31" s="283"/>
      <c r="B31" s="283"/>
      <c r="C31" s="283"/>
      <c r="D31" s="283"/>
      <c r="E31" s="283"/>
      <c r="F31" s="283"/>
      <c r="G31" s="283"/>
      <c r="H31" s="283"/>
      <c r="I31" s="283"/>
      <c r="J31" s="283"/>
    </row>
    <row r="32" spans="1:19" s="14" customFormat="1" ht="15.75" customHeight="1" x14ac:dyDescent="0.25">
      <c r="A32" s="283"/>
      <c r="B32" s="283"/>
      <c r="C32" s="283"/>
      <c r="D32" s="283"/>
      <c r="E32" s="283"/>
      <c r="F32" s="283"/>
      <c r="G32" s="283"/>
      <c r="H32" s="283"/>
      <c r="I32" s="283"/>
      <c r="J32" s="283"/>
    </row>
    <row r="33" spans="1:10" s="14" customFormat="1" ht="15.75" customHeight="1" x14ac:dyDescent="0.25">
      <c r="A33" s="283"/>
      <c r="B33" s="283"/>
      <c r="C33" s="283"/>
      <c r="D33" s="283"/>
      <c r="E33" s="283"/>
      <c r="F33" s="283"/>
      <c r="G33" s="283"/>
      <c r="H33" s="283"/>
      <c r="I33" s="283"/>
      <c r="J33" s="283"/>
    </row>
    <row r="34" spans="1:10" s="14" customFormat="1" ht="15.75" customHeight="1" x14ac:dyDescent="0.25">
      <c r="A34" s="283"/>
      <c r="B34" s="283"/>
      <c r="C34" s="283"/>
      <c r="D34" s="283"/>
      <c r="E34" s="283"/>
      <c r="F34" s="283"/>
      <c r="G34" s="283"/>
      <c r="H34" s="283"/>
      <c r="I34" s="283"/>
      <c r="J34" s="283"/>
    </row>
    <row r="35" spans="1:10" s="14" customFormat="1" ht="15.75" customHeight="1" x14ac:dyDescent="0.25">
      <c r="A35" s="283"/>
      <c r="B35" s="283"/>
      <c r="C35" s="283"/>
      <c r="D35" s="283"/>
      <c r="E35" s="283"/>
      <c r="F35" s="283"/>
      <c r="G35" s="283"/>
      <c r="H35" s="283"/>
      <c r="I35" s="283"/>
      <c r="J35" s="283"/>
    </row>
    <row r="36" spans="1:10" s="14" customFormat="1" ht="15.75" customHeight="1" x14ac:dyDescent="0.25">
      <c r="A36" s="283"/>
      <c r="B36" s="283"/>
      <c r="C36" s="283"/>
      <c r="D36" s="283"/>
      <c r="E36" s="283"/>
      <c r="F36" s="283"/>
      <c r="G36" s="283"/>
      <c r="H36" s="283"/>
      <c r="I36" s="283"/>
      <c r="J36" s="283"/>
    </row>
    <row r="37" spans="1:10" s="14" customFormat="1" ht="15.75" customHeight="1" x14ac:dyDescent="0.25">
      <c r="A37" s="283"/>
      <c r="B37" s="283"/>
      <c r="C37" s="283"/>
      <c r="D37" s="283"/>
      <c r="E37" s="283"/>
      <c r="F37" s="283"/>
      <c r="G37" s="283"/>
      <c r="H37" s="283"/>
      <c r="I37" s="283"/>
      <c r="J37" s="283"/>
    </row>
    <row r="38" spans="1:10" s="14" customFormat="1" ht="15.75" customHeight="1" x14ac:dyDescent="0.25">
      <c r="A38" s="283"/>
      <c r="B38" s="283"/>
      <c r="C38" s="283"/>
      <c r="D38" s="283"/>
      <c r="E38" s="283"/>
      <c r="F38" s="283"/>
      <c r="G38" s="283"/>
      <c r="H38" s="283"/>
      <c r="I38" s="283"/>
      <c r="J38" s="283"/>
    </row>
    <row r="39" spans="1:10" s="14" customFormat="1" ht="15.75" customHeight="1" x14ac:dyDescent="0.25">
      <c r="A39" s="283"/>
      <c r="B39" s="283"/>
      <c r="C39" s="283"/>
      <c r="D39" s="283"/>
      <c r="E39" s="283"/>
      <c r="F39" s="283"/>
      <c r="G39" s="283"/>
      <c r="H39" s="283"/>
      <c r="I39" s="283"/>
      <c r="J39" s="283"/>
    </row>
    <row r="40" spans="1:10" s="14" customFormat="1" ht="15.75" customHeight="1" x14ac:dyDescent="0.25">
      <c r="A40" s="283"/>
      <c r="B40" s="283"/>
      <c r="C40" s="283"/>
      <c r="D40" s="283"/>
      <c r="E40" s="283"/>
      <c r="F40" s="283"/>
      <c r="G40" s="283"/>
      <c r="H40" s="283"/>
      <c r="I40" s="283"/>
      <c r="J40" s="283"/>
    </row>
    <row r="41" spans="1:10" s="14" customFormat="1" ht="15.75" customHeight="1" x14ac:dyDescent="0.25">
      <c r="A41" s="283"/>
      <c r="B41" s="283"/>
      <c r="C41" s="283"/>
      <c r="D41" s="283"/>
      <c r="E41" s="283"/>
      <c r="F41" s="283"/>
      <c r="G41" s="283"/>
      <c r="H41" s="283"/>
      <c r="I41" s="283"/>
      <c r="J41" s="283"/>
    </row>
    <row r="42" spans="1:10" s="14" customFormat="1" ht="15.75" customHeight="1" x14ac:dyDescent="0.25">
      <c r="A42" s="283"/>
      <c r="B42" s="283"/>
      <c r="C42" s="283"/>
      <c r="D42" s="283"/>
      <c r="E42" s="283"/>
      <c r="F42" s="283"/>
      <c r="G42" s="283"/>
      <c r="H42" s="283"/>
      <c r="I42" s="283"/>
      <c r="J42" s="283"/>
    </row>
    <row r="43" spans="1:10" s="14" customFormat="1" ht="15.75" customHeight="1" x14ac:dyDescent="0.25">
      <c r="A43" s="283"/>
      <c r="B43" s="283"/>
      <c r="C43" s="283"/>
      <c r="D43" s="283"/>
      <c r="E43" s="283"/>
      <c r="F43" s="283"/>
      <c r="G43" s="283"/>
      <c r="H43" s="283"/>
      <c r="I43" s="283"/>
      <c r="J43" s="283"/>
    </row>
    <row r="44" spans="1:10" s="14" customFormat="1" ht="15.75" customHeight="1" x14ac:dyDescent="0.25">
      <c r="A44" s="283"/>
      <c r="B44" s="283"/>
      <c r="C44" s="283"/>
      <c r="D44" s="283"/>
      <c r="E44" s="283"/>
      <c r="F44" s="283"/>
      <c r="G44" s="283"/>
      <c r="H44" s="283"/>
      <c r="I44" s="283"/>
      <c r="J44" s="283"/>
    </row>
    <row r="45" spans="1:10" s="14" customFormat="1" ht="15.75" customHeight="1" x14ac:dyDescent="0.25">
      <c r="A45" s="283"/>
      <c r="B45" s="283"/>
      <c r="C45" s="283"/>
      <c r="D45" s="283"/>
      <c r="E45" s="283"/>
      <c r="F45" s="283"/>
      <c r="G45" s="283"/>
      <c r="H45" s="283"/>
      <c r="I45" s="283"/>
      <c r="J45" s="283"/>
    </row>
    <row r="46" spans="1:10" s="14" customFormat="1" ht="15.75" customHeight="1" x14ac:dyDescent="0.25">
      <c r="A46" s="283"/>
      <c r="B46" s="283"/>
      <c r="C46" s="283"/>
      <c r="D46" s="283"/>
      <c r="E46" s="283"/>
      <c r="F46" s="283"/>
      <c r="G46" s="283"/>
      <c r="H46" s="283"/>
      <c r="I46" s="283"/>
      <c r="J46" s="283"/>
    </row>
    <row r="47" spans="1:10" s="14" customFormat="1" ht="15.75" customHeight="1" x14ac:dyDescent="0.25">
      <c r="A47" s="283"/>
      <c r="B47" s="283"/>
      <c r="C47" s="283"/>
      <c r="D47" s="283"/>
      <c r="E47" s="283"/>
      <c r="F47" s="283"/>
      <c r="G47" s="283"/>
      <c r="H47" s="283"/>
      <c r="I47" s="283"/>
      <c r="J47" s="283"/>
    </row>
    <row r="48" spans="1:10" s="14" customFormat="1" ht="15.75" customHeight="1" x14ac:dyDescent="0.25">
      <c r="A48" s="283"/>
      <c r="B48" s="283"/>
      <c r="C48" s="283"/>
      <c r="D48" s="283"/>
      <c r="E48" s="283"/>
      <c r="F48" s="283"/>
      <c r="G48" s="283"/>
      <c r="H48" s="283"/>
      <c r="I48" s="283"/>
      <c r="J48" s="283"/>
    </row>
    <row r="49" spans="1:10" s="14" customFormat="1" ht="15.75" customHeight="1" x14ac:dyDescent="0.25">
      <c r="A49" s="283"/>
      <c r="B49" s="283"/>
      <c r="C49" s="283"/>
      <c r="D49" s="283"/>
      <c r="E49" s="283"/>
      <c r="F49" s="283"/>
      <c r="G49" s="283"/>
      <c r="H49" s="283"/>
      <c r="I49" s="283"/>
      <c r="J49" s="283"/>
    </row>
    <row r="50" spans="1:10" s="14" customFormat="1" ht="15.75" customHeight="1" x14ac:dyDescent="0.25">
      <c r="A50" s="283"/>
      <c r="B50" s="283"/>
      <c r="C50" s="283"/>
      <c r="D50" s="283"/>
      <c r="E50" s="283"/>
      <c r="F50" s="283"/>
      <c r="G50" s="283"/>
      <c r="H50" s="283"/>
      <c r="I50" s="283"/>
      <c r="J50" s="283"/>
    </row>
    <row r="51" spans="1:10" s="14" customFormat="1" ht="15.75" customHeight="1" x14ac:dyDescent="0.25">
      <c r="A51" s="283"/>
      <c r="B51" s="283"/>
      <c r="C51" s="283"/>
      <c r="D51" s="283"/>
      <c r="E51" s="283"/>
      <c r="F51" s="283"/>
      <c r="G51" s="283"/>
      <c r="H51" s="283"/>
      <c r="I51" s="283"/>
      <c r="J51" s="283"/>
    </row>
    <row r="52" spans="1:10" s="14" customFormat="1" ht="15.75" customHeight="1" x14ac:dyDescent="0.25">
      <c r="A52" s="283"/>
      <c r="B52" s="283"/>
      <c r="C52" s="283"/>
      <c r="D52" s="283"/>
      <c r="E52" s="283"/>
      <c r="F52" s="283"/>
      <c r="G52" s="283"/>
      <c r="H52" s="283"/>
      <c r="I52" s="283"/>
      <c r="J52" s="283"/>
    </row>
    <row r="53" spans="1:10" s="14" customFormat="1" ht="15.75" customHeight="1" x14ac:dyDescent="0.25">
      <c r="A53" s="283"/>
      <c r="B53" s="283"/>
      <c r="C53" s="283"/>
      <c r="D53" s="283"/>
      <c r="E53" s="283"/>
      <c r="F53" s="283"/>
      <c r="G53" s="283"/>
      <c r="H53" s="283"/>
      <c r="I53" s="283"/>
      <c r="J53" s="283"/>
    </row>
    <row r="54" spans="1:10" s="14" customFormat="1" ht="15.75" customHeight="1" x14ac:dyDescent="0.25">
      <c r="A54" s="283"/>
      <c r="B54" s="283"/>
      <c r="C54" s="283"/>
      <c r="D54" s="283"/>
      <c r="E54" s="283"/>
      <c r="F54" s="283"/>
      <c r="G54" s="283"/>
      <c r="H54" s="283"/>
      <c r="I54" s="283"/>
      <c r="J54" s="283"/>
    </row>
    <row r="55" spans="1:10" s="14" customFormat="1" ht="15.75" customHeight="1" x14ac:dyDescent="0.25">
      <c r="A55" s="283"/>
      <c r="B55" s="283"/>
      <c r="C55" s="283"/>
      <c r="D55" s="283"/>
      <c r="E55" s="283"/>
      <c r="F55" s="283"/>
      <c r="G55" s="283"/>
      <c r="H55" s="283"/>
      <c r="I55" s="283"/>
      <c r="J55" s="283"/>
    </row>
    <row r="56" spans="1:10" s="14" customFormat="1" ht="15.75" customHeight="1" x14ac:dyDescent="0.25">
      <c r="A56" s="283"/>
      <c r="B56" s="283"/>
      <c r="C56" s="283"/>
      <c r="D56" s="283"/>
      <c r="E56" s="283"/>
      <c r="F56" s="283"/>
      <c r="G56" s="283"/>
      <c r="H56" s="283"/>
      <c r="I56" s="283"/>
      <c r="J56" s="283"/>
    </row>
    <row r="57" spans="1:10" s="14" customFormat="1" ht="15.75" hidden="1" customHeight="1" x14ac:dyDescent="0.25">
      <c r="B57"/>
      <c r="C57"/>
      <c r="D57"/>
      <c r="E57"/>
      <c r="F57"/>
      <c r="G57"/>
      <c r="H57"/>
      <c r="I57"/>
      <c r="J57"/>
    </row>
    <row r="58" spans="1:10" s="14" customFormat="1" ht="15.75" hidden="1" customHeight="1" x14ac:dyDescent="0.25">
      <c r="B58"/>
      <c r="C58"/>
      <c r="D58"/>
      <c r="E58"/>
      <c r="F58"/>
      <c r="G58"/>
      <c r="H58"/>
      <c r="I58"/>
      <c r="J58"/>
    </row>
    <row r="59" spans="1:10" s="14" customFormat="1" ht="15.75" hidden="1" customHeight="1" x14ac:dyDescent="0.25">
      <c r="B59"/>
      <c r="C59"/>
      <c r="D59"/>
      <c r="E59"/>
      <c r="F59"/>
      <c r="G59"/>
      <c r="H59"/>
      <c r="I59"/>
      <c r="J59"/>
    </row>
    <row r="60" spans="1:10" s="14" customFormat="1" ht="15.75" hidden="1" customHeight="1" x14ac:dyDescent="0.25">
      <c r="B60"/>
      <c r="C60"/>
      <c r="D60"/>
      <c r="E60"/>
      <c r="F60"/>
      <c r="G60"/>
      <c r="H60"/>
      <c r="I60"/>
      <c r="J60"/>
    </row>
    <row r="61" spans="1:10" s="14" customFormat="1" ht="15.75" hidden="1" customHeight="1" x14ac:dyDescent="0.25">
      <c r="B61"/>
      <c r="C61"/>
      <c r="D61"/>
      <c r="E61"/>
      <c r="F61"/>
      <c r="G61"/>
      <c r="H61"/>
      <c r="I61"/>
      <c r="J61"/>
    </row>
    <row r="62" spans="1:10" s="14" customFormat="1" ht="15.75" hidden="1" customHeight="1" x14ac:dyDescent="0.25">
      <c r="B62"/>
      <c r="C62"/>
      <c r="D62"/>
      <c r="E62"/>
      <c r="F62"/>
      <c r="G62"/>
      <c r="H62"/>
      <c r="I62"/>
      <c r="J62"/>
    </row>
    <row r="63" spans="1:10" s="14" customFormat="1" ht="15.75" hidden="1" customHeight="1" x14ac:dyDescent="0.25">
      <c r="B63"/>
      <c r="C63"/>
      <c r="D63"/>
      <c r="E63"/>
      <c r="F63"/>
      <c r="G63"/>
      <c r="H63"/>
      <c r="I63"/>
      <c r="J63"/>
    </row>
    <row r="64" spans="1:10" s="14" customFormat="1" ht="15.75" hidden="1" customHeight="1" x14ac:dyDescent="0.25">
      <c r="B64"/>
      <c r="C64"/>
      <c r="D64"/>
      <c r="E64"/>
      <c r="F64"/>
      <c r="G64"/>
      <c r="H64"/>
      <c r="I64"/>
      <c r="J64"/>
    </row>
    <row r="65" spans="2:10" s="14" customFormat="1" ht="15.75" hidden="1" customHeight="1" x14ac:dyDescent="0.25">
      <c r="B65"/>
      <c r="C65"/>
      <c r="D65"/>
      <c r="E65"/>
      <c r="F65"/>
      <c r="G65"/>
      <c r="H65"/>
      <c r="I65"/>
      <c r="J65"/>
    </row>
    <row r="66" spans="2:10" s="14" customFormat="1" ht="15.75" hidden="1" customHeight="1" x14ac:dyDescent="0.25">
      <c r="B66"/>
      <c r="C66"/>
      <c r="D66"/>
      <c r="E66"/>
      <c r="F66"/>
      <c r="G66"/>
      <c r="H66"/>
      <c r="I66"/>
      <c r="J66"/>
    </row>
    <row r="67" spans="2:10" s="14" customFormat="1" ht="15.75" hidden="1" customHeight="1" x14ac:dyDescent="0.25">
      <c r="B67"/>
      <c r="C67"/>
      <c r="D67"/>
      <c r="E67"/>
      <c r="F67"/>
      <c r="G67"/>
      <c r="H67"/>
      <c r="I67"/>
      <c r="J67"/>
    </row>
    <row r="68" spans="2:10" s="14" customFormat="1" ht="15.75" hidden="1" customHeight="1" x14ac:dyDescent="0.25">
      <c r="B68"/>
      <c r="C68"/>
      <c r="D68"/>
      <c r="E68"/>
      <c r="F68"/>
      <c r="G68"/>
      <c r="H68"/>
      <c r="I68"/>
      <c r="J68"/>
    </row>
    <row r="69" spans="2:10" s="14" customFormat="1" ht="15.75" hidden="1" customHeight="1" x14ac:dyDescent="0.25">
      <c r="B69"/>
      <c r="C69"/>
      <c r="D69"/>
      <c r="E69"/>
      <c r="F69"/>
      <c r="G69"/>
      <c r="H69"/>
      <c r="I69"/>
      <c r="J69"/>
    </row>
    <row r="70" spans="2:10" s="14" customFormat="1" ht="15.75" hidden="1" customHeight="1" x14ac:dyDescent="0.25">
      <c r="B70"/>
      <c r="C70"/>
      <c r="D70"/>
      <c r="E70"/>
      <c r="F70"/>
      <c r="G70"/>
      <c r="H70"/>
      <c r="I70"/>
      <c r="J70"/>
    </row>
    <row r="71" spans="2:10" s="14" customFormat="1" ht="15.75" hidden="1" customHeight="1" x14ac:dyDescent="0.25">
      <c r="B71"/>
      <c r="C71"/>
      <c r="D71"/>
      <c r="E71"/>
      <c r="F71"/>
      <c r="G71"/>
      <c r="H71"/>
      <c r="I71"/>
      <c r="J71"/>
    </row>
    <row r="72" spans="2:10" s="14" customFormat="1" ht="15.75" hidden="1" customHeight="1" x14ac:dyDescent="0.25">
      <c r="B72"/>
      <c r="C72"/>
      <c r="D72"/>
      <c r="E72"/>
      <c r="F72"/>
      <c r="G72"/>
      <c r="H72"/>
      <c r="I72"/>
      <c r="J72"/>
    </row>
    <row r="73" spans="2:10" s="14" customFormat="1" ht="15.75" hidden="1" customHeight="1" x14ac:dyDescent="0.25">
      <c r="B73"/>
      <c r="C73"/>
      <c r="D73"/>
      <c r="E73"/>
      <c r="F73"/>
      <c r="G73"/>
      <c r="H73"/>
      <c r="I73"/>
      <c r="J73"/>
    </row>
    <row r="74" spans="2:10" s="14" customFormat="1" ht="15.75" hidden="1" customHeight="1" x14ac:dyDescent="0.25">
      <c r="B74"/>
      <c r="C74"/>
      <c r="D74"/>
      <c r="E74"/>
      <c r="F74"/>
      <c r="G74"/>
      <c r="H74"/>
      <c r="I74"/>
      <c r="J74"/>
    </row>
    <row r="75" spans="2:10" s="14" customFormat="1" ht="15.75" hidden="1" customHeight="1" x14ac:dyDescent="0.25">
      <c r="B75"/>
      <c r="C75"/>
      <c r="D75"/>
      <c r="E75"/>
      <c r="F75"/>
      <c r="G75"/>
      <c r="H75"/>
      <c r="I75"/>
      <c r="J75"/>
    </row>
    <row r="76" spans="2:10" s="14" customFormat="1" ht="15.75" hidden="1" customHeight="1" x14ac:dyDescent="0.25">
      <c r="B76"/>
      <c r="C76"/>
      <c r="D76"/>
      <c r="E76"/>
      <c r="F76"/>
      <c r="G76"/>
      <c r="H76"/>
      <c r="I76"/>
      <c r="J76"/>
    </row>
    <row r="77" spans="2:10" s="14" customFormat="1" ht="15.75" hidden="1" customHeight="1" x14ac:dyDescent="0.25">
      <c r="B77"/>
      <c r="C77"/>
      <c r="D77"/>
      <c r="E77"/>
      <c r="F77"/>
      <c r="G77"/>
      <c r="H77"/>
      <c r="I77"/>
      <c r="J77"/>
    </row>
    <row r="78" spans="2:10" s="14" customFormat="1" ht="15.75" hidden="1" customHeight="1" x14ac:dyDescent="0.25">
      <c r="B78"/>
      <c r="C78"/>
      <c r="D78"/>
      <c r="E78"/>
      <c r="F78"/>
      <c r="G78"/>
      <c r="H78"/>
      <c r="I78"/>
      <c r="J78"/>
    </row>
    <row r="79" spans="2:10" s="14" customFormat="1" ht="15.75" hidden="1" customHeight="1" x14ac:dyDescent="0.25">
      <c r="B79"/>
      <c r="C79"/>
      <c r="D79"/>
      <c r="E79"/>
      <c r="F79"/>
      <c r="G79"/>
      <c r="H79"/>
      <c r="I79"/>
      <c r="J79"/>
    </row>
    <row r="80" spans="2:10" s="14" customFormat="1" ht="15.75" hidden="1" customHeight="1" x14ac:dyDescent="0.25">
      <c r="B80"/>
      <c r="C80"/>
      <c r="D80"/>
      <c r="E80"/>
      <c r="F80"/>
      <c r="G80"/>
      <c r="H80"/>
      <c r="I80"/>
      <c r="J80"/>
    </row>
    <row r="81" spans="2:10" s="14" customFormat="1" ht="15.75" hidden="1" customHeight="1" x14ac:dyDescent="0.25">
      <c r="B81"/>
      <c r="C81"/>
      <c r="D81"/>
      <c r="E81"/>
      <c r="F81"/>
      <c r="G81"/>
      <c r="H81"/>
      <c r="I81"/>
      <c r="J81"/>
    </row>
    <row r="82" spans="2:10" s="14" customFormat="1" ht="15.75" hidden="1" customHeight="1" x14ac:dyDescent="0.25">
      <c r="B82"/>
      <c r="C82"/>
      <c r="D82"/>
      <c r="E82"/>
      <c r="F82"/>
      <c r="G82"/>
      <c r="H82"/>
      <c r="I82"/>
      <c r="J82"/>
    </row>
    <row r="83" spans="2:10" s="14" customFormat="1" ht="15.75" hidden="1" customHeight="1" x14ac:dyDescent="0.25">
      <c r="B83"/>
      <c r="C83"/>
      <c r="D83"/>
      <c r="E83"/>
      <c r="F83"/>
      <c r="G83"/>
      <c r="H83"/>
      <c r="I83"/>
      <c r="J83"/>
    </row>
    <row r="84" spans="2:10" s="14" customFormat="1" ht="15.75" hidden="1" customHeight="1" x14ac:dyDescent="0.25">
      <c r="B84"/>
      <c r="C84"/>
      <c r="D84"/>
      <c r="E84"/>
      <c r="F84"/>
      <c r="G84"/>
      <c r="H84"/>
      <c r="I84"/>
      <c r="J84"/>
    </row>
    <row r="85" spans="2:10" s="14" customFormat="1" ht="15.75" hidden="1" customHeight="1" x14ac:dyDescent="0.25">
      <c r="B85"/>
      <c r="C85"/>
      <c r="D85"/>
      <c r="E85"/>
      <c r="F85"/>
      <c r="G85"/>
      <c r="H85"/>
      <c r="I85"/>
      <c r="J85"/>
    </row>
    <row r="86" spans="2:10" s="14" customFormat="1" ht="15.75" hidden="1" customHeight="1" x14ac:dyDescent="0.25">
      <c r="B86"/>
      <c r="C86"/>
      <c r="D86"/>
      <c r="E86"/>
      <c r="F86"/>
      <c r="G86"/>
      <c r="H86"/>
      <c r="I86"/>
      <c r="J86"/>
    </row>
    <row r="87" spans="2:10" s="14" customFormat="1" ht="15.75" hidden="1" customHeight="1" x14ac:dyDescent="0.25">
      <c r="B87"/>
      <c r="C87"/>
      <c r="D87"/>
      <c r="E87"/>
      <c r="F87"/>
      <c r="G87"/>
      <c r="H87"/>
      <c r="I87"/>
      <c r="J87"/>
    </row>
    <row r="88" spans="2:10" s="14" customFormat="1" ht="15.75" hidden="1" customHeight="1" x14ac:dyDescent="0.25">
      <c r="B88"/>
      <c r="C88"/>
      <c r="D88"/>
      <c r="E88"/>
      <c r="F88"/>
      <c r="G88"/>
      <c r="H88"/>
      <c r="I88"/>
      <c r="J88"/>
    </row>
    <row r="89" spans="2:10" s="14" customFormat="1" ht="15.75" hidden="1" customHeight="1" x14ac:dyDescent="0.25">
      <c r="B89"/>
      <c r="C89"/>
      <c r="D89"/>
      <c r="E89"/>
      <c r="F89"/>
      <c r="G89"/>
      <c r="H89"/>
      <c r="I89"/>
      <c r="J89"/>
    </row>
    <row r="90" spans="2:10" s="14" customFormat="1" ht="15.75" hidden="1" customHeight="1" x14ac:dyDescent="0.25">
      <c r="B90"/>
      <c r="C90"/>
      <c r="D90"/>
      <c r="E90"/>
      <c r="F90"/>
      <c r="G90"/>
      <c r="H90"/>
      <c r="I90"/>
      <c r="J90"/>
    </row>
    <row r="91" spans="2:10" s="14" customFormat="1" ht="15.75" hidden="1" customHeight="1" x14ac:dyDescent="0.25">
      <c r="B91"/>
      <c r="C91"/>
      <c r="D91"/>
      <c r="E91"/>
      <c r="F91"/>
      <c r="G91"/>
      <c r="H91"/>
      <c r="I91"/>
      <c r="J91"/>
    </row>
    <row r="92" spans="2:10" s="14" customFormat="1" ht="15.75" hidden="1" customHeight="1" x14ac:dyDescent="0.25">
      <c r="B92"/>
      <c r="C92"/>
      <c r="D92"/>
      <c r="E92"/>
      <c r="F92"/>
      <c r="G92"/>
      <c r="H92"/>
      <c r="I92"/>
      <c r="J92"/>
    </row>
    <row r="93" spans="2:10" s="14" customFormat="1" ht="15.75" hidden="1" customHeight="1" x14ac:dyDescent="0.25">
      <c r="B93"/>
      <c r="C93"/>
      <c r="D93"/>
      <c r="E93"/>
      <c r="F93"/>
      <c r="G93"/>
      <c r="H93"/>
      <c r="I93"/>
      <c r="J93"/>
    </row>
    <row r="94" spans="2:10" s="14" customFormat="1" ht="15.75" hidden="1" customHeight="1" x14ac:dyDescent="0.25">
      <c r="B94"/>
      <c r="C94"/>
      <c r="D94"/>
      <c r="E94"/>
      <c r="F94"/>
      <c r="G94"/>
      <c r="H94"/>
      <c r="I94"/>
      <c r="J94"/>
    </row>
    <row r="95" spans="2:10" s="14" customFormat="1" ht="15.75" hidden="1" customHeight="1" x14ac:dyDescent="0.25">
      <c r="B95"/>
      <c r="C95"/>
      <c r="D95"/>
      <c r="E95"/>
      <c r="F95"/>
      <c r="G95"/>
      <c r="H95"/>
      <c r="I95"/>
      <c r="J95"/>
    </row>
    <row r="96" spans="2:10" s="14" customFormat="1" ht="15.75" hidden="1" customHeight="1" x14ac:dyDescent="0.25">
      <c r="B96"/>
      <c r="C96"/>
      <c r="D96"/>
      <c r="E96"/>
      <c r="F96"/>
      <c r="G96"/>
      <c r="H96"/>
      <c r="I96"/>
      <c r="J96"/>
    </row>
    <row r="97" spans="2:10" s="14" customFormat="1" ht="15.75" hidden="1" customHeight="1" x14ac:dyDescent="0.25">
      <c r="B97"/>
      <c r="C97"/>
      <c r="D97"/>
      <c r="E97"/>
      <c r="F97"/>
      <c r="G97"/>
      <c r="H97"/>
      <c r="I97"/>
      <c r="J97"/>
    </row>
    <row r="98" spans="2:10" s="14" customFormat="1" ht="15.75" hidden="1" customHeight="1" x14ac:dyDescent="0.25">
      <c r="B98"/>
      <c r="C98"/>
      <c r="D98"/>
      <c r="E98"/>
      <c r="F98"/>
      <c r="G98"/>
      <c r="H98"/>
      <c r="I98"/>
      <c r="J98"/>
    </row>
    <row r="99" spans="2:10" s="14" customFormat="1" ht="15.75" hidden="1" customHeight="1" x14ac:dyDescent="0.25">
      <c r="B99"/>
      <c r="C99"/>
      <c r="D99"/>
      <c r="E99"/>
      <c r="F99"/>
      <c r="G99"/>
      <c r="H99"/>
      <c r="I99"/>
      <c r="J99"/>
    </row>
    <row r="100" spans="2:10" s="14" customFormat="1" ht="15.75" hidden="1" customHeight="1" x14ac:dyDescent="0.25">
      <c r="B100"/>
      <c r="C100"/>
      <c r="D100"/>
      <c r="E100"/>
      <c r="F100"/>
      <c r="G100"/>
      <c r="H100"/>
      <c r="I100"/>
      <c r="J100"/>
    </row>
    <row r="101" spans="2:10" s="14" customFormat="1" ht="15.75" hidden="1" customHeight="1" x14ac:dyDescent="0.25">
      <c r="B101"/>
      <c r="C101"/>
      <c r="D101"/>
      <c r="E101"/>
      <c r="F101"/>
      <c r="G101"/>
      <c r="H101"/>
      <c r="I101"/>
      <c r="J101"/>
    </row>
    <row r="102" spans="2:10" s="14" customFormat="1" ht="15.75" hidden="1" customHeight="1" x14ac:dyDescent="0.25">
      <c r="B102"/>
      <c r="C102"/>
      <c r="D102"/>
      <c r="E102"/>
      <c r="F102"/>
      <c r="G102"/>
      <c r="H102"/>
      <c r="I102"/>
      <c r="J102"/>
    </row>
    <row r="103" spans="2:10" s="14" customFormat="1" ht="15.75" hidden="1" customHeight="1" x14ac:dyDescent="0.25">
      <c r="B103"/>
      <c r="C103"/>
      <c r="D103"/>
      <c r="E103"/>
      <c r="F103"/>
      <c r="G103"/>
      <c r="H103"/>
      <c r="I103"/>
      <c r="J103"/>
    </row>
    <row r="104" spans="2:10" s="14" customFormat="1" ht="15.75" hidden="1" customHeight="1" x14ac:dyDescent="0.25">
      <c r="B104"/>
      <c r="C104"/>
      <c r="D104"/>
      <c r="E104"/>
      <c r="F104"/>
      <c r="G104"/>
      <c r="H104"/>
      <c r="I104"/>
      <c r="J104"/>
    </row>
    <row r="105" spans="2:10" s="14" customFormat="1" ht="15.75" hidden="1" customHeight="1" x14ac:dyDescent="0.25">
      <c r="B105"/>
      <c r="C105"/>
      <c r="D105"/>
      <c r="E105"/>
      <c r="F105"/>
      <c r="G105"/>
      <c r="H105"/>
      <c r="I105"/>
      <c r="J105"/>
    </row>
    <row r="106" spans="2:10" s="14" customFormat="1" ht="15.75" hidden="1" customHeight="1" x14ac:dyDescent="0.25">
      <c r="B106"/>
      <c r="C106"/>
      <c r="D106"/>
      <c r="E106"/>
      <c r="F106"/>
      <c r="G106"/>
      <c r="H106"/>
      <c r="I106"/>
      <c r="J106"/>
    </row>
    <row r="107" spans="2:10" s="14" customFormat="1" ht="15.75" hidden="1" customHeight="1" x14ac:dyDescent="0.25">
      <c r="B107"/>
      <c r="C107"/>
      <c r="D107"/>
      <c r="E107"/>
      <c r="F107"/>
      <c r="G107"/>
      <c r="H107"/>
      <c r="I107"/>
      <c r="J107"/>
    </row>
    <row r="108" spans="2:10" s="14" customFormat="1" ht="15.75" hidden="1" customHeight="1" x14ac:dyDescent="0.25">
      <c r="B108"/>
      <c r="C108"/>
      <c r="D108"/>
      <c r="E108"/>
      <c r="F108"/>
      <c r="G108"/>
      <c r="H108"/>
      <c r="I108"/>
      <c r="J108"/>
    </row>
    <row r="109" spans="2:10" s="14" customFormat="1" ht="15.75" hidden="1" customHeight="1" x14ac:dyDescent="0.25">
      <c r="B109"/>
      <c r="C109"/>
      <c r="D109"/>
      <c r="E109"/>
      <c r="F109"/>
      <c r="G109"/>
      <c r="H109"/>
      <c r="I109"/>
      <c r="J109"/>
    </row>
    <row r="110" spans="2:10" s="14" customFormat="1" ht="15.75" hidden="1" customHeight="1" x14ac:dyDescent="0.25">
      <c r="B110"/>
      <c r="C110"/>
      <c r="D110"/>
      <c r="E110"/>
      <c r="F110"/>
      <c r="G110"/>
      <c r="H110"/>
      <c r="I110"/>
      <c r="J110"/>
    </row>
    <row r="111" spans="2:10" s="14" customFormat="1" ht="15.75" hidden="1" customHeight="1" x14ac:dyDescent="0.25">
      <c r="B111"/>
      <c r="C111"/>
      <c r="D111"/>
      <c r="E111"/>
      <c r="F111"/>
      <c r="G111"/>
      <c r="H111"/>
      <c r="I111"/>
      <c r="J111"/>
    </row>
  </sheetData>
  <sheetProtection algorithmName="SHA-512" hashValue="130bEA+j8OL+T6t0uY61b3YpuamBLh/MxE9EvWNGNIqnzpDBmkHvzYk9uCL37vJrY9xckF6Rz/TIPzoyUZW5RA==" saltValue="rWtaDyNq/+LFBjyfHNES9g==" spinCount="100000" sheet="1" objects="1" scenarios="1"/>
  <protectedRanges>
    <protectedRange sqref="E13" name="Range3"/>
    <protectedRange sqref="E11" name="Range2"/>
    <protectedRange sqref="E9" name="Range1"/>
  </protectedRanges>
  <mergeCells count="9">
    <mergeCell ref="B7:G7"/>
    <mergeCell ref="B15:G16"/>
    <mergeCell ref="A1:A4"/>
    <mergeCell ref="B1:H4"/>
    <mergeCell ref="I1:J1"/>
    <mergeCell ref="I2:J2"/>
    <mergeCell ref="I3:J3"/>
    <mergeCell ref="I4:J4"/>
    <mergeCell ref="B5:G5"/>
  </mergeCells>
  <pageMargins left="0.70866141732283472" right="0.70866141732283472" top="0.74803149606299213" bottom="0.74803149606299213" header="0.31496062992125984" footer="0.31496062992125984"/>
  <pageSetup scale="39" fitToHeight="0" orientation="portrait" r:id="rId1"/>
  <headerFooter>
    <oddFooter>&amp;CNota: Si este documento se encuentra impreso se considera Copia no Controlada. La versión vigente está publicada en el
sitio web del Instituto Distrital de Gestión de Riesgo y Cambio Climático.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F84"/>
  <sheetViews>
    <sheetView showGridLines="0" view="pageBreakPreview" zoomScale="55" zoomScaleNormal="80" zoomScaleSheetLayoutView="55" zoomScalePageLayoutView="40" workbookViewId="0">
      <selection activeCell="D14" sqref="D14"/>
    </sheetView>
  </sheetViews>
  <sheetFormatPr baseColWidth="10" defaultColWidth="11.5703125" defaultRowHeight="12.75" x14ac:dyDescent="0.2"/>
  <cols>
    <col min="1" max="1" width="3.85546875" style="3" customWidth="1"/>
    <col min="2" max="2" width="40.42578125" style="6" customWidth="1"/>
    <col min="3" max="3" width="97.140625" style="11" customWidth="1"/>
    <col min="4" max="4" width="80" style="13" customWidth="1"/>
    <col min="5" max="5" width="29.5703125" style="2" customWidth="1"/>
    <col min="6" max="6" width="5" style="3" customWidth="1"/>
    <col min="7" max="16384" width="11.5703125" style="3"/>
  </cols>
  <sheetData>
    <row r="1" spans="2:5" ht="30" customHeight="1" x14ac:dyDescent="0.2">
      <c r="B1" s="408"/>
      <c r="C1" s="409" t="s">
        <v>410</v>
      </c>
      <c r="D1" s="410"/>
      <c r="E1" s="411" t="s">
        <v>411</v>
      </c>
    </row>
    <row r="2" spans="2:5" ht="30" customHeight="1" x14ac:dyDescent="0.2">
      <c r="B2" s="408"/>
      <c r="C2" s="410"/>
      <c r="D2" s="410"/>
      <c r="E2" s="412" t="s">
        <v>412</v>
      </c>
    </row>
    <row r="3" spans="2:5" ht="30" customHeight="1" x14ac:dyDescent="0.2">
      <c r="B3" s="408"/>
      <c r="C3" s="410"/>
      <c r="D3" s="410"/>
      <c r="E3" s="412" t="s">
        <v>415</v>
      </c>
    </row>
    <row r="4" spans="2:5" ht="30" customHeight="1" x14ac:dyDescent="0.2">
      <c r="B4" s="408"/>
      <c r="C4" s="410"/>
      <c r="D4" s="410"/>
      <c r="E4" s="413" t="s">
        <v>414</v>
      </c>
    </row>
    <row r="5" spans="2:5" ht="5.0999999999999996" customHeight="1" thickBot="1" x14ac:dyDescent="0.25">
      <c r="B5" s="7"/>
    </row>
    <row r="6" spans="2:5" ht="53.25" customHeight="1" thickBot="1" x14ac:dyDescent="0.25">
      <c r="B6" s="363" t="s">
        <v>270</v>
      </c>
      <c r="C6" s="364"/>
      <c r="D6" s="365"/>
      <c r="E6" s="366"/>
    </row>
    <row r="7" spans="2:5" ht="38.25" thickBot="1" x14ac:dyDescent="0.25">
      <c r="B7" s="303" t="s">
        <v>47</v>
      </c>
      <c r="C7" s="304" t="s">
        <v>48</v>
      </c>
      <c r="D7" s="305" t="s">
        <v>49</v>
      </c>
      <c r="E7" s="304" t="s">
        <v>50</v>
      </c>
    </row>
    <row r="8" spans="2:5" ht="91.5" customHeight="1" x14ac:dyDescent="0.2">
      <c r="B8" s="300" t="s">
        <v>1</v>
      </c>
      <c r="C8" s="253" t="s">
        <v>333</v>
      </c>
      <c r="D8" s="246" t="s">
        <v>334</v>
      </c>
      <c r="E8" s="245" t="s">
        <v>56</v>
      </c>
    </row>
    <row r="9" spans="2:5" s="4" customFormat="1" ht="55.5" customHeight="1" x14ac:dyDescent="0.25">
      <c r="B9" s="301" t="s">
        <v>2</v>
      </c>
      <c r="C9" s="83" t="s">
        <v>271</v>
      </c>
      <c r="D9" s="47" t="s">
        <v>365</v>
      </c>
      <c r="E9" s="48" t="s">
        <v>56</v>
      </c>
    </row>
    <row r="10" spans="2:5" s="4" customFormat="1" ht="57.75" customHeight="1" thickBot="1" x14ac:dyDescent="0.3">
      <c r="B10" s="302" t="s">
        <v>3</v>
      </c>
      <c r="C10" s="84" t="s">
        <v>272</v>
      </c>
      <c r="D10" s="49" t="s">
        <v>273</v>
      </c>
      <c r="E10" s="50" t="s">
        <v>56</v>
      </c>
    </row>
    <row r="11" spans="2:5" ht="13.5" thickBot="1" x14ac:dyDescent="0.25">
      <c r="B11" s="40"/>
      <c r="C11" s="41"/>
      <c r="D11" s="42"/>
      <c r="E11" s="43"/>
    </row>
    <row r="12" spans="2:5" ht="19.5" thickBot="1" x14ac:dyDescent="0.25">
      <c r="B12" s="363" t="s">
        <v>4</v>
      </c>
      <c r="C12" s="364"/>
      <c r="D12" s="365"/>
      <c r="E12" s="366"/>
    </row>
    <row r="13" spans="2:5" ht="38.25" thickBot="1" x14ac:dyDescent="0.25">
      <c r="B13" s="303" t="s">
        <v>47</v>
      </c>
      <c r="C13" s="304" t="s">
        <v>48</v>
      </c>
      <c r="D13" s="305" t="s">
        <v>49</v>
      </c>
      <c r="E13" s="304" t="s">
        <v>50</v>
      </c>
    </row>
    <row r="14" spans="2:5" ht="42.75" customHeight="1" x14ac:dyDescent="0.2">
      <c r="B14" s="306" t="s">
        <v>52</v>
      </c>
      <c r="C14" s="251" t="s">
        <v>274</v>
      </c>
      <c r="D14" s="45" t="s">
        <v>278</v>
      </c>
      <c r="E14" s="46" t="s">
        <v>53</v>
      </c>
    </row>
    <row r="15" spans="2:5" ht="81" customHeight="1" x14ac:dyDescent="0.2">
      <c r="B15" s="307" t="s">
        <v>54</v>
      </c>
      <c r="C15" s="79" t="s">
        <v>397</v>
      </c>
      <c r="D15" s="47" t="s">
        <v>55</v>
      </c>
      <c r="E15" s="48" t="s">
        <v>56</v>
      </c>
    </row>
    <row r="16" spans="2:5" ht="35.25" hidden="1" customHeight="1" x14ac:dyDescent="0.2">
      <c r="B16" s="307" t="s">
        <v>57</v>
      </c>
      <c r="C16" s="58" t="s">
        <v>275</v>
      </c>
      <c r="D16" s="47" t="s">
        <v>58</v>
      </c>
      <c r="E16" s="48" t="s">
        <v>56</v>
      </c>
    </row>
    <row r="17" spans="2:6" ht="64.900000000000006" customHeight="1" x14ac:dyDescent="0.2">
      <c r="B17" s="307" t="s">
        <v>11</v>
      </c>
      <c r="C17" s="58" t="s">
        <v>348</v>
      </c>
      <c r="D17" s="47" t="s">
        <v>59</v>
      </c>
      <c r="E17" s="48" t="s">
        <v>56</v>
      </c>
    </row>
    <row r="18" spans="2:6" ht="51" customHeight="1" x14ac:dyDescent="0.2">
      <c r="B18" s="307" t="s">
        <v>12</v>
      </c>
      <c r="C18" s="58" t="s">
        <v>349</v>
      </c>
      <c r="D18" s="47" t="s">
        <v>60</v>
      </c>
      <c r="E18" s="48" t="s">
        <v>56</v>
      </c>
    </row>
    <row r="19" spans="2:6" ht="30" x14ac:dyDescent="0.2">
      <c r="B19" s="307" t="s">
        <v>243</v>
      </c>
      <c r="C19" s="58" t="s">
        <v>346</v>
      </c>
      <c r="D19" s="58" t="s">
        <v>346</v>
      </c>
      <c r="E19" s="48" t="s">
        <v>56</v>
      </c>
    </row>
    <row r="20" spans="2:6" ht="45" x14ac:dyDescent="0.2">
      <c r="B20" s="307" t="s">
        <v>248</v>
      </c>
      <c r="C20" s="58" t="s">
        <v>276</v>
      </c>
      <c r="D20" s="47" t="s">
        <v>366</v>
      </c>
      <c r="E20" s="48" t="s">
        <v>56</v>
      </c>
    </row>
    <row r="21" spans="2:6" ht="61.9" customHeight="1" x14ac:dyDescent="0.2">
      <c r="B21" s="307" t="s">
        <v>246</v>
      </c>
      <c r="C21" s="58" t="s">
        <v>367</v>
      </c>
      <c r="D21" s="47" t="s">
        <v>368</v>
      </c>
      <c r="E21" s="48" t="s">
        <v>56</v>
      </c>
    </row>
    <row r="22" spans="2:6" ht="59.45" customHeight="1" thickBot="1" x14ac:dyDescent="0.25">
      <c r="B22" s="308" t="s">
        <v>247</v>
      </c>
      <c r="C22" s="252" t="s">
        <v>277</v>
      </c>
      <c r="D22" s="49" t="s">
        <v>368</v>
      </c>
      <c r="E22" s="50" t="s">
        <v>56</v>
      </c>
    </row>
    <row r="23" spans="2:6" ht="30.75" hidden="1" thickBot="1" x14ac:dyDescent="0.25">
      <c r="B23" s="272" t="s">
        <v>61</v>
      </c>
      <c r="C23" s="273" t="s">
        <v>369</v>
      </c>
      <c r="D23" s="274" t="s">
        <v>278</v>
      </c>
      <c r="E23" s="275" t="s">
        <v>53</v>
      </c>
    </row>
    <row r="24" spans="2:6" ht="15" x14ac:dyDescent="0.25">
      <c r="B24" s="51"/>
      <c r="C24" s="52"/>
      <c r="D24" s="53"/>
      <c r="E24" s="54"/>
    </row>
    <row r="25" spans="2:6" ht="19.5" customHeight="1" thickBot="1" x14ac:dyDescent="0.25">
      <c r="B25" s="367" t="s">
        <v>401</v>
      </c>
      <c r="C25" s="368"/>
      <c r="D25" s="368"/>
      <c r="E25" s="369"/>
    </row>
    <row r="26" spans="2:6" ht="38.25" thickBot="1" x14ac:dyDescent="0.25">
      <c r="B26" s="44" t="s">
        <v>47</v>
      </c>
      <c r="C26" s="82" t="s">
        <v>48</v>
      </c>
      <c r="D26" s="81" t="s">
        <v>49</v>
      </c>
      <c r="E26" s="82" t="s">
        <v>50</v>
      </c>
    </row>
    <row r="27" spans="2:6" ht="84.75" customHeight="1" x14ac:dyDescent="0.2">
      <c r="B27" s="270" t="s">
        <v>336</v>
      </c>
      <c r="C27" s="266" t="s">
        <v>408</v>
      </c>
      <c r="D27" s="267" t="s">
        <v>337</v>
      </c>
      <c r="E27" s="348" t="s">
        <v>56</v>
      </c>
      <c r="F27" s="349"/>
    </row>
    <row r="28" spans="2:6" ht="77.25" customHeight="1" x14ac:dyDescent="0.2">
      <c r="B28" s="342" t="s">
        <v>14</v>
      </c>
      <c r="C28" s="343" t="s">
        <v>407</v>
      </c>
      <c r="D28" s="344" t="s">
        <v>338</v>
      </c>
      <c r="E28" s="345" t="s">
        <v>56</v>
      </c>
    </row>
    <row r="29" spans="2:6" ht="50.25" customHeight="1" thickBot="1" x14ac:dyDescent="0.25">
      <c r="B29" s="342" t="s">
        <v>404</v>
      </c>
      <c r="C29" s="271" t="s">
        <v>406</v>
      </c>
      <c r="D29" s="271" t="s">
        <v>405</v>
      </c>
      <c r="E29" s="347" t="s">
        <v>56</v>
      </c>
    </row>
    <row r="30" spans="2:6" ht="15.75" thickBot="1" x14ac:dyDescent="0.3">
      <c r="B30" s="346"/>
      <c r="C30" s="52"/>
      <c r="D30" s="53"/>
      <c r="E30" s="54"/>
    </row>
    <row r="31" spans="2:6" ht="19.5" thickBot="1" x14ac:dyDescent="0.25">
      <c r="B31" s="370" t="s">
        <v>5</v>
      </c>
      <c r="C31" s="371"/>
      <c r="D31" s="372"/>
      <c r="E31" s="373"/>
    </row>
    <row r="32" spans="2:6" ht="38.25" thickBot="1" x14ac:dyDescent="0.25">
      <c r="B32" s="44" t="s">
        <v>47</v>
      </c>
      <c r="C32" s="82" t="s">
        <v>48</v>
      </c>
      <c r="D32" s="81" t="s">
        <v>49</v>
      </c>
      <c r="E32" s="82" t="s">
        <v>50</v>
      </c>
    </row>
    <row r="33" spans="2:5" s="4" customFormat="1" ht="74.45" customHeight="1" x14ac:dyDescent="0.25">
      <c r="B33" s="257" t="s">
        <v>15</v>
      </c>
      <c r="C33" s="45" t="s">
        <v>370</v>
      </c>
      <c r="D33" s="45" t="s">
        <v>371</v>
      </c>
      <c r="E33" s="46" t="s">
        <v>56</v>
      </c>
    </row>
    <row r="34" spans="2:5" s="4" customFormat="1" ht="31.5" x14ac:dyDescent="0.25">
      <c r="B34" s="258" t="s">
        <v>16</v>
      </c>
      <c r="C34" s="58" t="s">
        <v>279</v>
      </c>
      <c r="D34" s="47" t="s">
        <v>280</v>
      </c>
      <c r="E34" s="48" t="s">
        <v>56</v>
      </c>
    </row>
    <row r="35" spans="2:5" s="4" customFormat="1" ht="34.5" hidden="1" customHeight="1" x14ac:dyDescent="0.25">
      <c r="B35" s="259" t="s">
        <v>17</v>
      </c>
      <c r="C35" s="58" t="s">
        <v>281</v>
      </c>
      <c r="D35" s="58" t="s">
        <v>284</v>
      </c>
      <c r="E35" s="48" t="s">
        <v>63</v>
      </c>
    </row>
    <row r="36" spans="2:5" s="4" customFormat="1" ht="45.75" customHeight="1" x14ac:dyDescent="0.25">
      <c r="B36" s="258" t="s">
        <v>18</v>
      </c>
      <c r="C36" s="58" t="s">
        <v>350</v>
      </c>
      <c r="D36" s="47" t="s">
        <v>62</v>
      </c>
      <c r="E36" s="48" t="s">
        <v>56</v>
      </c>
    </row>
    <row r="37" spans="2:5" s="4" customFormat="1" ht="34.5" hidden="1" customHeight="1" x14ac:dyDescent="0.25">
      <c r="B37" s="259" t="s">
        <v>17</v>
      </c>
      <c r="C37" s="58" t="s">
        <v>281</v>
      </c>
      <c r="D37" s="58" t="s">
        <v>284</v>
      </c>
      <c r="E37" s="48" t="s">
        <v>63</v>
      </c>
    </row>
    <row r="38" spans="2:5" s="4" customFormat="1" ht="43.5" customHeight="1" x14ac:dyDescent="0.25">
      <c r="B38" s="258" t="s">
        <v>19</v>
      </c>
      <c r="C38" s="58" t="s">
        <v>351</v>
      </c>
      <c r="D38" s="47" t="s">
        <v>64</v>
      </c>
      <c r="E38" s="48" t="s">
        <v>56</v>
      </c>
    </row>
    <row r="39" spans="2:5" s="4" customFormat="1" ht="30" hidden="1" x14ac:dyDescent="0.25">
      <c r="B39" s="259" t="s">
        <v>17</v>
      </c>
      <c r="C39" s="58" t="s">
        <v>281</v>
      </c>
      <c r="D39" s="58" t="s">
        <v>284</v>
      </c>
      <c r="E39" s="48" t="s">
        <v>63</v>
      </c>
    </row>
    <row r="40" spans="2:5" s="4" customFormat="1" ht="30" hidden="1" x14ac:dyDescent="0.25">
      <c r="B40" s="259" t="s">
        <v>20</v>
      </c>
      <c r="C40" s="58" t="s">
        <v>307</v>
      </c>
      <c r="D40" s="58" t="s">
        <v>284</v>
      </c>
      <c r="E40" s="48" t="s">
        <v>63</v>
      </c>
    </row>
    <row r="41" spans="2:5" s="4" customFormat="1" ht="30" x14ac:dyDescent="0.25">
      <c r="B41" s="259" t="s">
        <v>21</v>
      </c>
      <c r="C41" s="58" t="s">
        <v>282</v>
      </c>
      <c r="D41" s="58" t="s">
        <v>278</v>
      </c>
      <c r="E41" s="48" t="s">
        <v>63</v>
      </c>
    </row>
    <row r="42" spans="2:5" s="4" customFormat="1" ht="57.75" customHeight="1" thickBot="1" x14ac:dyDescent="0.3">
      <c r="B42" s="260" t="s">
        <v>22</v>
      </c>
      <c r="C42" s="84" t="s">
        <v>283</v>
      </c>
      <c r="D42" s="49" t="s">
        <v>65</v>
      </c>
      <c r="E42" s="50" t="s">
        <v>56</v>
      </c>
    </row>
    <row r="43" spans="2:5" ht="15.75" thickBot="1" x14ac:dyDescent="0.3">
      <c r="B43" s="51"/>
      <c r="C43" s="52"/>
      <c r="D43" s="53"/>
      <c r="E43" s="54"/>
    </row>
    <row r="44" spans="2:5" ht="19.5" customHeight="1" x14ac:dyDescent="0.2">
      <c r="B44" s="380" t="s">
        <v>66</v>
      </c>
      <c r="C44" s="381"/>
      <c r="D44" s="382"/>
      <c r="E44" s="383"/>
    </row>
    <row r="45" spans="2:5" ht="38.25" thickBot="1" x14ac:dyDescent="0.25">
      <c r="B45" s="44" t="s">
        <v>47</v>
      </c>
      <c r="C45" s="82" t="s">
        <v>48</v>
      </c>
      <c r="D45" s="81" t="s">
        <v>49</v>
      </c>
      <c r="E45" s="82" t="s">
        <v>50</v>
      </c>
    </row>
    <row r="46" spans="2:5" s="4" customFormat="1" ht="75" x14ac:dyDescent="0.25">
      <c r="B46" s="254" t="s">
        <v>23</v>
      </c>
      <c r="C46" s="251" t="s">
        <v>295</v>
      </c>
      <c r="D46" s="45" t="s">
        <v>286</v>
      </c>
      <c r="E46" s="46" t="s">
        <v>56</v>
      </c>
    </row>
    <row r="47" spans="2:5" s="4" customFormat="1" ht="105.6" customHeight="1" x14ac:dyDescent="0.25">
      <c r="B47" s="255" t="s">
        <v>24</v>
      </c>
      <c r="C47" s="58" t="s">
        <v>294</v>
      </c>
      <c r="D47" s="47" t="s">
        <v>291</v>
      </c>
      <c r="E47" s="48" t="s">
        <v>56</v>
      </c>
    </row>
    <row r="48" spans="2:5" s="4" customFormat="1" ht="135" customHeight="1" x14ac:dyDescent="0.25">
      <c r="B48" s="255" t="s">
        <v>25</v>
      </c>
      <c r="C48" s="58" t="s">
        <v>293</v>
      </c>
      <c r="D48" s="47" t="s">
        <v>290</v>
      </c>
      <c r="E48" s="48" t="s">
        <v>56</v>
      </c>
    </row>
    <row r="49" spans="2:5" s="4" customFormat="1" ht="105" x14ac:dyDescent="0.25">
      <c r="B49" s="255" t="s">
        <v>26</v>
      </c>
      <c r="C49" s="58" t="s">
        <v>292</v>
      </c>
      <c r="D49" s="47" t="s">
        <v>289</v>
      </c>
      <c r="E49" s="48" t="s">
        <v>56</v>
      </c>
    </row>
    <row r="50" spans="2:5" s="4" customFormat="1" ht="120" x14ac:dyDescent="0.25">
      <c r="B50" s="255" t="s">
        <v>27</v>
      </c>
      <c r="C50" s="58" t="s">
        <v>308</v>
      </c>
      <c r="D50" s="47" t="s">
        <v>288</v>
      </c>
      <c r="E50" s="48" t="s">
        <v>56</v>
      </c>
    </row>
    <row r="51" spans="2:5" s="4" customFormat="1" ht="90.75" thickBot="1" x14ac:dyDescent="0.3">
      <c r="B51" s="256" t="s">
        <v>309</v>
      </c>
      <c r="C51" s="252" t="s">
        <v>310</v>
      </c>
      <c r="D51" s="49" t="s">
        <v>287</v>
      </c>
      <c r="E51" s="50" t="s">
        <v>56</v>
      </c>
    </row>
    <row r="52" spans="2:5" s="4" customFormat="1" ht="15.75" thickBot="1" x14ac:dyDescent="0.3">
      <c r="B52" s="51"/>
      <c r="C52" s="52"/>
      <c r="D52" s="53"/>
      <c r="E52" s="51"/>
    </row>
    <row r="53" spans="2:5" s="4" customFormat="1" ht="19.5" thickBot="1" x14ac:dyDescent="0.3">
      <c r="B53" s="384" t="s">
        <v>67</v>
      </c>
      <c r="C53" s="385"/>
      <c r="D53" s="386"/>
      <c r="E53" s="387"/>
    </row>
    <row r="54" spans="2:5" s="4" customFormat="1" ht="38.25" thickBot="1" x14ac:dyDescent="0.3">
      <c r="B54" s="44" t="s">
        <v>47</v>
      </c>
      <c r="C54" s="82" t="s">
        <v>48</v>
      </c>
      <c r="D54" s="81" t="s">
        <v>49</v>
      </c>
      <c r="E54" s="82" t="s">
        <v>50</v>
      </c>
    </row>
    <row r="55" spans="2:5" ht="75" x14ac:dyDescent="0.2">
      <c r="B55" s="59" t="s">
        <v>28</v>
      </c>
      <c r="C55" s="55" t="s">
        <v>296</v>
      </c>
      <c r="D55" s="56" t="s">
        <v>311</v>
      </c>
      <c r="E55" s="57" t="s">
        <v>56</v>
      </c>
    </row>
    <row r="56" spans="2:5" ht="195" x14ac:dyDescent="0.2">
      <c r="B56" s="60" t="s">
        <v>29</v>
      </c>
      <c r="C56" s="61" t="s">
        <v>341</v>
      </c>
      <c r="D56" s="62" t="s">
        <v>312</v>
      </c>
      <c r="E56" s="63" t="s">
        <v>56</v>
      </c>
    </row>
    <row r="57" spans="2:5" ht="75" x14ac:dyDescent="0.2">
      <c r="B57" s="60" t="s">
        <v>213</v>
      </c>
      <c r="C57" s="61" t="s">
        <v>297</v>
      </c>
      <c r="D57" s="62" t="s">
        <v>313</v>
      </c>
      <c r="E57" s="63" t="s">
        <v>56</v>
      </c>
    </row>
    <row r="58" spans="2:5" ht="75" x14ac:dyDescent="0.2">
      <c r="B58" s="60" t="s">
        <v>31</v>
      </c>
      <c r="C58" s="61" t="s">
        <v>298</v>
      </c>
      <c r="D58" s="62" t="s">
        <v>314</v>
      </c>
      <c r="E58" s="63" t="s">
        <v>56</v>
      </c>
    </row>
    <row r="59" spans="2:5" ht="135" x14ac:dyDescent="0.2">
      <c r="B59" s="60" t="s">
        <v>32</v>
      </c>
      <c r="C59" s="61" t="s">
        <v>299</v>
      </c>
      <c r="D59" s="62" t="s">
        <v>315</v>
      </c>
      <c r="E59" s="63" t="s">
        <v>56</v>
      </c>
    </row>
    <row r="60" spans="2:5" ht="135" x14ac:dyDescent="0.2">
      <c r="B60" s="60" t="s">
        <v>103</v>
      </c>
      <c r="C60" s="58" t="s">
        <v>332</v>
      </c>
      <c r="D60" s="61" t="s">
        <v>316</v>
      </c>
      <c r="E60" s="63" t="s">
        <v>56</v>
      </c>
    </row>
    <row r="61" spans="2:5" ht="75" x14ac:dyDescent="0.2">
      <c r="B61" s="60" t="s">
        <v>335</v>
      </c>
      <c r="C61" s="58" t="s">
        <v>398</v>
      </c>
      <c r="D61" s="62" t="s">
        <v>317</v>
      </c>
      <c r="E61" s="63" t="s">
        <v>56</v>
      </c>
    </row>
    <row r="62" spans="2:5" ht="105" x14ac:dyDescent="0.2">
      <c r="B62" s="60" t="s">
        <v>323</v>
      </c>
      <c r="C62" s="58" t="s">
        <v>331</v>
      </c>
      <c r="D62" s="61" t="s">
        <v>318</v>
      </c>
      <c r="E62" s="63" t="s">
        <v>56</v>
      </c>
    </row>
    <row r="63" spans="2:5" ht="75" x14ac:dyDescent="0.2">
      <c r="B63" s="60" t="s">
        <v>363</v>
      </c>
      <c r="C63" s="58" t="s">
        <v>399</v>
      </c>
      <c r="D63" s="62" t="s">
        <v>319</v>
      </c>
      <c r="E63" s="63" t="s">
        <v>56</v>
      </c>
    </row>
    <row r="64" spans="2:5" ht="285" x14ac:dyDescent="0.2">
      <c r="B64" s="64" t="s">
        <v>33</v>
      </c>
      <c r="C64" s="65" t="s">
        <v>300</v>
      </c>
      <c r="D64" s="62" t="s">
        <v>320</v>
      </c>
      <c r="E64" s="63" t="s">
        <v>56</v>
      </c>
    </row>
    <row r="65" spans="2:5" ht="75" x14ac:dyDescent="0.2">
      <c r="B65" s="64" t="s">
        <v>34</v>
      </c>
      <c r="C65" s="65" t="s">
        <v>372</v>
      </c>
      <c r="D65" s="66" t="s">
        <v>321</v>
      </c>
      <c r="E65" s="63" t="s">
        <v>56</v>
      </c>
    </row>
    <row r="66" spans="2:5" ht="42.75" customHeight="1" x14ac:dyDescent="0.2">
      <c r="B66" s="67" t="s">
        <v>69</v>
      </c>
      <c r="C66" s="68" t="s">
        <v>301</v>
      </c>
      <c r="D66" s="58" t="s">
        <v>278</v>
      </c>
      <c r="E66" s="63" t="s">
        <v>63</v>
      </c>
    </row>
    <row r="67" spans="2:5" ht="47.25" customHeight="1" x14ac:dyDescent="0.2">
      <c r="B67" s="67" t="s">
        <v>36</v>
      </c>
      <c r="C67" s="65" t="s">
        <v>68</v>
      </c>
      <c r="D67" s="58" t="s">
        <v>278</v>
      </c>
      <c r="E67" s="63" t="s">
        <v>63</v>
      </c>
    </row>
    <row r="68" spans="2:5" ht="201.75" customHeight="1" x14ac:dyDescent="0.2">
      <c r="B68" s="67" t="s">
        <v>70</v>
      </c>
      <c r="C68" s="68" t="s">
        <v>71</v>
      </c>
      <c r="D68" s="58" t="s">
        <v>278</v>
      </c>
      <c r="E68" s="63" t="s">
        <v>63</v>
      </c>
    </row>
    <row r="69" spans="2:5" ht="95.25" customHeight="1" x14ac:dyDescent="0.2">
      <c r="B69" s="67" t="s">
        <v>38</v>
      </c>
      <c r="C69" s="65" t="s">
        <v>72</v>
      </c>
      <c r="D69" s="58" t="s">
        <v>278</v>
      </c>
      <c r="E69" s="63" t="s">
        <v>63</v>
      </c>
    </row>
    <row r="70" spans="2:5" ht="105" x14ac:dyDescent="0.2">
      <c r="B70" s="69" t="s">
        <v>39</v>
      </c>
      <c r="C70" s="58" t="s">
        <v>361</v>
      </c>
      <c r="D70" s="62" t="s">
        <v>373</v>
      </c>
      <c r="E70" s="63" t="s">
        <v>56</v>
      </c>
    </row>
    <row r="71" spans="2:5" ht="90" x14ac:dyDescent="0.2">
      <c r="B71" s="60" t="s">
        <v>40</v>
      </c>
      <c r="C71" s="61" t="s">
        <v>302</v>
      </c>
      <c r="D71" s="62" t="s">
        <v>374</v>
      </c>
      <c r="E71" s="63" t="s">
        <v>56</v>
      </c>
    </row>
    <row r="72" spans="2:5" ht="240" x14ac:dyDescent="0.2">
      <c r="B72" s="60" t="s">
        <v>41</v>
      </c>
      <c r="C72" s="61" t="s">
        <v>303</v>
      </c>
      <c r="D72" s="62" t="s">
        <v>375</v>
      </c>
      <c r="E72" s="63" t="s">
        <v>56</v>
      </c>
    </row>
    <row r="73" spans="2:5" ht="150" x14ac:dyDescent="0.2">
      <c r="B73" s="60" t="s">
        <v>42</v>
      </c>
      <c r="C73" s="61" t="s">
        <v>376</v>
      </c>
      <c r="D73" s="62" t="s">
        <v>377</v>
      </c>
      <c r="E73" s="63" t="s">
        <v>56</v>
      </c>
    </row>
    <row r="74" spans="2:5" ht="93.75" customHeight="1" thickBot="1" x14ac:dyDescent="0.25">
      <c r="B74" s="70" t="s">
        <v>43</v>
      </c>
      <c r="C74" s="71" t="s">
        <v>304</v>
      </c>
      <c r="D74" s="72" t="s">
        <v>305</v>
      </c>
      <c r="E74" s="250" t="s">
        <v>56</v>
      </c>
    </row>
    <row r="75" spans="2:5" ht="15.75" thickBot="1" x14ac:dyDescent="0.25">
      <c r="B75" s="51"/>
      <c r="C75" s="52"/>
      <c r="D75" s="53"/>
      <c r="E75" s="73"/>
    </row>
    <row r="76" spans="2:5" ht="19.5" thickBot="1" x14ac:dyDescent="0.25">
      <c r="B76" s="377" t="s">
        <v>8</v>
      </c>
      <c r="C76" s="378"/>
      <c r="D76" s="378"/>
      <c r="E76" s="379"/>
    </row>
    <row r="77" spans="2:5" ht="38.25" thickBot="1" x14ac:dyDescent="0.25">
      <c r="B77" s="44" t="s">
        <v>47</v>
      </c>
      <c r="C77" s="82" t="s">
        <v>48</v>
      </c>
      <c r="D77" s="81" t="s">
        <v>49</v>
      </c>
      <c r="E77" s="82" t="s">
        <v>50</v>
      </c>
    </row>
    <row r="78" spans="2:5" ht="165" customHeight="1" thickBot="1" x14ac:dyDescent="0.25">
      <c r="B78" s="74" t="s">
        <v>44</v>
      </c>
      <c r="C78" s="75" t="s">
        <v>73</v>
      </c>
      <c r="D78" s="76" t="s">
        <v>74</v>
      </c>
      <c r="E78" s="77" t="s">
        <v>56</v>
      </c>
    </row>
    <row r="79" spans="2:5" ht="15" x14ac:dyDescent="0.2">
      <c r="B79" s="51"/>
      <c r="C79" s="52"/>
      <c r="D79" s="53"/>
      <c r="E79" s="73"/>
    </row>
    <row r="80" spans="2:5" ht="19.5" hidden="1" thickBot="1" x14ac:dyDescent="0.25">
      <c r="B80" s="374" t="s">
        <v>9</v>
      </c>
      <c r="C80" s="375"/>
      <c r="D80" s="375"/>
      <c r="E80" s="376"/>
    </row>
    <row r="81" spans="2:5" ht="38.25" hidden="1" thickBot="1" x14ac:dyDescent="0.25">
      <c r="B81" s="44" t="s">
        <v>47</v>
      </c>
      <c r="C81" s="82" t="s">
        <v>48</v>
      </c>
      <c r="D81" s="81" t="s">
        <v>49</v>
      </c>
      <c r="E81" s="82" t="s">
        <v>50</v>
      </c>
    </row>
    <row r="82" spans="2:5" ht="61.5" hidden="1" customHeight="1" x14ac:dyDescent="0.2">
      <c r="B82" s="37" t="s">
        <v>75</v>
      </c>
      <c r="C82" s="78" t="s">
        <v>76</v>
      </c>
      <c r="D82" s="45" t="s">
        <v>77</v>
      </c>
      <c r="E82" s="46" t="s">
        <v>51</v>
      </c>
    </row>
    <row r="83" spans="2:5" ht="70.5" hidden="1" customHeight="1" x14ac:dyDescent="0.2">
      <c r="B83" s="38" t="s">
        <v>78</v>
      </c>
      <c r="C83" s="79" t="s">
        <v>79</v>
      </c>
      <c r="D83" s="47" t="s">
        <v>80</v>
      </c>
      <c r="E83" s="48" t="s">
        <v>51</v>
      </c>
    </row>
    <row r="84" spans="2:5" ht="54" hidden="1" customHeight="1" thickBot="1" x14ac:dyDescent="0.25">
      <c r="B84" s="39" t="s">
        <v>45</v>
      </c>
      <c r="C84" s="80" t="s">
        <v>81</v>
      </c>
      <c r="D84" s="49" t="s">
        <v>82</v>
      </c>
      <c r="E84" s="50" t="s">
        <v>51</v>
      </c>
    </row>
  </sheetData>
  <sheetProtection algorithmName="SHA-512" hashValue="Q8DMY/w4M52UjDa/023wcvtG6mviq0cWJ5WRDsKuGyBmhm2Zsl8tDkaHCvg2hG7vb8LCJUE3fVeryx2mJGpYow==" saltValue="j0qIFzMTrRUPgyBiMZl9xg==" spinCount="100000" sheet="1" objects="1" scenarios="1" formatCells="0" formatColumns="0" formatRows="0" insertColumns="0" insertRows="0" insertHyperlinks="0" deleteColumns="0" deleteRows="0" sort="0" autoFilter="0" pivotTables="0"/>
  <mergeCells count="10">
    <mergeCell ref="B1:B4"/>
    <mergeCell ref="C1:D4"/>
    <mergeCell ref="B6:E6"/>
    <mergeCell ref="B12:E12"/>
    <mergeCell ref="B25:E25"/>
    <mergeCell ref="B31:E31"/>
    <mergeCell ref="B80:E80"/>
    <mergeCell ref="B76:E76"/>
    <mergeCell ref="B44:E44"/>
    <mergeCell ref="B53:E53"/>
  </mergeCells>
  <conditionalFormatting sqref="B27:B28">
    <cfRule type="duplicateValues" dxfId="74" priority="7"/>
  </conditionalFormatting>
  <conditionalFormatting sqref="B29">
    <cfRule type="duplicateValues" dxfId="73" priority="2"/>
  </conditionalFormatting>
  <conditionalFormatting sqref="B25">
    <cfRule type="duplicateValues" dxfId="72" priority="1"/>
  </conditionalFormatting>
  <pageMargins left="0.23622047244094491" right="0.23622047244094491" top="0.74803149606299213" bottom="0.74803149606299213" header="0.31496062992125984" footer="0.31496062992125984"/>
  <pageSetup scale="14" orientation="portrait" horizontalDpi="4294967292" r:id="rId1"/>
  <headerFooter>
    <oddFooter>&amp;CNota: Si este documento se encuentra impreso se considera Copia no Controlada. La versión vigente está publicada en el
sitio web del Instituto Distrital de Gestión de Riesgo y Cambio Climático.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D16"/>
  <sheetViews>
    <sheetView showGridLines="0" zoomScale="80" zoomScaleNormal="80" workbookViewId="0">
      <selection sqref="A1:XFD1048576"/>
    </sheetView>
  </sheetViews>
  <sheetFormatPr baseColWidth="10" defaultColWidth="11.42578125" defaultRowHeight="12.75" x14ac:dyDescent="0.2"/>
  <cols>
    <col min="1" max="1" width="4.42578125" style="3" customWidth="1"/>
    <col min="2" max="2" width="25.85546875" style="3" customWidth="1"/>
    <col min="3" max="3" width="150.28515625" style="3" customWidth="1"/>
    <col min="4" max="4" width="25.5703125" style="3" customWidth="1"/>
    <col min="5" max="16384" width="11.42578125" style="3"/>
  </cols>
  <sheetData>
    <row r="1" spans="2:4" ht="30" customHeight="1" x14ac:dyDescent="0.2">
      <c r="B1" s="420"/>
      <c r="C1" s="421" t="s">
        <v>410</v>
      </c>
      <c r="D1" s="411" t="s">
        <v>411</v>
      </c>
    </row>
    <row r="2" spans="2:4" ht="30" customHeight="1" x14ac:dyDescent="0.2">
      <c r="B2" s="420"/>
      <c r="C2" s="422"/>
      <c r="D2" s="412" t="s">
        <v>412</v>
      </c>
    </row>
    <row r="3" spans="2:4" ht="30" customHeight="1" x14ac:dyDescent="0.2">
      <c r="B3" s="420"/>
      <c r="C3" s="422"/>
      <c r="D3" s="412" t="s">
        <v>416</v>
      </c>
    </row>
    <row r="4" spans="2:4" ht="30" customHeight="1" x14ac:dyDescent="0.2">
      <c r="B4" s="420"/>
      <c r="C4" s="423"/>
      <c r="D4" s="413" t="s">
        <v>414</v>
      </c>
    </row>
    <row r="5" spans="2:4" ht="5.0999999999999996" customHeight="1" thickBot="1" x14ac:dyDescent="0.25"/>
    <row r="6" spans="2:4" ht="19.5" thickBot="1" x14ac:dyDescent="0.25">
      <c r="B6" s="435" t="s">
        <v>83</v>
      </c>
      <c r="C6" s="431" t="s">
        <v>84</v>
      </c>
      <c r="D6" s="432"/>
    </row>
    <row r="7" spans="2:4" ht="58.5" customHeight="1" x14ac:dyDescent="0.2">
      <c r="B7" s="436" t="s">
        <v>85</v>
      </c>
      <c r="C7" s="437" t="s">
        <v>86</v>
      </c>
      <c r="D7" s="438"/>
    </row>
    <row r="8" spans="2:4" ht="99" customHeight="1" x14ac:dyDescent="0.2">
      <c r="B8" s="439" t="s">
        <v>87</v>
      </c>
      <c r="C8" s="434" t="s">
        <v>88</v>
      </c>
      <c r="D8" s="440"/>
    </row>
    <row r="9" spans="2:4" ht="48.75" customHeight="1" x14ac:dyDescent="0.2">
      <c r="B9" s="439" t="s">
        <v>89</v>
      </c>
      <c r="C9" s="434" t="s">
        <v>90</v>
      </c>
      <c r="D9" s="440"/>
    </row>
    <row r="10" spans="2:4" ht="77.25" customHeight="1" x14ac:dyDescent="0.2">
      <c r="B10" s="439" t="s">
        <v>91</v>
      </c>
      <c r="C10" s="434" t="s">
        <v>380</v>
      </c>
      <c r="D10" s="440"/>
    </row>
    <row r="11" spans="2:4" ht="25.5" customHeight="1" x14ac:dyDescent="0.2">
      <c r="B11" s="439" t="s">
        <v>92</v>
      </c>
      <c r="C11" s="433" t="s">
        <v>93</v>
      </c>
      <c r="D11" s="441"/>
    </row>
    <row r="12" spans="2:4" ht="36" customHeight="1" x14ac:dyDescent="0.2">
      <c r="B12" s="439" t="s">
        <v>94</v>
      </c>
      <c r="C12" s="433" t="s">
        <v>95</v>
      </c>
      <c r="D12" s="441"/>
    </row>
    <row r="13" spans="2:4" ht="50.25" customHeight="1" x14ac:dyDescent="0.2">
      <c r="B13" s="439" t="s">
        <v>96</v>
      </c>
      <c r="C13" s="434" t="s">
        <v>97</v>
      </c>
      <c r="D13" s="440"/>
    </row>
    <row r="14" spans="2:4" ht="72.75" customHeight="1" x14ac:dyDescent="0.2">
      <c r="B14" s="439" t="s">
        <v>98</v>
      </c>
      <c r="C14" s="434" t="s">
        <v>378</v>
      </c>
      <c r="D14" s="440"/>
    </row>
    <row r="15" spans="2:4" ht="63" customHeight="1" x14ac:dyDescent="0.2">
      <c r="B15" s="439" t="s">
        <v>99</v>
      </c>
      <c r="C15" s="434" t="s">
        <v>100</v>
      </c>
      <c r="D15" s="440"/>
    </row>
    <row r="16" spans="2:4" ht="63" customHeight="1" thickBot="1" x14ac:dyDescent="0.25">
      <c r="B16" s="442" t="s">
        <v>101</v>
      </c>
      <c r="C16" s="443" t="s">
        <v>102</v>
      </c>
      <c r="D16" s="444"/>
    </row>
  </sheetData>
  <sheetProtection algorithmName="SHA-512" hashValue="SWdhaIQWs6/XqbtqjMBb+t3qEVNHkeNdAdku9HsqvzuHVk3mQfGkFma15RZVRSeq7VFdNwGVBSrw0MdoSkUeIg==" saltValue="h5BMDW84KpP4795A8JAp/w==" spinCount="100000" sheet="1" objects="1" scenarios="1"/>
  <mergeCells count="13">
    <mergeCell ref="C16:D16"/>
    <mergeCell ref="C10:D10"/>
    <mergeCell ref="C11:D11"/>
    <mergeCell ref="C12:D12"/>
    <mergeCell ref="C13:D13"/>
    <mergeCell ref="C14:D14"/>
    <mergeCell ref="C15:D15"/>
    <mergeCell ref="B1:B4"/>
    <mergeCell ref="C1:C4"/>
    <mergeCell ref="C6:D6"/>
    <mergeCell ref="C7:D7"/>
    <mergeCell ref="C8:D8"/>
    <mergeCell ref="C9:D9"/>
  </mergeCells>
  <pageMargins left="0.70866141732283472" right="0.70866141732283472" top="0.74803149606299213" bottom="0.74803149606299213" header="0.31496062992125984" footer="0.31496062992125984"/>
  <pageSetup paperSize="9" orientation="portrait" r:id="rId1"/>
  <headerFooter>
    <oddFooter>&amp;CNota: Si este documento se encuentra impreso se considera Copia no Controlada. La versión vigente está publicada en el
sitio web del Instituto Distrital de Gestión de Riesgo y Cambio Climático.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D22"/>
  <sheetViews>
    <sheetView zoomScale="80" zoomScaleNormal="80" workbookViewId="0">
      <selection sqref="A1:XFD1048576"/>
    </sheetView>
  </sheetViews>
  <sheetFormatPr baseColWidth="10" defaultColWidth="11.5703125" defaultRowHeight="15" x14ac:dyDescent="0.25"/>
  <cols>
    <col min="2" max="2" width="30.5703125" customWidth="1"/>
    <col min="3" max="3" width="164.5703125" customWidth="1"/>
    <col min="4" max="4" width="22.7109375" customWidth="1"/>
  </cols>
  <sheetData>
    <row r="1" spans="2:4" ht="30" customHeight="1" x14ac:dyDescent="0.25">
      <c r="B1" s="424"/>
      <c r="C1" s="421" t="s">
        <v>410</v>
      </c>
      <c r="D1" s="411" t="s">
        <v>411</v>
      </c>
    </row>
    <row r="2" spans="2:4" ht="30" customHeight="1" x14ac:dyDescent="0.25">
      <c r="B2" s="424"/>
      <c r="C2" s="422"/>
      <c r="D2" s="412" t="s">
        <v>412</v>
      </c>
    </row>
    <row r="3" spans="2:4" ht="30" customHeight="1" x14ac:dyDescent="0.25">
      <c r="B3" s="424"/>
      <c r="C3" s="422"/>
      <c r="D3" s="412" t="s">
        <v>417</v>
      </c>
    </row>
    <row r="4" spans="2:4" ht="30" customHeight="1" x14ac:dyDescent="0.25">
      <c r="B4" s="424"/>
      <c r="C4" s="423"/>
      <c r="D4" s="413" t="s">
        <v>414</v>
      </c>
    </row>
    <row r="5" spans="2:4" s="3" customFormat="1" ht="5.0999999999999996" customHeight="1" thickBot="1" x14ac:dyDescent="0.25"/>
    <row r="6" spans="2:4" ht="27" thickBot="1" x14ac:dyDescent="0.3">
      <c r="B6" s="277" t="s">
        <v>214</v>
      </c>
      <c r="C6" s="427" t="s">
        <v>195</v>
      </c>
      <c r="D6" s="428"/>
    </row>
    <row r="7" spans="2:4" s="186" customFormat="1" ht="54" customHeight="1" thickBot="1" x14ac:dyDescent="0.3">
      <c r="B7" s="278" t="s">
        <v>215</v>
      </c>
      <c r="C7" s="429" t="s">
        <v>352</v>
      </c>
      <c r="D7" s="430"/>
    </row>
    <row r="8" spans="2:4" s="186" customFormat="1" ht="72.75" customHeight="1" thickBot="1" x14ac:dyDescent="0.3">
      <c r="B8" s="279" t="s">
        <v>216</v>
      </c>
      <c r="C8" s="429" t="s">
        <v>353</v>
      </c>
      <c r="D8" s="430"/>
    </row>
    <row r="9" spans="2:4" s="186" customFormat="1" ht="41.25" customHeight="1" thickBot="1" x14ac:dyDescent="0.3">
      <c r="B9" s="280" t="s">
        <v>217</v>
      </c>
      <c r="C9" s="429" t="s">
        <v>354</v>
      </c>
      <c r="D9" s="430"/>
    </row>
    <row r="10" spans="2:4" s="186" customFormat="1" ht="36.75" customHeight="1" thickBot="1" x14ac:dyDescent="0.3">
      <c r="B10" s="281" t="s">
        <v>218</v>
      </c>
      <c r="C10" s="429" t="s">
        <v>219</v>
      </c>
      <c r="D10" s="430"/>
    </row>
    <row r="11" spans="2:4" ht="15.75" customHeight="1" thickBot="1" x14ac:dyDescent="0.3"/>
    <row r="12" spans="2:4" ht="27" thickBot="1" x14ac:dyDescent="0.3">
      <c r="B12" s="277" t="s">
        <v>214</v>
      </c>
      <c r="C12" s="427" t="s">
        <v>201</v>
      </c>
      <c r="D12" s="428"/>
    </row>
    <row r="13" spans="2:4" ht="39.75" customHeight="1" thickBot="1" x14ac:dyDescent="0.3">
      <c r="B13" s="278" t="s">
        <v>215</v>
      </c>
      <c r="C13" s="429" t="s">
        <v>220</v>
      </c>
      <c r="D13" s="430"/>
    </row>
    <row r="14" spans="2:4" ht="39.75" customHeight="1" thickBot="1" x14ac:dyDescent="0.3">
      <c r="B14" s="279" t="s">
        <v>216</v>
      </c>
      <c r="C14" s="429" t="s">
        <v>221</v>
      </c>
      <c r="D14" s="430"/>
    </row>
    <row r="15" spans="2:4" ht="33.75" customHeight="1" thickBot="1" x14ac:dyDescent="0.3">
      <c r="B15" s="280" t="s">
        <v>217</v>
      </c>
      <c r="C15" s="429" t="s">
        <v>222</v>
      </c>
      <c r="D15" s="430"/>
    </row>
    <row r="16" spans="2:4" ht="33.75" customHeight="1" thickBot="1" x14ac:dyDescent="0.3">
      <c r="B16" s="281" t="s">
        <v>218</v>
      </c>
      <c r="C16" s="429" t="s">
        <v>223</v>
      </c>
      <c r="D16" s="430"/>
    </row>
    <row r="17" spans="2:4" ht="15.75" thickBot="1" x14ac:dyDescent="0.3"/>
    <row r="18" spans="2:4" ht="27" thickBot="1" x14ac:dyDescent="0.3">
      <c r="B18" s="277" t="s">
        <v>214</v>
      </c>
      <c r="C18" s="427" t="s">
        <v>206</v>
      </c>
      <c r="D18" s="428"/>
    </row>
    <row r="19" spans="2:4" s="85" customFormat="1" ht="41.25" customHeight="1" thickBot="1" x14ac:dyDescent="0.3">
      <c r="B19" s="278" t="s">
        <v>215</v>
      </c>
      <c r="C19" s="429" t="s">
        <v>224</v>
      </c>
      <c r="D19" s="430"/>
    </row>
    <row r="20" spans="2:4" s="85" customFormat="1" ht="31.5" customHeight="1" thickBot="1" x14ac:dyDescent="0.3">
      <c r="B20" s="279" t="s">
        <v>216</v>
      </c>
      <c r="C20" s="429" t="s">
        <v>225</v>
      </c>
      <c r="D20" s="430"/>
    </row>
    <row r="21" spans="2:4" s="85" customFormat="1" ht="31.5" customHeight="1" thickBot="1" x14ac:dyDescent="0.3">
      <c r="B21" s="280" t="s">
        <v>217</v>
      </c>
      <c r="C21" s="429" t="s">
        <v>226</v>
      </c>
      <c r="D21" s="430"/>
    </row>
    <row r="22" spans="2:4" s="85" customFormat="1" ht="34.5" customHeight="1" thickBot="1" x14ac:dyDescent="0.3">
      <c r="B22" s="281" t="s">
        <v>218</v>
      </c>
      <c r="C22" s="429" t="s">
        <v>223</v>
      </c>
      <c r="D22" s="430"/>
    </row>
  </sheetData>
  <sheetProtection algorithmName="SHA-512" hashValue="rcQ2Mjw7FaORI7tphmI8aksxzSgoeUw9fm3V/i5EfOj+U1INLDE+M32MUyxJB3iXPqsiCcXnwY067pB+bUEFcA==" saltValue="yzjdr+McSuNayKsinZKXoQ==" spinCount="100000" sheet="1" objects="1" scenarios="1"/>
  <mergeCells count="17">
    <mergeCell ref="C18:D18"/>
    <mergeCell ref="C19:D19"/>
    <mergeCell ref="C20:D20"/>
    <mergeCell ref="C21:D21"/>
    <mergeCell ref="C22:D22"/>
    <mergeCell ref="C10:D10"/>
    <mergeCell ref="C12:D12"/>
    <mergeCell ref="C13:D13"/>
    <mergeCell ref="C14:D14"/>
    <mergeCell ref="C15:D15"/>
    <mergeCell ref="C16:D16"/>
    <mergeCell ref="B1:B4"/>
    <mergeCell ref="C1:C4"/>
    <mergeCell ref="C6:D6"/>
    <mergeCell ref="C7:D7"/>
    <mergeCell ref="C8:D8"/>
    <mergeCell ref="C9:D9"/>
  </mergeCells>
  <pageMargins left="0.70866141732283472" right="0.70866141732283472" top="0.74803149606299213" bottom="0.74803149606299213" header="0.31496062992125984" footer="0.31496062992125984"/>
  <pageSetup paperSize="9" orientation="portrait" r:id="rId1"/>
  <headerFooter>
    <oddFooter>&amp;CNota: Si este documento se encuentra impreso se considera Copia no Controlada. La versión vigente está publicada en el
sitio web del Instituto Distrital de Gestión de Riesgo y Cambio Climático.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A310"/>
  <sheetViews>
    <sheetView tabSelected="1" zoomScale="80" zoomScaleNormal="80" workbookViewId="0">
      <pane xSplit="3" ySplit="8" topLeftCell="D9" activePane="bottomRight" state="frozen"/>
      <selection activeCell="A3" sqref="A3"/>
      <selection pane="topRight" activeCell="E3" sqref="E3"/>
      <selection pane="bottomLeft" activeCell="A6" sqref="A6"/>
      <selection pane="bottomRight" sqref="A1:XFD1048576"/>
    </sheetView>
  </sheetViews>
  <sheetFormatPr baseColWidth="10" defaultColWidth="11.42578125" defaultRowHeight="12.75" zeroHeight="1" x14ac:dyDescent="0.2"/>
  <cols>
    <col min="1" max="1" width="4.140625" style="86" customWidth="1"/>
    <col min="2" max="2" width="19.28515625" style="86" customWidth="1"/>
    <col min="3" max="3" width="15.7109375" style="244" customWidth="1"/>
    <col min="4" max="4" width="40" style="211" customWidth="1"/>
    <col min="5" max="5" width="14.7109375" style="86" customWidth="1"/>
    <col min="6" max="6" width="22.140625" style="86" customWidth="1"/>
    <col min="7" max="7" width="25.7109375" style="86" customWidth="1"/>
    <col min="8" max="8" width="24.7109375" style="86" customWidth="1"/>
    <col min="9" max="9" width="9.5703125" style="148" hidden="1" customWidth="1"/>
    <col min="10" max="10" width="20.28515625" style="148" customWidth="1"/>
    <col min="11" max="11" width="19.140625" style="148" customWidth="1"/>
    <col min="12" max="12" width="26.28515625" style="148" customWidth="1"/>
    <col min="13" max="13" width="16.140625" style="148" customWidth="1"/>
    <col min="14" max="14" width="20.140625" style="148" customWidth="1"/>
    <col min="15" max="15" width="7.28515625" style="148" hidden="1" customWidth="1"/>
    <col min="16" max="16" width="21.140625" style="148" customWidth="1"/>
    <col min="17" max="17" width="7.28515625" style="148" hidden="1" customWidth="1"/>
    <col min="18" max="18" width="18.85546875" style="148" customWidth="1"/>
    <col min="19" max="19" width="7.28515625" style="148" hidden="1" customWidth="1"/>
    <col min="20" max="20" width="10.42578125" style="148" hidden="1" customWidth="1"/>
    <col min="21" max="21" width="18.140625" style="148" customWidth="1"/>
    <col min="22" max="22" width="25.85546875" style="148" customWidth="1"/>
    <col min="23" max="23" width="14.28515625" style="86" customWidth="1"/>
    <col min="24" max="27" width="12.7109375" style="86" customWidth="1"/>
    <col min="28" max="28" width="23.5703125" style="86" customWidth="1"/>
    <col min="29" max="29" width="16.7109375" style="86" customWidth="1"/>
    <col min="30" max="30" width="15" style="86" customWidth="1"/>
    <col min="31" max="31" width="18.5703125" style="86" customWidth="1"/>
    <col min="32" max="32" width="18.140625" style="86" customWidth="1"/>
    <col min="33" max="33" width="15.5703125" style="247" customWidth="1"/>
    <col min="34" max="34" width="30.5703125" style="86" customWidth="1"/>
    <col min="35" max="35" width="26.140625" style="86" customWidth="1"/>
    <col min="36" max="36" width="34.85546875" style="86" customWidth="1"/>
    <col min="37" max="37" width="25.85546875" style="86" customWidth="1"/>
    <col min="38" max="38" width="24.140625" style="86" customWidth="1"/>
    <col min="39" max="39" width="19" style="86" customWidth="1"/>
    <col min="40" max="40" width="32.7109375" style="86" customWidth="1"/>
    <col min="41" max="41" width="33.7109375" style="86" customWidth="1"/>
    <col min="42" max="42" width="26.85546875" style="86" customWidth="1"/>
    <col min="43" max="43" width="22.42578125" style="86" customWidth="1"/>
    <col min="44" max="44" width="15.42578125" style="86" customWidth="1"/>
    <col min="45" max="45" width="20.85546875" style="240" customWidth="1"/>
    <col min="46" max="46" width="23.140625" style="86" customWidth="1"/>
    <col min="47" max="47" width="14.5703125" style="86" customWidth="1"/>
    <col min="48" max="48" width="20" style="86" customWidth="1"/>
    <col min="49" max="49" width="17.5703125" style="86" customWidth="1"/>
    <col min="50" max="50" width="20.140625" style="86" hidden="1" customWidth="1"/>
    <col min="51" max="51" width="25" style="86" hidden="1" customWidth="1"/>
    <col min="52" max="52" width="16.140625" style="86" hidden="1" customWidth="1"/>
    <col min="53" max="53" width="13.42578125" style="86" hidden="1" customWidth="1"/>
    <col min="54" max="16384" width="11.42578125" style="86"/>
  </cols>
  <sheetData>
    <row r="1" spans="1:53" ht="30" customHeight="1" x14ac:dyDescent="0.2">
      <c r="A1" s="426"/>
      <c r="B1" s="426"/>
      <c r="C1" s="426"/>
      <c r="D1" s="425" t="s">
        <v>410</v>
      </c>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14" t="s">
        <v>411</v>
      </c>
      <c r="AW1" s="415"/>
    </row>
    <row r="2" spans="1:53" ht="30" customHeight="1" x14ac:dyDescent="0.2">
      <c r="A2" s="426"/>
      <c r="B2" s="426"/>
      <c r="C2" s="426"/>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16" t="s">
        <v>412</v>
      </c>
      <c r="AW2" s="417"/>
    </row>
    <row r="3" spans="1:53" ht="30" customHeight="1" x14ac:dyDescent="0.2">
      <c r="A3" s="426"/>
      <c r="B3" s="426"/>
      <c r="C3" s="426"/>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16" t="s">
        <v>418</v>
      </c>
      <c r="AW3" s="417"/>
    </row>
    <row r="4" spans="1:53" ht="30" customHeight="1" x14ac:dyDescent="0.2">
      <c r="A4" s="426"/>
      <c r="B4" s="426"/>
      <c r="C4" s="426"/>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18" t="s">
        <v>414</v>
      </c>
      <c r="AW4" s="419"/>
    </row>
    <row r="5" spans="1:53" ht="5.0999999999999996" customHeight="1" thickBot="1" x14ac:dyDescent="0.25">
      <c r="J5" s="340"/>
      <c r="K5" s="340"/>
    </row>
    <row r="6" spans="1:53" ht="22.15" customHeight="1" thickBot="1" x14ac:dyDescent="0.25">
      <c r="A6" s="397" t="s">
        <v>4</v>
      </c>
      <c r="B6" s="398"/>
      <c r="C6" s="398"/>
      <c r="D6" s="398"/>
      <c r="E6" s="398"/>
      <c r="F6" s="398"/>
      <c r="G6" s="398"/>
      <c r="H6" s="398"/>
      <c r="I6" s="399"/>
      <c r="J6" s="403" t="s">
        <v>401</v>
      </c>
      <c r="K6" s="403"/>
      <c r="L6" s="403"/>
      <c r="M6" s="400" t="s">
        <v>5</v>
      </c>
      <c r="N6" s="401"/>
      <c r="O6" s="401"/>
      <c r="P6" s="401"/>
      <c r="Q6" s="401"/>
      <c r="R6" s="401"/>
      <c r="S6" s="401"/>
      <c r="T6" s="401"/>
      <c r="U6" s="401"/>
      <c r="V6" s="402"/>
      <c r="W6" s="391" t="s">
        <v>6</v>
      </c>
      <c r="X6" s="392"/>
      <c r="Y6" s="392"/>
      <c r="Z6" s="392"/>
      <c r="AA6" s="392"/>
      <c r="AB6" s="393"/>
      <c r="AC6" s="394" t="s">
        <v>7</v>
      </c>
      <c r="AD6" s="395"/>
      <c r="AE6" s="395"/>
      <c r="AF6" s="395"/>
      <c r="AG6" s="395"/>
      <c r="AH6" s="395"/>
      <c r="AI6" s="395"/>
      <c r="AJ6" s="395"/>
      <c r="AK6" s="395"/>
      <c r="AL6" s="395"/>
      <c r="AM6" s="395"/>
      <c r="AN6" s="395"/>
      <c r="AO6" s="395"/>
      <c r="AP6" s="395"/>
      <c r="AQ6" s="395"/>
      <c r="AR6" s="395"/>
      <c r="AS6" s="395"/>
      <c r="AT6" s="395"/>
      <c r="AU6" s="395"/>
      <c r="AV6" s="396"/>
      <c r="AW6" s="149" t="s">
        <v>8</v>
      </c>
      <c r="AX6" s="388" t="s">
        <v>9</v>
      </c>
      <c r="AY6" s="389"/>
      <c r="AZ6" s="389"/>
      <c r="BA6" s="390"/>
    </row>
    <row r="7" spans="1:53" ht="88.9" customHeight="1" thickBot="1" x14ac:dyDescent="0.25">
      <c r="A7" s="309" t="s">
        <v>10</v>
      </c>
      <c r="B7" s="310" t="s">
        <v>245</v>
      </c>
      <c r="C7" s="310" t="s">
        <v>11</v>
      </c>
      <c r="D7" s="310" t="s">
        <v>12</v>
      </c>
      <c r="E7" s="310" t="s">
        <v>243</v>
      </c>
      <c r="F7" s="310" t="s">
        <v>248</v>
      </c>
      <c r="G7" s="310" t="s">
        <v>246</v>
      </c>
      <c r="H7" s="311" t="s">
        <v>247</v>
      </c>
      <c r="I7" s="312" t="s">
        <v>13</v>
      </c>
      <c r="J7" s="341" t="s">
        <v>400</v>
      </c>
      <c r="K7" s="341" t="s">
        <v>14</v>
      </c>
      <c r="L7" s="341" t="s">
        <v>404</v>
      </c>
      <c r="M7" s="282" t="s">
        <v>15</v>
      </c>
      <c r="N7" s="150" t="s">
        <v>16</v>
      </c>
      <c r="O7" s="151" t="s">
        <v>17</v>
      </c>
      <c r="P7" s="150" t="s">
        <v>18</v>
      </c>
      <c r="Q7" s="151" t="s">
        <v>17</v>
      </c>
      <c r="R7" s="150" t="s">
        <v>19</v>
      </c>
      <c r="S7" s="151" t="s">
        <v>17</v>
      </c>
      <c r="T7" s="151" t="s">
        <v>20</v>
      </c>
      <c r="U7" s="151" t="s">
        <v>21</v>
      </c>
      <c r="V7" s="152" t="s">
        <v>22</v>
      </c>
      <c r="W7" s="153" t="s">
        <v>23</v>
      </c>
      <c r="X7" s="154" t="s">
        <v>24</v>
      </c>
      <c r="Y7" s="154" t="s">
        <v>25</v>
      </c>
      <c r="Z7" s="154" t="s">
        <v>26</v>
      </c>
      <c r="AA7" s="154" t="s">
        <v>27</v>
      </c>
      <c r="AB7" s="155" t="s">
        <v>263</v>
      </c>
      <c r="AC7" s="156" t="s">
        <v>28</v>
      </c>
      <c r="AD7" s="157" t="s">
        <v>29</v>
      </c>
      <c r="AE7" s="157" t="s">
        <v>213</v>
      </c>
      <c r="AF7" s="157" t="s">
        <v>31</v>
      </c>
      <c r="AG7" s="248" t="s">
        <v>32</v>
      </c>
      <c r="AH7" s="157" t="s">
        <v>362</v>
      </c>
      <c r="AI7" s="157" t="s">
        <v>335</v>
      </c>
      <c r="AJ7" s="157" t="s">
        <v>323</v>
      </c>
      <c r="AK7" s="157" t="s">
        <v>324</v>
      </c>
      <c r="AL7" s="158" t="s">
        <v>33</v>
      </c>
      <c r="AM7" s="158" t="s">
        <v>34</v>
      </c>
      <c r="AN7" s="159" t="s">
        <v>35</v>
      </c>
      <c r="AO7" s="160" t="s">
        <v>36</v>
      </c>
      <c r="AP7" s="160" t="s">
        <v>37</v>
      </c>
      <c r="AQ7" s="161" t="s">
        <v>38</v>
      </c>
      <c r="AR7" s="162" t="s">
        <v>39</v>
      </c>
      <c r="AS7" s="241" t="s">
        <v>40</v>
      </c>
      <c r="AT7" s="157" t="s">
        <v>41</v>
      </c>
      <c r="AU7" s="157" t="s">
        <v>42</v>
      </c>
      <c r="AV7" s="157" t="s">
        <v>43</v>
      </c>
      <c r="AW7" s="149" t="s">
        <v>44</v>
      </c>
      <c r="AX7" s="163" t="s">
        <v>254</v>
      </c>
      <c r="AY7" s="164" t="s">
        <v>255</v>
      </c>
      <c r="AZ7" s="164" t="s">
        <v>212</v>
      </c>
      <c r="BA7" s="171" t="s">
        <v>46</v>
      </c>
    </row>
    <row r="8" spans="1:53" s="195" customFormat="1" ht="103.9" customHeight="1" thickBot="1" x14ac:dyDescent="0.25">
      <c r="A8" s="196" t="s">
        <v>227</v>
      </c>
      <c r="B8" s="197" t="s">
        <v>228</v>
      </c>
      <c r="C8" s="197" t="s">
        <v>229</v>
      </c>
      <c r="D8" s="212" t="s">
        <v>230</v>
      </c>
      <c r="E8" s="197" t="s">
        <v>244</v>
      </c>
      <c r="F8" s="197" t="s">
        <v>231</v>
      </c>
      <c r="G8" s="197" t="s">
        <v>256</v>
      </c>
      <c r="H8" s="198" t="s">
        <v>252</v>
      </c>
      <c r="I8" s="276" t="s">
        <v>257</v>
      </c>
      <c r="J8" s="328" t="s">
        <v>402</v>
      </c>
      <c r="K8" s="197" t="s">
        <v>403</v>
      </c>
      <c r="L8" s="329" t="s">
        <v>409</v>
      </c>
      <c r="M8" s="199" t="s">
        <v>258</v>
      </c>
      <c r="N8" s="198" t="s">
        <v>249</v>
      </c>
      <c r="O8" s="200"/>
      <c r="P8" s="198" t="s">
        <v>250</v>
      </c>
      <c r="Q8" s="200"/>
      <c r="R8" s="198" t="s">
        <v>253</v>
      </c>
      <c r="S8" s="200"/>
      <c r="T8" s="200"/>
      <c r="U8" s="201" t="s">
        <v>257</v>
      </c>
      <c r="V8" s="202" t="s">
        <v>232</v>
      </c>
      <c r="W8" s="203" t="s">
        <v>233</v>
      </c>
      <c r="X8" s="204" t="s">
        <v>267</v>
      </c>
      <c r="Y8" s="204" t="s">
        <v>266</v>
      </c>
      <c r="Z8" s="204" t="s">
        <v>268</v>
      </c>
      <c r="AA8" s="204" t="s">
        <v>269</v>
      </c>
      <c r="AB8" s="204" t="s">
        <v>285</v>
      </c>
      <c r="AC8" s="206" t="s">
        <v>234</v>
      </c>
      <c r="AD8" s="207" t="s">
        <v>235</v>
      </c>
      <c r="AE8" s="207" t="s">
        <v>259</v>
      </c>
      <c r="AF8" s="207" t="s">
        <v>242</v>
      </c>
      <c r="AG8" s="242" t="s">
        <v>260</v>
      </c>
      <c r="AH8" s="207" t="s">
        <v>264</v>
      </c>
      <c r="AI8" s="207" t="s">
        <v>236</v>
      </c>
      <c r="AJ8" s="207" t="s">
        <v>265</v>
      </c>
      <c r="AK8" s="207" t="s">
        <v>236</v>
      </c>
      <c r="AL8" s="207" t="s">
        <v>237</v>
      </c>
      <c r="AM8" s="208" t="s">
        <v>238</v>
      </c>
      <c r="AN8" s="203" t="s">
        <v>261</v>
      </c>
      <c r="AO8" s="204" t="s">
        <v>261</v>
      </c>
      <c r="AP8" s="204" t="s">
        <v>261</v>
      </c>
      <c r="AQ8" s="205" t="s">
        <v>261</v>
      </c>
      <c r="AR8" s="206" t="s">
        <v>239</v>
      </c>
      <c r="AS8" s="242" t="s">
        <v>241</v>
      </c>
      <c r="AT8" s="207" t="s">
        <v>240</v>
      </c>
      <c r="AU8" s="207" t="s">
        <v>306</v>
      </c>
      <c r="AV8" s="209" t="s">
        <v>262</v>
      </c>
      <c r="AW8" s="210" t="s">
        <v>251</v>
      </c>
      <c r="AX8" s="192"/>
      <c r="AY8" s="193"/>
      <c r="AZ8" s="193"/>
      <c r="BA8" s="194"/>
    </row>
    <row r="9" spans="1:53" ht="93" customHeight="1" x14ac:dyDescent="0.2">
      <c r="A9" s="87">
        <v>1</v>
      </c>
      <c r="B9" s="320"/>
      <c r="C9" s="88"/>
      <c r="D9" s="216"/>
      <c r="E9" s="88"/>
      <c r="F9" s="88"/>
      <c r="G9" s="89"/>
      <c r="H9" s="315"/>
      <c r="I9" s="174" t="str">
        <f>IF(T9=0,"-",IF(M9="Datos / Información",CONCATENATE(S9,Q9,O9,"-",VLOOKUP(N9,'Listas Generales'!$B$44:$C$47,2,0)),"-"))</f>
        <v>-</v>
      </c>
      <c r="J9" s="330"/>
      <c r="K9" s="331"/>
      <c r="L9" s="332"/>
      <c r="M9" s="90"/>
      <c r="N9" s="190"/>
      <c r="O9" s="92">
        <f>IFERROR(VLOOKUP(N9,'Listas Generales'!$B$24:$C$28,2,0),0)</f>
        <v>0</v>
      </c>
      <c r="P9" s="191"/>
      <c r="Q9" s="92">
        <f>IFERROR(VLOOKUP(P9,'Listas Generales'!$B$31:$C$35,2,0),0)</f>
        <v>0</v>
      </c>
      <c r="R9" s="191"/>
      <c r="S9" s="92">
        <f>IFERROR(VLOOKUP(R9,'Listas Generales'!$B$38:$C$42,2,0),0)</f>
        <v>0</v>
      </c>
      <c r="T9" s="92">
        <f>IF(OR(O9=0,Q9=0,S9=0),0,IF(AND(O9=1,Q9=1,S9=1),1,(IF(OR(AND(O9=5,Q9=5),AND(Q9=5,S9=5),AND(O9=5,S9=5),AND(O9=5,Q9=5,S9=5)),5,3))))</f>
        <v>0</v>
      </c>
      <c r="U9" s="172" t="str">
        <f>IFERROR(VLOOKUP(T9,'Listas Generales'!$B$4:$C$7,2,0),"-")</f>
        <v>Sin clasificar</v>
      </c>
      <c r="V9" s="95"/>
      <c r="W9" s="218"/>
      <c r="X9" s="217"/>
      <c r="Y9" s="217"/>
      <c r="Z9" s="217"/>
      <c r="AA9" s="217"/>
      <c r="AB9" s="221"/>
      <c r="AC9" s="218"/>
      <c r="AD9" s="217"/>
      <c r="AE9" s="217"/>
      <c r="AF9" s="217"/>
      <c r="AG9" s="219"/>
      <c r="AH9" s="323"/>
      <c r="AI9" s="217"/>
      <c r="AJ9" s="323"/>
      <c r="AK9" s="220"/>
      <c r="AL9" s="324"/>
      <c r="AM9" s="221"/>
      <c r="AN9" s="177" t="str">
        <f>IF(ISERROR(VLOOKUP(AL9,'Listas Ley Transparencia'!$N$3:$S$17,2,0)),"",VLOOKUP(AL9,'Listas Ley Transparencia'!$N$3:$S$17,2,0))</f>
        <v/>
      </c>
      <c r="AO9" s="175" t="str">
        <f>IF(ISERROR(VLOOKUP(AL9,'Listas Ley Transparencia'!$N$3:$S$17,3,0)),"",VLOOKUP(AL9,'Listas Ley Transparencia'!$N$3:$S$17,3,0))</f>
        <v/>
      </c>
      <c r="AP9" s="175" t="str">
        <f>IF(ISERROR(VLOOKUP(AL9,'Listas Ley Transparencia'!$N$3:$S$17,4,0)),"",VLOOKUP(AL9,'Listas Ley Transparencia'!$N$3:$S$17,4,0))</f>
        <v/>
      </c>
      <c r="AQ9" s="176" t="str">
        <f>IF(ISERROR(VLOOKUP(AL9,'Listas Ley Transparencia'!$N$3:$S$17,6,0)),"",VLOOKUP(AL9,'Listas Ley Transparencia'!$N$3:$S$17,6,0))</f>
        <v/>
      </c>
      <c r="AR9" s="218"/>
      <c r="AS9" s="219"/>
      <c r="AT9" s="217"/>
      <c r="AU9" s="217"/>
      <c r="AV9" s="221"/>
      <c r="AW9" s="222"/>
      <c r="AX9" s="165"/>
      <c r="AY9" s="166"/>
      <c r="AZ9" s="166"/>
      <c r="BA9" s="183" t="str">
        <f>IF(OR(AX9="Si",AY9="Si",AZ9="Si"),"Si","No")</f>
        <v>No</v>
      </c>
    </row>
    <row r="10" spans="1:53" ht="93" customHeight="1" x14ac:dyDescent="0.2">
      <c r="A10" s="96">
        <v>2</v>
      </c>
      <c r="B10" s="319"/>
      <c r="C10" s="321"/>
      <c r="D10" s="213"/>
      <c r="E10" s="97"/>
      <c r="F10" s="97"/>
      <c r="G10" s="98"/>
      <c r="H10" s="98"/>
      <c r="I10" s="174" t="str">
        <f>IF(T10=0,"-",IF(M10="Datos / Información",CONCATENATE(S10,Q10,O10,"-",VLOOKUP(N10,'Listas Generales'!$B$44:$C$47,2,0)),"-"))</f>
        <v>-</v>
      </c>
      <c r="J10" s="333"/>
      <c r="K10" s="334"/>
      <c r="L10" s="335"/>
      <c r="M10" s="90"/>
      <c r="N10" s="91"/>
      <c r="O10" s="92">
        <f>IFERROR(VLOOKUP(N10,'Listas Generales'!$B$24:$C$28,2,0),0)</f>
        <v>0</v>
      </c>
      <c r="P10" s="93"/>
      <c r="Q10" s="92">
        <f>IFERROR(VLOOKUP(P10,'Listas Generales'!$B$31:$C$35,2,0),0)</f>
        <v>0</v>
      </c>
      <c r="R10" s="93"/>
      <c r="S10" s="92">
        <f>IFERROR(VLOOKUP(R10,'Listas Generales'!$B$38:$C$42,2,0),0)</f>
        <v>0</v>
      </c>
      <c r="T10" s="94">
        <f t="shared" ref="T10:T73" si="0">IF(OR(O10=0,Q10=0,S10=0),0,IF(AND(O10=1,Q10=1,S10=1),1,(IF(OR(AND(O10=5,Q10=5),AND(Q10=5,S10=5),AND(O10=5,S10=5),AND(O10=5,Q10=5,S10=5)),5,3))))</f>
        <v>0</v>
      </c>
      <c r="U10" s="172" t="str">
        <f>IFERROR(VLOOKUP(T10,'Listas Generales'!$B$4:$C$7,2,0),"-")</f>
        <v>Sin clasificar</v>
      </c>
      <c r="V10" s="99"/>
      <c r="W10" s="223"/>
      <c r="X10" s="224"/>
      <c r="Y10" s="224"/>
      <c r="Z10" s="224"/>
      <c r="AA10" s="224"/>
      <c r="AB10" s="225"/>
      <c r="AC10" s="142"/>
      <c r="AD10" s="141"/>
      <c r="AE10" s="141"/>
      <c r="AF10" s="141"/>
      <c r="AG10" s="187"/>
      <c r="AH10" s="323"/>
      <c r="AI10" s="100"/>
      <c r="AJ10" s="323"/>
      <c r="AK10" s="147"/>
      <c r="AL10" s="324"/>
      <c r="AM10" s="143"/>
      <c r="AN10" s="177" t="str">
        <f>IF(ISERROR(VLOOKUP(AL10,'Listas Ley Transparencia'!$N$3:$S$17,2,0)),"",VLOOKUP(AL10,'Listas Ley Transparencia'!$N$3:$S$17,2,0))</f>
        <v/>
      </c>
      <c r="AO10" s="178" t="str">
        <f>IF(ISERROR(VLOOKUP(AL10,'Listas Ley Transparencia'!$N$3:$S$17,3,0)),"",VLOOKUP(AL10,'Listas Ley Transparencia'!$N$3:$S$17,3,0))</f>
        <v/>
      </c>
      <c r="AP10" s="178" t="str">
        <f>IF(ISERROR(VLOOKUP(AL10,'Listas Ley Transparencia'!$N$3:$S$17,4,0)),"",VLOOKUP(AL10,'Listas Ley Transparencia'!$N$3:$S$17,4,0))</f>
        <v/>
      </c>
      <c r="AQ10" s="179" t="str">
        <f>IF(ISERROR(VLOOKUP(AL10,'Listas Ley Transparencia'!$N$3:$S$17,6,0)),"",VLOOKUP(AL10,'Listas Ley Transparencia'!$N$3:$S$17,6,0))</f>
        <v/>
      </c>
      <c r="AR10" s="229"/>
      <c r="AS10" s="230"/>
      <c r="AT10" s="231"/>
      <c r="AU10" s="231"/>
      <c r="AV10" s="232"/>
      <c r="AW10" s="236"/>
      <c r="AX10" s="167"/>
      <c r="AY10" s="168"/>
      <c r="AZ10" s="168"/>
      <c r="BA10" s="184" t="str">
        <f t="shared" ref="BA10:BA73" si="1">IF(OR(AX10="Si",AY10="Si",AZ10="Si"),"Si","No")</f>
        <v>No</v>
      </c>
    </row>
    <row r="11" spans="1:53" ht="93" customHeight="1" x14ac:dyDescent="0.2">
      <c r="A11" s="101">
        <v>3</v>
      </c>
      <c r="B11" s="319"/>
      <c r="C11" s="322"/>
      <c r="D11" s="214"/>
      <c r="E11" s="102"/>
      <c r="F11" s="102"/>
      <c r="G11" s="98"/>
      <c r="H11" s="98"/>
      <c r="I11" s="174" t="str">
        <f>IF(T11=0,"-",IF(M11="Datos / Información",CONCATENATE(S11,Q11,O11,"-",VLOOKUP(N11,'Listas Generales'!$B$44:$C$47,2,0)),"-"))</f>
        <v>-</v>
      </c>
      <c r="J11" s="333"/>
      <c r="K11" s="334"/>
      <c r="L11" s="335"/>
      <c r="M11" s="90"/>
      <c r="N11" s="91"/>
      <c r="O11" s="92">
        <f>IFERROR(VLOOKUP(N11,'Listas Generales'!$B$24:$C$28,2,0),0)</f>
        <v>0</v>
      </c>
      <c r="P11" s="93"/>
      <c r="Q11" s="92">
        <f>IFERROR(VLOOKUP(P11,'Listas Generales'!$B$31:$C$35,2,0),0)</f>
        <v>0</v>
      </c>
      <c r="R11" s="93"/>
      <c r="S11" s="92">
        <f>IFERROR(VLOOKUP(R11,'Listas Generales'!$B$38:$C$42,2,0),0)</f>
        <v>0</v>
      </c>
      <c r="T11" s="94">
        <f t="shared" si="0"/>
        <v>0</v>
      </c>
      <c r="U11" s="172" t="str">
        <f>IFERROR(VLOOKUP(T11,'Listas Generales'!$B$4:$C$7,2,0),"-")</f>
        <v>Sin clasificar</v>
      </c>
      <c r="V11" s="99"/>
      <c r="W11" s="223"/>
      <c r="X11" s="224"/>
      <c r="Y11" s="224"/>
      <c r="Z11" s="224"/>
      <c r="AA11" s="224"/>
      <c r="AB11" s="225"/>
      <c r="AC11" s="142"/>
      <c r="AD11" s="141"/>
      <c r="AE11" s="141"/>
      <c r="AF11" s="141"/>
      <c r="AG11" s="187"/>
      <c r="AH11" s="323"/>
      <c r="AI11" s="100"/>
      <c r="AJ11" s="323"/>
      <c r="AK11" s="147"/>
      <c r="AL11" s="324"/>
      <c r="AM11" s="143"/>
      <c r="AN11" s="177" t="str">
        <f>IF(ISERROR(VLOOKUP(AL11,'Listas Ley Transparencia'!$N$3:$S$17,2,0)),"",VLOOKUP(AL11,'Listas Ley Transparencia'!$N$3:$S$17,2,0))</f>
        <v/>
      </c>
      <c r="AO11" s="178" t="str">
        <f>IF(ISERROR(VLOOKUP(AL11,'Listas Ley Transparencia'!$N$3:$S$17,3,0)),"",VLOOKUP(AL11,'Listas Ley Transparencia'!$N$3:$S$17,3,0))</f>
        <v/>
      </c>
      <c r="AP11" s="178" t="str">
        <f>IF(ISERROR(VLOOKUP(AL11,'Listas Ley Transparencia'!$N$3:$S$17,4,0)),"",VLOOKUP(AL11,'Listas Ley Transparencia'!$N$3:$S$17,4,0))</f>
        <v/>
      </c>
      <c r="AQ11" s="179" t="str">
        <f>IF(ISERROR(VLOOKUP(AL11,'Listas Ley Transparencia'!$N$3:$S$17,6,0)),"",VLOOKUP(AL11,'Listas Ley Transparencia'!$N$3:$S$17,6,0))</f>
        <v/>
      </c>
      <c r="AR11" s="229"/>
      <c r="AS11" s="230"/>
      <c r="AT11" s="231"/>
      <c r="AU11" s="231"/>
      <c r="AV11" s="232"/>
      <c r="AW11" s="236"/>
      <c r="AX11" s="167"/>
      <c r="AY11" s="168"/>
      <c r="AZ11" s="168"/>
      <c r="BA11" s="184" t="str">
        <f t="shared" si="1"/>
        <v>No</v>
      </c>
    </row>
    <row r="12" spans="1:53" ht="93" customHeight="1" x14ac:dyDescent="0.2">
      <c r="A12" s="96">
        <v>4</v>
      </c>
      <c r="B12" s="319"/>
      <c r="C12" s="321"/>
      <c r="D12" s="213"/>
      <c r="E12" s="97"/>
      <c r="F12" s="97"/>
      <c r="G12" s="98"/>
      <c r="H12" s="98"/>
      <c r="I12" s="174" t="str">
        <f>IF(T12=0,"-",IF(M12="Datos / Información",CONCATENATE(S12,Q12,O12,"-",VLOOKUP(N12,'Listas Generales'!$B$44:$C$47,2,0)),"-"))</f>
        <v>-</v>
      </c>
      <c r="J12" s="333"/>
      <c r="K12" s="334"/>
      <c r="L12" s="335"/>
      <c r="M12" s="90"/>
      <c r="N12" s="91"/>
      <c r="O12" s="92">
        <f>IFERROR(VLOOKUP(N12,'Listas Generales'!$B$24:$C$28,2,0),0)</f>
        <v>0</v>
      </c>
      <c r="P12" s="93"/>
      <c r="Q12" s="92">
        <f>IFERROR(VLOOKUP(P12,'Listas Generales'!$B$31:$C$35,2,0),0)</f>
        <v>0</v>
      </c>
      <c r="R12" s="93"/>
      <c r="S12" s="92">
        <f>IFERROR(VLOOKUP(R12,'Listas Generales'!$B$38:$C$42,2,0),0)</f>
        <v>0</v>
      </c>
      <c r="T12" s="94">
        <f t="shared" si="0"/>
        <v>0</v>
      </c>
      <c r="U12" s="172" t="str">
        <f>IFERROR(VLOOKUP(T12,'Listas Generales'!$B$4:$C$7,2,0),"-")</f>
        <v>Sin clasificar</v>
      </c>
      <c r="V12" s="99"/>
      <c r="W12" s="223"/>
      <c r="X12" s="224"/>
      <c r="Y12" s="224"/>
      <c r="Z12" s="224"/>
      <c r="AA12" s="224"/>
      <c r="AB12" s="225"/>
      <c r="AC12" s="142"/>
      <c r="AD12" s="141"/>
      <c r="AE12" s="141"/>
      <c r="AF12" s="141"/>
      <c r="AG12" s="187"/>
      <c r="AH12" s="323"/>
      <c r="AI12" s="100"/>
      <c r="AJ12" s="323"/>
      <c r="AK12" s="100"/>
      <c r="AL12" s="324"/>
      <c r="AM12" s="143"/>
      <c r="AN12" s="177" t="str">
        <f>IF(ISERROR(VLOOKUP(AL12,'Listas Ley Transparencia'!$N$3:$S$17,2,0)),"",VLOOKUP(AL12,'Listas Ley Transparencia'!$N$3:$S$17,2,0))</f>
        <v/>
      </c>
      <c r="AO12" s="178" t="str">
        <f>IF(ISERROR(VLOOKUP(AL12,'Listas Ley Transparencia'!$N$3:$S$17,3,0)),"",VLOOKUP(AL12,'Listas Ley Transparencia'!$N$3:$S$17,3,0))</f>
        <v/>
      </c>
      <c r="AP12" s="178" t="str">
        <f>IF(ISERROR(VLOOKUP(AL12,'Listas Ley Transparencia'!$N$3:$S$17,4,0)),"",VLOOKUP(AL12,'Listas Ley Transparencia'!$N$3:$S$17,4,0))</f>
        <v/>
      </c>
      <c r="AQ12" s="179" t="str">
        <f>IF(ISERROR(VLOOKUP(AL12,'Listas Ley Transparencia'!$N$3:$S$17,6,0)),"",VLOOKUP(AL12,'Listas Ley Transparencia'!$N$3:$S$17,6,0))</f>
        <v/>
      </c>
      <c r="AR12" s="229"/>
      <c r="AS12" s="230"/>
      <c r="AT12" s="231"/>
      <c r="AU12" s="231"/>
      <c r="AV12" s="232"/>
      <c r="AW12" s="236"/>
      <c r="AX12" s="167"/>
      <c r="AY12" s="168"/>
      <c r="AZ12" s="168"/>
      <c r="BA12" s="184" t="str">
        <f t="shared" si="1"/>
        <v>No</v>
      </c>
    </row>
    <row r="13" spans="1:53" ht="93" customHeight="1" x14ac:dyDescent="0.2">
      <c r="A13" s="101">
        <v>5</v>
      </c>
      <c r="B13" s="319"/>
      <c r="C13" s="102"/>
      <c r="D13" s="214"/>
      <c r="E13" s="102"/>
      <c r="F13" s="102"/>
      <c r="G13" s="98"/>
      <c r="H13" s="98"/>
      <c r="I13" s="174" t="str">
        <f>IF(T13=0,"-",IF(M13="Datos / Información",CONCATENATE(S13,Q13,O13,"-",VLOOKUP(N13,'Listas Generales'!$B$44:$C$47,2,0)),"-"))</f>
        <v>-</v>
      </c>
      <c r="J13" s="333"/>
      <c r="K13" s="334"/>
      <c r="L13" s="335"/>
      <c r="M13" s="90"/>
      <c r="N13" s="91"/>
      <c r="O13" s="92">
        <f>IFERROR(VLOOKUP(N13,'Listas Generales'!$B$24:$C$28,2,0),0)</f>
        <v>0</v>
      </c>
      <c r="P13" s="93"/>
      <c r="Q13" s="92">
        <f>IFERROR(VLOOKUP(P13,'Listas Generales'!$B$31:$C$35,2,0),0)</f>
        <v>0</v>
      </c>
      <c r="R13" s="93"/>
      <c r="S13" s="92">
        <f>IFERROR(VLOOKUP(R13,'Listas Generales'!$B$38:$C$42,2,0),0)</f>
        <v>0</v>
      </c>
      <c r="T13" s="94">
        <f t="shared" si="0"/>
        <v>0</v>
      </c>
      <c r="U13" s="172" t="str">
        <f>IFERROR(VLOOKUP(T13,'Listas Generales'!$B$4:$C$7,2,0),"-")</f>
        <v>Sin clasificar</v>
      </c>
      <c r="V13" s="99"/>
      <c r="W13" s="223"/>
      <c r="X13" s="224"/>
      <c r="Y13" s="224"/>
      <c r="Z13" s="224"/>
      <c r="AA13" s="224"/>
      <c r="AB13" s="225"/>
      <c r="AC13" s="142"/>
      <c r="AD13" s="141"/>
      <c r="AE13" s="141"/>
      <c r="AF13" s="141"/>
      <c r="AG13" s="187"/>
      <c r="AH13" s="323"/>
      <c r="AI13" s="100"/>
      <c r="AJ13" s="323"/>
      <c r="AK13" s="100"/>
      <c r="AL13" s="324"/>
      <c r="AM13" s="143"/>
      <c r="AN13" s="177" t="str">
        <f>IF(ISERROR(VLOOKUP(AL13,'Listas Ley Transparencia'!$N$3:$S$17,2,0)),"",VLOOKUP(AL13,'Listas Ley Transparencia'!$N$3:$S$17,2,0))</f>
        <v/>
      </c>
      <c r="AO13" s="178" t="str">
        <f>IF(ISERROR(VLOOKUP(AL13,'Listas Ley Transparencia'!$N$3:$S$17,3,0)),"",VLOOKUP(AL13,'Listas Ley Transparencia'!$N$3:$S$17,3,0))</f>
        <v/>
      </c>
      <c r="AP13" s="178" t="str">
        <f>IF(ISERROR(VLOOKUP(AL13,'Listas Ley Transparencia'!$N$3:$S$17,4,0)),"",VLOOKUP(AL13,'Listas Ley Transparencia'!$N$3:$S$17,4,0))</f>
        <v/>
      </c>
      <c r="AQ13" s="179" t="str">
        <f>IF(ISERROR(VLOOKUP(AL13,'Listas Ley Transparencia'!$N$3:$S$17,6,0)),"",VLOOKUP(AL13,'Listas Ley Transparencia'!$N$3:$S$17,6,0))</f>
        <v/>
      </c>
      <c r="AR13" s="229"/>
      <c r="AS13" s="230"/>
      <c r="AT13" s="231"/>
      <c r="AU13" s="231"/>
      <c r="AV13" s="232"/>
      <c r="AW13" s="236"/>
      <c r="AX13" s="167"/>
      <c r="AY13" s="168"/>
      <c r="AZ13" s="168"/>
      <c r="BA13" s="184" t="str">
        <f t="shared" si="1"/>
        <v>No</v>
      </c>
    </row>
    <row r="14" spans="1:53" ht="93" customHeight="1" x14ac:dyDescent="0.2">
      <c r="A14" s="96">
        <v>6</v>
      </c>
      <c r="B14" s="319"/>
      <c r="C14" s="97"/>
      <c r="D14" s="213"/>
      <c r="E14" s="97"/>
      <c r="F14" s="97"/>
      <c r="G14" s="98"/>
      <c r="H14" s="98"/>
      <c r="I14" s="174" t="str">
        <f>IF(T14=0,"-",IF(M14="Datos / Información",CONCATENATE(S14,Q14,O14,"-",VLOOKUP(N14,'Listas Generales'!$B$44:$C$47,2,0)),"-"))</f>
        <v>-</v>
      </c>
      <c r="J14" s="333"/>
      <c r="K14" s="334"/>
      <c r="L14" s="335"/>
      <c r="M14" s="90"/>
      <c r="N14" s="91"/>
      <c r="O14" s="92">
        <f>IFERROR(VLOOKUP(N14,'Listas Generales'!$B$24:$C$28,2,0),0)</f>
        <v>0</v>
      </c>
      <c r="P14" s="93"/>
      <c r="Q14" s="92">
        <f>IFERROR(VLOOKUP(P14,'Listas Generales'!$B$31:$C$35,2,0),0)</f>
        <v>0</v>
      </c>
      <c r="R14" s="93"/>
      <c r="S14" s="92">
        <f>IFERROR(VLOOKUP(R14,'Listas Generales'!$B$38:$C$42,2,0),0)</f>
        <v>0</v>
      </c>
      <c r="T14" s="94">
        <f t="shared" si="0"/>
        <v>0</v>
      </c>
      <c r="U14" s="172" t="str">
        <f>IFERROR(VLOOKUP(T14,'Listas Generales'!$B$4:$C$7,2,0),"-")</f>
        <v>Sin clasificar</v>
      </c>
      <c r="V14" s="99"/>
      <c r="W14" s="223"/>
      <c r="X14" s="224"/>
      <c r="Y14" s="224"/>
      <c r="Z14" s="224"/>
      <c r="AA14" s="224"/>
      <c r="AB14" s="225"/>
      <c r="AC14" s="142"/>
      <c r="AD14" s="141"/>
      <c r="AE14" s="141"/>
      <c r="AF14" s="141"/>
      <c r="AG14" s="187"/>
      <c r="AH14" s="323"/>
      <c r="AI14" s="100"/>
      <c r="AJ14" s="323"/>
      <c r="AK14" s="100"/>
      <c r="AL14" s="324"/>
      <c r="AM14" s="143"/>
      <c r="AN14" s="177" t="str">
        <f>IF(ISERROR(VLOOKUP(AL14,'Listas Ley Transparencia'!$N$3:$S$17,2,0)),"",VLOOKUP(AL14,'Listas Ley Transparencia'!$N$3:$S$17,2,0))</f>
        <v/>
      </c>
      <c r="AO14" s="178" t="str">
        <f>IF(ISERROR(VLOOKUP(AL14,'Listas Ley Transparencia'!$N$3:$S$17,3,0)),"",VLOOKUP(AL14,'Listas Ley Transparencia'!$N$3:$S$17,3,0))</f>
        <v/>
      </c>
      <c r="AP14" s="178" t="str">
        <f>IF(ISERROR(VLOOKUP(AL14,'Listas Ley Transparencia'!$N$3:$S$17,4,0)),"",VLOOKUP(AL14,'Listas Ley Transparencia'!$N$3:$S$17,4,0))</f>
        <v/>
      </c>
      <c r="AQ14" s="179" t="str">
        <f>IF(ISERROR(VLOOKUP(AL14,'Listas Ley Transparencia'!$N$3:$S$17,6,0)),"",VLOOKUP(AL14,'Listas Ley Transparencia'!$N$3:$S$17,6,0))</f>
        <v/>
      </c>
      <c r="AR14" s="229"/>
      <c r="AS14" s="230"/>
      <c r="AT14" s="231"/>
      <c r="AU14" s="231"/>
      <c r="AV14" s="232"/>
      <c r="AW14" s="236"/>
      <c r="AX14" s="167"/>
      <c r="AY14" s="168"/>
      <c r="AZ14" s="168"/>
      <c r="BA14" s="184" t="str">
        <f t="shared" si="1"/>
        <v>No</v>
      </c>
    </row>
    <row r="15" spans="1:53" ht="93" customHeight="1" x14ac:dyDescent="0.2">
      <c r="A15" s="101">
        <v>7</v>
      </c>
      <c r="B15" s="319"/>
      <c r="C15" s="102"/>
      <c r="D15" s="214"/>
      <c r="E15" s="102"/>
      <c r="F15" s="102"/>
      <c r="G15" s="98"/>
      <c r="H15" s="98"/>
      <c r="I15" s="174" t="str">
        <f>IF(T15=0,"-",IF(M15="Datos / Información",CONCATENATE(S15,Q15,O15,"-",VLOOKUP(N15,'Listas Generales'!$B$44:$C$47,2,0)),"-"))</f>
        <v>-</v>
      </c>
      <c r="J15" s="333"/>
      <c r="K15" s="334"/>
      <c r="L15" s="335"/>
      <c r="M15" s="90"/>
      <c r="N15" s="91"/>
      <c r="O15" s="92">
        <f>IFERROR(VLOOKUP(N15,'Listas Generales'!$B$24:$C$28,2,0),0)</f>
        <v>0</v>
      </c>
      <c r="P15" s="93"/>
      <c r="Q15" s="92">
        <f>IFERROR(VLOOKUP(P15,'Listas Generales'!$B$31:$C$35,2,0),0)</f>
        <v>0</v>
      </c>
      <c r="R15" s="93"/>
      <c r="S15" s="92">
        <f>IFERROR(VLOOKUP(R15,'Listas Generales'!$B$38:$C$42,2,0),0)</f>
        <v>0</v>
      </c>
      <c r="T15" s="94">
        <f t="shared" si="0"/>
        <v>0</v>
      </c>
      <c r="U15" s="172" t="str">
        <f>IFERROR(VLOOKUP(T15,'Listas Generales'!$B$4:$C$7,2,0),"-")</f>
        <v>Sin clasificar</v>
      </c>
      <c r="V15" s="99"/>
      <c r="W15" s="223"/>
      <c r="X15" s="224"/>
      <c r="Y15" s="224"/>
      <c r="Z15" s="224"/>
      <c r="AA15" s="224"/>
      <c r="AB15" s="225"/>
      <c r="AC15" s="142"/>
      <c r="AD15" s="141"/>
      <c r="AE15" s="141"/>
      <c r="AF15" s="141"/>
      <c r="AG15" s="187"/>
      <c r="AH15" s="323"/>
      <c r="AI15" s="100"/>
      <c r="AJ15" s="323"/>
      <c r="AK15" s="100"/>
      <c r="AL15" s="324"/>
      <c r="AM15" s="143"/>
      <c r="AN15" s="177" t="str">
        <f>IF(ISERROR(VLOOKUP(AL15,'Listas Ley Transparencia'!$N$3:$S$17,2,0)),"",VLOOKUP(AL15,'Listas Ley Transparencia'!$N$3:$S$17,2,0))</f>
        <v/>
      </c>
      <c r="AO15" s="178" t="str">
        <f>IF(ISERROR(VLOOKUP(AL15,'Listas Ley Transparencia'!$N$3:$S$17,3,0)),"",VLOOKUP(AL15,'Listas Ley Transparencia'!$N$3:$S$17,3,0))</f>
        <v/>
      </c>
      <c r="AP15" s="178" t="str">
        <f>IF(ISERROR(VLOOKUP(AL15,'Listas Ley Transparencia'!$N$3:$S$17,4,0)),"",VLOOKUP(AL15,'Listas Ley Transparencia'!$N$3:$S$17,4,0))</f>
        <v/>
      </c>
      <c r="AQ15" s="179" t="str">
        <f>IF(ISERROR(VLOOKUP(AL15,'Listas Ley Transparencia'!$N$3:$S$17,6,0)),"",VLOOKUP(AL15,'Listas Ley Transparencia'!$N$3:$S$17,6,0))</f>
        <v/>
      </c>
      <c r="AR15" s="229"/>
      <c r="AS15" s="230"/>
      <c r="AT15" s="231"/>
      <c r="AU15" s="231"/>
      <c r="AV15" s="232"/>
      <c r="AW15" s="236"/>
      <c r="AX15" s="167"/>
      <c r="AY15" s="168"/>
      <c r="AZ15" s="168"/>
      <c r="BA15" s="184" t="str">
        <f t="shared" si="1"/>
        <v>No</v>
      </c>
    </row>
    <row r="16" spans="1:53" ht="93" customHeight="1" x14ac:dyDescent="0.2">
      <c r="A16" s="96">
        <v>8</v>
      </c>
      <c r="B16" s="319"/>
      <c r="C16" s="97"/>
      <c r="D16" s="213"/>
      <c r="E16" s="97"/>
      <c r="F16" s="97"/>
      <c r="G16" s="103"/>
      <c r="H16" s="103"/>
      <c r="I16" s="174" t="str">
        <f>IF(T16=0,"-",IF(M16="Datos / Información",CONCATENATE(S16,Q16,O16,"-",VLOOKUP(N16,'Listas Generales'!$B$44:$C$47,2,0)),"-"))</f>
        <v>-</v>
      </c>
      <c r="J16" s="333"/>
      <c r="K16" s="334"/>
      <c r="L16" s="335"/>
      <c r="M16" s="90"/>
      <c r="N16" s="91"/>
      <c r="O16" s="92">
        <f>IFERROR(VLOOKUP(N16,'Listas Generales'!$B$24:$C$28,2,0),0)</f>
        <v>0</v>
      </c>
      <c r="P16" s="93"/>
      <c r="Q16" s="92">
        <f>IFERROR(VLOOKUP(P16,'Listas Generales'!$B$31:$C$35,2,0),0)</f>
        <v>0</v>
      </c>
      <c r="R16" s="93"/>
      <c r="S16" s="92">
        <f>IFERROR(VLOOKUP(R16,'Listas Generales'!$B$38:$C$42,2,0),0)</f>
        <v>0</v>
      </c>
      <c r="T16" s="94">
        <f t="shared" si="0"/>
        <v>0</v>
      </c>
      <c r="U16" s="172" t="str">
        <f>IFERROR(VLOOKUP(T16,'Listas Generales'!$B$4:$C$7,2,0),"-")</f>
        <v>Sin clasificar</v>
      </c>
      <c r="V16" s="99"/>
      <c r="W16" s="223"/>
      <c r="X16" s="224"/>
      <c r="Y16" s="224"/>
      <c r="Z16" s="224"/>
      <c r="AA16" s="224"/>
      <c r="AB16" s="225"/>
      <c r="AC16" s="142"/>
      <c r="AD16" s="141"/>
      <c r="AE16" s="141"/>
      <c r="AF16" s="141"/>
      <c r="AG16" s="187"/>
      <c r="AH16" s="323"/>
      <c r="AI16" s="100"/>
      <c r="AJ16" s="323"/>
      <c r="AK16" s="100"/>
      <c r="AL16" s="324"/>
      <c r="AM16" s="143"/>
      <c r="AN16" s="177" t="str">
        <f>IF(ISERROR(VLOOKUP(AL16,'Listas Ley Transparencia'!$N$3:$S$17,2,0)),"",VLOOKUP(AL16,'Listas Ley Transparencia'!$N$3:$S$17,2,0))</f>
        <v/>
      </c>
      <c r="AO16" s="178" t="str">
        <f>IF(ISERROR(VLOOKUP(AL16,'Listas Ley Transparencia'!$N$3:$S$17,3,0)),"",VLOOKUP(AL16,'Listas Ley Transparencia'!$N$3:$S$17,3,0))</f>
        <v/>
      </c>
      <c r="AP16" s="178" t="str">
        <f>IF(ISERROR(VLOOKUP(AL16,'Listas Ley Transparencia'!$N$3:$S$17,4,0)),"",VLOOKUP(AL16,'Listas Ley Transparencia'!$N$3:$S$17,4,0))</f>
        <v/>
      </c>
      <c r="AQ16" s="179" t="str">
        <f>IF(ISERROR(VLOOKUP(AL16,'Listas Ley Transparencia'!$N$3:$S$17,6,0)),"",VLOOKUP(AL16,'Listas Ley Transparencia'!$N$3:$S$17,6,0))</f>
        <v/>
      </c>
      <c r="AR16" s="229"/>
      <c r="AS16" s="230"/>
      <c r="AT16" s="231"/>
      <c r="AU16" s="231"/>
      <c r="AV16" s="232"/>
      <c r="AW16" s="236"/>
      <c r="AX16" s="167"/>
      <c r="AY16" s="168"/>
      <c r="AZ16" s="168"/>
      <c r="BA16" s="184" t="str">
        <f t="shared" si="1"/>
        <v>No</v>
      </c>
    </row>
    <row r="17" spans="1:53" ht="93" customHeight="1" x14ac:dyDescent="0.2">
      <c r="A17" s="101">
        <v>9</v>
      </c>
      <c r="B17" s="319"/>
      <c r="C17" s="102"/>
      <c r="D17" s="214"/>
      <c r="E17" s="102"/>
      <c r="F17" s="102"/>
      <c r="G17" s="103"/>
      <c r="H17" s="103"/>
      <c r="I17" s="174" t="str">
        <f>IF(T17=0,"-",IF(M17="Datos / Información",CONCATENATE(S17,Q17,O17,"-",VLOOKUP(N17,'Listas Generales'!$B$44:$C$47,2,0)),"-"))</f>
        <v>-</v>
      </c>
      <c r="J17" s="333"/>
      <c r="K17" s="334"/>
      <c r="L17" s="335"/>
      <c r="M17" s="90"/>
      <c r="N17" s="91"/>
      <c r="O17" s="92">
        <f>IFERROR(VLOOKUP(N17,'Listas Generales'!$B$24:$C$28,2,0),0)</f>
        <v>0</v>
      </c>
      <c r="P17" s="93"/>
      <c r="Q17" s="92">
        <f>IFERROR(VLOOKUP(P17,'Listas Generales'!$B$31:$C$35,2,0),0)</f>
        <v>0</v>
      </c>
      <c r="R17" s="93"/>
      <c r="S17" s="92">
        <f>IFERROR(VLOOKUP(R17,'Listas Generales'!$B$38:$C$42,2,0),0)</f>
        <v>0</v>
      </c>
      <c r="T17" s="94">
        <f t="shared" si="0"/>
        <v>0</v>
      </c>
      <c r="U17" s="172" t="str">
        <f>IFERROR(VLOOKUP(T17,'Listas Generales'!$B$4:$C$7,2,0),"-")</f>
        <v>Sin clasificar</v>
      </c>
      <c r="V17" s="99"/>
      <c r="W17" s="223"/>
      <c r="X17" s="224"/>
      <c r="Y17" s="224"/>
      <c r="Z17" s="224"/>
      <c r="AA17" s="224"/>
      <c r="AB17" s="225"/>
      <c r="AC17" s="142"/>
      <c r="AD17" s="141"/>
      <c r="AE17" s="141"/>
      <c r="AF17" s="141"/>
      <c r="AG17" s="187"/>
      <c r="AH17" s="323"/>
      <c r="AI17" s="100"/>
      <c r="AJ17" s="323"/>
      <c r="AK17" s="100"/>
      <c r="AL17" s="324"/>
      <c r="AM17" s="143"/>
      <c r="AN17" s="177" t="str">
        <f>IF(ISERROR(VLOOKUP(AL17,'Listas Ley Transparencia'!$N$3:$S$17,2,0)),"",VLOOKUP(AL17,'Listas Ley Transparencia'!$N$3:$S$17,2,0))</f>
        <v/>
      </c>
      <c r="AO17" s="178" t="str">
        <f>IF(ISERROR(VLOOKUP(AL17,'Listas Ley Transparencia'!$N$3:$S$17,3,0)),"",VLOOKUP(AL17,'Listas Ley Transparencia'!$N$3:$S$17,3,0))</f>
        <v/>
      </c>
      <c r="AP17" s="178" t="str">
        <f>IF(ISERROR(VLOOKUP(AL17,'Listas Ley Transparencia'!$N$3:$S$17,4,0)),"",VLOOKUP(AL17,'Listas Ley Transparencia'!$N$3:$S$17,4,0))</f>
        <v/>
      </c>
      <c r="AQ17" s="179" t="str">
        <f>IF(ISERROR(VLOOKUP(AL17,'Listas Ley Transparencia'!$N$3:$S$17,6,0)),"",VLOOKUP(AL17,'Listas Ley Transparencia'!$N$3:$S$17,6,0))</f>
        <v/>
      </c>
      <c r="AR17" s="229"/>
      <c r="AS17" s="230"/>
      <c r="AT17" s="231"/>
      <c r="AU17" s="231"/>
      <c r="AV17" s="232"/>
      <c r="AW17" s="236"/>
      <c r="AX17" s="167"/>
      <c r="AY17" s="168"/>
      <c r="AZ17" s="168"/>
      <c r="BA17" s="184" t="str">
        <f t="shared" si="1"/>
        <v>No</v>
      </c>
    </row>
    <row r="18" spans="1:53" ht="93" customHeight="1" x14ac:dyDescent="0.2">
      <c r="A18" s="96">
        <v>10</v>
      </c>
      <c r="B18" s="319"/>
      <c r="C18" s="102"/>
      <c r="D18" s="214"/>
      <c r="E18" s="102"/>
      <c r="F18" s="102"/>
      <c r="G18" s="103"/>
      <c r="H18" s="103"/>
      <c r="I18" s="174" t="str">
        <f>IF(T18=0,"-",IF(M18="Datos / Información",CONCATENATE(S18,Q18,O18,"-",VLOOKUP(N18,'Listas Generales'!$B$44:$C$47,2,0)),"-"))</f>
        <v>-</v>
      </c>
      <c r="J18" s="333"/>
      <c r="K18" s="334"/>
      <c r="L18" s="335"/>
      <c r="M18" s="90"/>
      <c r="N18" s="91"/>
      <c r="O18" s="92">
        <f>IFERROR(VLOOKUP(N18,'Listas Generales'!$B$24:$C$28,2,0),0)</f>
        <v>0</v>
      </c>
      <c r="P18" s="93"/>
      <c r="Q18" s="92">
        <f>IFERROR(VLOOKUP(P18,'Listas Generales'!$B$31:$C$35,2,0),0)</f>
        <v>0</v>
      </c>
      <c r="R18" s="93"/>
      <c r="S18" s="92">
        <f>IFERROR(VLOOKUP(R18,'Listas Generales'!$B$38:$C$42,2,0),0)</f>
        <v>0</v>
      </c>
      <c r="T18" s="94">
        <f t="shared" si="0"/>
        <v>0</v>
      </c>
      <c r="U18" s="172" t="str">
        <f>IFERROR(VLOOKUP(T18,'Listas Generales'!$B$4:$C$7,2,0),"-")</f>
        <v>Sin clasificar</v>
      </c>
      <c r="V18" s="99"/>
      <c r="W18" s="223"/>
      <c r="X18" s="224"/>
      <c r="Y18" s="224"/>
      <c r="Z18" s="224"/>
      <c r="AA18" s="224"/>
      <c r="AB18" s="225"/>
      <c r="AC18" s="142"/>
      <c r="AD18" s="141"/>
      <c r="AE18" s="141"/>
      <c r="AF18" s="141"/>
      <c r="AG18" s="187"/>
      <c r="AH18" s="323"/>
      <c r="AI18" s="100"/>
      <c r="AJ18" s="323"/>
      <c r="AK18" s="100"/>
      <c r="AL18" s="324"/>
      <c r="AM18" s="143"/>
      <c r="AN18" s="177" t="str">
        <f>IF(ISERROR(VLOOKUP(AL18,'Listas Ley Transparencia'!$N$3:$S$17,2,0)),"",VLOOKUP(AL18,'Listas Ley Transparencia'!$N$3:$S$17,2,0))</f>
        <v/>
      </c>
      <c r="AO18" s="178" t="str">
        <f>IF(ISERROR(VLOOKUP(AL18,'Listas Ley Transparencia'!$N$3:$S$17,3,0)),"",VLOOKUP(AL18,'Listas Ley Transparencia'!$N$3:$S$17,3,0))</f>
        <v/>
      </c>
      <c r="AP18" s="178" t="str">
        <f>IF(ISERROR(VLOOKUP(AL18,'Listas Ley Transparencia'!$N$3:$S$17,4,0)),"",VLOOKUP(AL18,'Listas Ley Transparencia'!$N$3:$S$17,4,0))</f>
        <v/>
      </c>
      <c r="AQ18" s="179" t="str">
        <f>IF(ISERROR(VLOOKUP(AL18,'Listas Ley Transparencia'!$N$3:$S$17,6,0)),"",VLOOKUP(AL18,'Listas Ley Transparencia'!$N$3:$S$17,6,0))</f>
        <v/>
      </c>
      <c r="AR18" s="229"/>
      <c r="AS18" s="230"/>
      <c r="AT18" s="231"/>
      <c r="AU18" s="231"/>
      <c r="AV18" s="232"/>
      <c r="AW18" s="236"/>
      <c r="AX18" s="167"/>
      <c r="AY18" s="168"/>
      <c r="AZ18" s="168"/>
      <c r="BA18" s="184" t="str">
        <f t="shared" si="1"/>
        <v>No</v>
      </c>
    </row>
    <row r="19" spans="1:53" ht="93" customHeight="1" x14ac:dyDescent="0.2">
      <c r="A19" s="101">
        <v>11</v>
      </c>
      <c r="B19" s="319"/>
      <c r="C19" s="97"/>
      <c r="D19" s="213"/>
      <c r="E19" s="97"/>
      <c r="F19" s="97"/>
      <c r="G19" s="103"/>
      <c r="H19" s="103"/>
      <c r="I19" s="174" t="str">
        <f>IF(T19=0,"-",IF(M19="Datos / Información",CONCATENATE(S19,Q19,O19,"-",VLOOKUP(N19,'Listas Generales'!$B$44:$C$47,2,0)),"-"))</f>
        <v>-</v>
      </c>
      <c r="J19" s="333"/>
      <c r="K19" s="334"/>
      <c r="L19" s="335"/>
      <c r="M19" s="90"/>
      <c r="N19" s="91"/>
      <c r="O19" s="92">
        <f>IFERROR(VLOOKUP(N19,'Listas Generales'!$B$24:$C$28,2,0),0)</f>
        <v>0</v>
      </c>
      <c r="P19" s="93"/>
      <c r="Q19" s="92">
        <f>IFERROR(VLOOKUP(P19,'Listas Generales'!$B$31:$C$35,2,0),0)</f>
        <v>0</v>
      </c>
      <c r="R19" s="93"/>
      <c r="S19" s="92">
        <f>IFERROR(VLOOKUP(R19,'Listas Generales'!$B$38:$C$42,2,0),0)</f>
        <v>0</v>
      </c>
      <c r="T19" s="94">
        <f t="shared" si="0"/>
        <v>0</v>
      </c>
      <c r="U19" s="172" t="str">
        <f>IFERROR(VLOOKUP(T19,'Listas Generales'!$B$4:$C$7,2,0),"-")</f>
        <v>Sin clasificar</v>
      </c>
      <c r="V19" s="99"/>
      <c r="W19" s="223"/>
      <c r="X19" s="224"/>
      <c r="Y19" s="224"/>
      <c r="Z19" s="224"/>
      <c r="AA19" s="224"/>
      <c r="AB19" s="225"/>
      <c r="AC19" s="142"/>
      <c r="AD19" s="141"/>
      <c r="AE19" s="141"/>
      <c r="AF19" s="141"/>
      <c r="AG19" s="187"/>
      <c r="AH19" s="323"/>
      <c r="AI19" s="100"/>
      <c r="AJ19" s="323"/>
      <c r="AK19" s="100"/>
      <c r="AL19" s="324"/>
      <c r="AM19" s="143"/>
      <c r="AN19" s="177" t="str">
        <f>IF(ISERROR(VLOOKUP(AL19,'Listas Ley Transparencia'!$N$3:$S$17,2,0)),"",VLOOKUP(AL19,'Listas Ley Transparencia'!$N$3:$S$17,2,0))</f>
        <v/>
      </c>
      <c r="AO19" s="178" t="str">
        <f>IF(ISERROR(VLOOKUP(AL19,'Listas Ley Transparencia'!$N$3:$S$17,3,0)),"",VLOOKUP(AL19,'Listas Ley Transparencia'!$N$3:$S$17,3,0))</f>
        <v/>
      </c>
      <c r="AP19" s="178" t="str">
        <f>IF(ISERROR(VLOOKUP(AL19,'Listas Ley Transparencia'!$N$3:$S$17,4,0)),"",VLOOKUP(AL19,'Listas Ley Transparencia'!$N$3:$S$17,4,0))</f>
        <v/>
      </c>
      <c r="AQ19" s="179" t="str">
        <f>IF(ISERROR(VLOOKUP(AL19,'Listas Ley Transparencia'!$N$3:$S$17,6,0)),"",VLOOKUP(AL19,'Listas Ley Transparencia'!$N$3:$S$17,6,0))</f>
        <v/>
      </c>
      <c r="AR19" s="229"/>
      <c r="AS19" s="230"/>
      <c r="AT19" s="231"/>
      <c r="AU19" s="231"/>
      <c r="AV19" s="232"/>
      <c r="AW19" s="236"/>
      <c r="AX19" s="167"/>
      <c r="AY19" s="168"/>
      <c r="AZ19" s="168"/>
      <c r="BA19" s="184" t="str">
        <f t="shared" si="1"/>
        <v>No</v>
      </c>
    </row>
    <row r="20" spans="1:53" ht="93" customHeight="1" x14ac:dyDescent="0.2">
      <c r="A20" s="96">
        <v>12</v>
      </c>
      <c r="B20" s="319"/>
      <c r="C20" s="97"/>
      <c r="D20" s="213"/>
      <c r="E20" s="97"/>
      <c r="F20" s="97"/>
      <c r="G20" s="103"/>
      <c r="H20" s="103"/>
      <c r="I20" s="174" t="str">
        <f>IF(T20=0,"-",IF(M20="Datos / Información",CONCATENATE(S20,Q20,O20,"-",VLOOKUP(N20,'Listas Generales'!$B$44:$C$47,2,0)),"-"))</f>
        <v>-</v>
      </c>
      <c r="J20" s="333"/>
      <c r="K20" s="334"/>
      <c r="L20" s="335"/>
      <c r="M20" s="90"/>
      <c r="N20" s="91"/>
      <c r="O20" s="92">
        <f>IFERROR(VLOOKUP(N20,'Listas Generales'!$B$24:$C$28,2,0),0)</f>
        <v>0</v>
      </c>
      <c r="P20" s="93"/>
      <c r="Q20" s="92">
        <f>IFERROR(VLOOKUP(P20,'Listas Generales'!$B$31:$C$35,2,0),0)</f>
        <v>0</v>
      </c>
      <c r="R20" s="93"/>
      <c r="S20" s="92">
        <f>IFERROR(VLOOKUP(R20,'Listas Generales'!$B$38:$C$42,2,0),0)</f>
        <v>0</v>
      </c>
      <c r="T20" s="94">
        <f t="shared" si="0"/>
        <v>0</v>
      </c>
      <c r="U20" s="172" t="str">
        <f>IFERROR(VLOOKUP(T20,'Listas Generales'!$B$4:$C$7,2,0),"-")</f>
        <v>Sin clasificar</v>
      </c>
      <c r="V20" s="99"/>
      <c r="W20" s="223"/>
      <c r="X20" s="224"/>
      <c r="Y20" s="224"/>
      <c r="Z20" s="224"/>
      <c r="AA20" s="224"/>
      <c r="AB20" s="225"/>
      <c r="AC20" s="142"/>
      <c r="AD20" s="141"/>
      <c r="AE20" s="141"/>
      <c r="AF20" s="141"/>
      <c r="AG20" s="187"/>
      <c r="AH20" s="323"/>
      <c r="AI20" s="100"/>
      <c r="AJ20" s="323"/>
      <c r="AK20" s="100"/>
      <c r="AL20" s="324"/>
      <c r="AM20" s="143"/>
      <c r="AN20" s="177" t="str">
        <f>IF(ISERROR(VLOOKUP(AL20,'Listas Ley Transparencia'!$N$3:$S$17,2,0)),"",VLOOKUP(AL20,'Listas Ley Transparencia'!$N$3:$S$17,2,0))</f>
        <v/>
      </c>
      <c r="AO20" s="178" t="str">
        <f>IF(ISERROR(VLOOKUP(AL20,'Listas Ley Transparencia'!$N$3:$S$17,3,0)),"",VLOOKUP(AL20,'Listas Ley Transparencia'!$N$3:$S$17,3,0))</f>
        <v/>
      </c>
      <c r="AP20" s="178" t="str">
        <f>IF(ISERROR(VLOOKUP(AL20,'Listas Ley Transparencia'!$N$3:$S$17,4,0)),"",VLOOKUP(AL20,'Listas Ley Transparencia'!$N$3:$S$17,4,0))</f>
        <v/>
      </c>
      <c r="AQ20" s="179" t="str">
        <f>IF(ISERROR(VLOOKUP(AL20,'Listas Ley Transparencia'!$N$3:$S$17,6,0)),"",VLOOKUP(AL20,'Listas Ley Transparencia'!$N$3:$S$17,6,0))</f>
        <v/>
      </c>
      <c r="AR20" s="229"/>
      <c r="AS20" s="230"/>
      <c r="AT20" s="231"/>
      <c r="AU20" s="231"/>
      <c r="AV20" s="232"/>
      <c r="AW20" s="236"/>
      <c r="AX20" s="167"/>
      <c r="AY20" s="168"/>
      <c r="AZ20" s="168"/>
      <c r="BA20" s="184" t="str">
        <f t="shared" si="1"/>
        <v>No</v>
      </c>
    </row>
    <row r="21" spans="1:53" ht="93" customHeight="1" x14ac:dyDescent="0.2">
      <c r="A21" s="101">
        <v>13</v>
      </c>
      <c r="B21" s="319"/>
      <c r="C21" s="102"/>
      <c r="D21" s="214"/>
      <c r="E21" s="102"/>
      <c r="F21" s="102"/>
      <c r="G21" s="103"/>
      <c r="H21" s="103"/>
      <c r="I21" s="174" t="str">
        <f>IF(T21=0,"-",IF(M21="Datos / Información",CONCATENATE(S21,Q21,O21,"-",VLOOKUP(N21,'Listas Generales'!$B$44:$C$47,2,0)),"-"))</f>
        <v>-</v>
      </c>
      <c r="J21" s="333"/>
      <c r="K21" s="334"/>
      <c r="L21" s="335"/>
      <c r="M21" s="90"/>
      <c r="N21" s="91"/>
      <c r="O21" s="92">
        <f>IFERROR(VLOOKUP(N21,'Listas Generales'!$B$24:$C$28,2,0),0)</f>
        <v>0</v>
      </c>
      <c r="P21" s="93"/>
      <c r="Q21" s="92">
        <f>IFERROR(VLOOKUP(P21,'Listas Generales'!$B$31:$C$35,2,0),0)</f>
        <v>0</v>
      </c>
      <c r="R21" s="93"/>
      <c r="S21" s="92">
        <f>IFERROR(VLOOKUP(R21,'Listas Generales'!$B$38:$C$42,2,0),0)</f>
        <v>0</v>
      </c>
      <c r="T21" s="94">
        <f t="shared" si="0"/>
        <v>0</v>
      </c>
      <c r="U21" s="172" t="str">
        <f>IFERROR(VLOOKUP(T21,'Listas Generales'!$B$4:$C$7,2,0),"-")</f>
        <v>Sin clasificar</v>
      </c>
      <c r="V21" s="99"/>
      <c r="W21" s="223"/>
      <c r="X21" s="224"/>
      <c r="Y21" s="224"/>
      <c r="Z21" s="224"/>
      <c r="AA21" s="224"/>
      <c r="AB21" s="225"/>
      <c r="AC21" s="142"/>
      <c r="AD21" s="141"/>
      <c r="AE21" s="141"/>
      <c r="AF21" s="141"/>
      <c r="AG21" s="187"/>
      <c r="AH21" s="323"/>
      <c r="AI21" s="100"/>
      <c r="AJ21" s="323"/>
      <c r="AK21" s="100"/>
      <c r="AL21" s="324"/>
      <c r="AM21" s="143"/>
      <c r="AN21" s="177" t="str">
        <f>IF(ISERROR(VLOOKUP(AL21,'Listas Ley Transparencia'!$N$3:$S$17,2,0)),"",VLOOKUP(AL21,'Listas Ley Transparencia'!$N$3:$S$17,2,0))</f>
        <v/>
      </c>
      <c r="AO21" s="178" t="str">
        <f>IF(ISERROR(VLOOKUP(AL21,'Listas Ley Transparencia'!$N$3:$S$17,3,0)),"",VLOOKUP(AL21,'Listas Ley Transparencia'!$N$3:$S$17,3,0))</f>
        <v/>
      </c>
      <c r="AP21" s="178" t="str">
        <f>IF(ISERROR(VLOOKUP(AL21,'Listas Ley Transparencia'!$N$3:$S$17,4,0)),"",VLOOKUP(AL21,'Listas Ley Transparencia'!$N$3:$S$17,4,0))</f>
        <v/>
      </c>
      <c r="AQ21" s="179" t="str">
        <f>IF(ISERROR(VLOOKUP(AL21,'Listas Ley Transparencia'!$N$3:$S$17,6,0)),"",VLOOKUP(AL21,'Listas Ley Transparencia'!$N$3:$S$17,6,0))</f>
        <v/>
      </c>
      <c r="AR21" s="229"/>
      <c r="AS21" s="230"/>
      <c r="AT21" s="231"/>
      <c r="AU21" s="231"/>
      <c r="AV21" s="232"/>
      <c r="AW21" s="236"/>
      <c r="AX21" s="167"/>
      <c r="AY21" s="168"/>
      <c r="AZ21" s="168"/>
      <c r="BA21" s="184" t="str">
        <f t="shared" si="1"/>
        <v>No</v>
      </c>
    </row>
    <row r="22" spans="1:53" ht="93" customHeight="1" x14ac:dyDescent="0.2">
      <c r="A22" s="96">
        <v>14</v>
      </c>
      <c r="B22" s="319"/>
      <c r="C22" s="97"/>
      <c r="D22" s="213"/>
      <c r="E22" s="97"/>
      <c r="F22" s="97"/>
      <c r="G22" s="103"/>
      <c r="H22" s="103"/>
      <c r="I22" s="174" t="str">
        <f>IF(T22=0,"-",IF(M22="Datos / Información",CONCATENATE(S22,Q22,O22,"-",VLOOKUP(N22,'Listas Generales'!$B$44:$C$47,2,0)),"-"))</f>
        <v>-</v>
      </c>
      <c r="J22" s="333"/>
      <c r="K22" s="334"/>
      <c r="L22" s="335"/>
      <c r="M22" s="90"/>
      <c r="N22" s="91"/>
      <c r="O22" s="92">
        <f>IFERROR(VLOOKUP(N22,'Listas Generales'!$B$24:$C$28,2,0),0)</f>
        <v>0</v>
      </c>
      <c r="P22" s="93"/>
      <c r="Q22" s="92">
        <f>IFERROR(VLOOKUP(P22,'Listas Generales'!$B$31:$C$35,2,0),0)</f>
        <v>0</v>
      </c>
      <c r="R22" s="93"/>
      <c r="S22" s="92">
        <f>IFERROR(VLOOKUP(R22,'Listas Generales'!$B$38:$C$42,2,0),0)</f>
        <v>0</v>
      </c>
      <c r="T22" s="94">
        <f t="shared" si="0"/>
        <v>0</v>
      </c>
      <c r="U22" s="172" t="str">
        <f>IFERROR(VLOOKUP(T22,'Listas Generales'!$B$4:$C$7,2,0),"-")</f>
        <v>Sin clasificar</v>
      </c>
      <c r="V22" s="99"/>
      <c r="W22" s="223"/>
      <c r="X22" s="224"/>
      <c r="Y22" s="224"/>
      <c r="Z22" s="224"/>
      <c r="AA22" s="224"/>
      <c r="AB22" s="225"/>
      <c r="AC22" s="142"/>
      <c r="AD22" s="141"/>
      <c r="AE22" s="141"/>
      <c r="AF22" s="141"/>
      <c r="AG22" s="187"/>
      <c r="AH22" s="323"/>
      <c r="AI22" s="100"/>
      <c r="AJ22" s="323"/>
      <c r="AK22" s="100"/>
      <c r="AL22" s="324"/>
      <c r="AM22" s="143"/>
      <c r="AN22" s="177" t="str">
        <f>IF(ISERROR(VLOOKUP(AL22,'Listas Ley Transparencia'!$N$3:$S$17,2,0)),"",VLOOKUP(AL22,'Listas Ley Transparencia'!$N$3:$S$17,2,0))</f>
        <v/>
      </c>
      <c r="AO22" s="178" t="str">
        <f>IF(ISERROR(VLOOKUP(AL22,'Listas Ley Transparencia'!$N$3:$S$17,3,0)),"",VLOOKUP(AL22,'Listas Ley Transparencia'!$N$3:$S$17,3,0))</f>
        <v/>
      </c>
      <c r="AP22" s="178" t="str">
        <f>IF(ISERROR(VLOOKUP(AL22,'Listas Ley Transparencia'!$N$3:$S$17,4,0)),"",VLOOKUP(AL22,'Listas Ley Transparencia'!$N$3:$S$17,4,0))</f>
        <v/>
      </c>
      <c r="AQ22" s="179" t="str">
        <f>IF(ISERROR(VLOOKUP(AL22,'Listas Ley Transparencia'!$N$3:$S$17,6,0)),"",VLOOKUP(AL22,'Listas Ley Transparencia'!$N$3:$S$17,6,0))</f>
        <v/>
      </c>
      <c r="AR22" s="229"/>
      <c r="AS22" s="230"/>
      <c r="AT22" s="231"/>
      <c r="AU22" s="231"/>
      <c r="AV22" s="232"/>
      <c r="AW22" s="236"/>
      <c r="AX22" s="167"/>
      <c r="AY22" s="168"/>
      <c r="AZ22" s="168"/>
      <c r="BA22" s="184" t="str">
        <f t="shared" si="1"/>
        <v>No</v>
      </c>
    </row>
    <row r="23" spans="1:53" ht="93" customHeight="1" x14ac:dyDescent="0.2">
      <c r="A23" s="101">
        <v>15</v>
      </c>
      <c r="B23" s="319"/>
      <c r="C23" s="102"/>
      <c r="D23" s="214"/>
      <c r="E23" s="102"/>
      <c r="F23" s="102"/>
      <c r="G23" s="103"/>
      <c r="H23" s="103"/>
      <c r="I23" s="174" t="str">
        <f>IF(T23=0,"-",IF(M23="Datos / Información",CONCATENATE(S23,Q23,O23,"-",VLOOKUP(N23,'Listas Generales'!$B$44:$C$47,2,0)),"-"))</f>
        <v>-</v>
      </c>
      <c r="J23" s="333"/>
      <c r="K23" s="334"/>
      <c r="L23" s="335"/>
      <c r="M23" s="90"/>
      <c r="N23" s="91"/>
      <c r="O23" s="92">
        <f>IFERROR(VLOOKUP(N23,'Listas Generales'!$B$24:$C$28,2,0),0)</f>
        <v>0</v>
      </c>
      <c r="P23" s="93"/>
      <c r="Q23" s="92">
        <f>IFERROR(VLOOKUP(P23,'Listas Generales'!$B$31:$C$35,2,0),0)</f>
        <v>0</v>
      </c>
      <c r="R23" s="93"/>
      <c r="S23" s="92">
        <f>IFERROR(VLOOKUP(R23,'Listas Generales'!$B$38:$C$42,2,0),0)</f>
        <v>0</v>
      </c>
      <c r="T23" s="94">
        <f t="shared" si="0"/>
        <v>0</v>
      </c>
      <c r="U23" s="172" t="str">
        <f>IFERROR(VLOOKUP(T23,'Listas Generales'!$B$4:$C$7,2,0),"-")</f>
        <v>Sin clasificar</v>
      </c>
      <c r="V23" s="99"/>
      <c r="W23" s="223"/>
      <c r="X23" s="224"/>
      <c r="Y23" s="224"/>
      <c r="Z23" s="224"/>
      <c r="AA23" s="224"/>
      <c r="AB23" s="225"/>
      <c r="AC23" s="142"/>
      <c r="AD23" s="141"/>
      <c r="AE23" s="141"/>
      <c r="AF23" s="141"/>
      <c r="AG23" s="187"/>
      <c r="AH23" s="323"/>
      <c r="AI23" s="100"/>
      <c r="AJ23" s="323"/>
      <c r="AK23" s="100"/>
      <c r="AL23" s="324"/>
      <c r="AM23" s="143"/>
      <c r="AN23" s="177" t="str">
        <f>IF(ISERROR(VLOOKUP(AL23,'Listas Ley Transparencia'!$N$3:$S$17,2,0)),"",VLOOKUP(AL23,'Listas Ley Transparencia'!$N$3:$S$17,2,0))</f>
        <v/>
      </c>
      <c r="AO23" s="178" t="str">
        <f>IF(ISERROR(VLOOKUP(AL23,'Listas Ley Transparencia'!$N$3:$S$17,3,0)),"",VLOOKUP(AL23,'Listas Ley Transparencia'!$N$3:$S$17,3,0))</f>
        <v/>
      </c>
      <c r="AP23" s="178" t="str">
        <f>IF(ISERROR(VLOOKUP(AL23,'Listas Ley Transparencia'!$N$3:$S$17,4,0)),"",VLOOKUP(AL23,'Listas Ley Transparencia'!$N$3:$S$17,4,0))</f>
        <v/>
      </c>
      <c r="AQ23" s="179" t="str">
        <f>IF(ISERROR(VLOOKUP(AL23,'Listas Ley Transparencia'!$N$3:$S$17,6,0)),"",VLOOKUP(AL23,'Listas Ley Transparencia'!$N$3:$S$17,6,0))</f>
        <v/>
      </c>
      <c r="AR23" s="229"/>
      <c r="AS23" s="230"/>
      <c r="AT23" s="231"/>
      <c r="AU23" s="231"/>
      <c r="AV23" s="232"/>
      <c r="AW23" s="236"/>
      <c r="AX23" s="167"/>
      <c r="AY23" s="168"/>
      <c r="AZ23" s="168"/>
      <c r="BA23" s="184" t="str">
        <f t="shared" si="1"/>
        <v>No</v>
      </c>
    </row>
    <row r="24" spans="1:53" ht="93" customHeight="1" x14ac:dyDescent="0.2">
      <c r="A24" s="96">
        <v>16</v>
      </c>
      <c r="B24" s="319"/>
      <c r="C24" s="97"/>
      <c r="D24" s="213"/>
      <c r="E24" s="97"/>
      <c r="F24" s="97"/>
      <c r="G24" s="103"/>
      <c r="H24" s="103"/>
      <c r="I24" s="174" t="str">
        <f>IF(T24=0,"-",IF(M24="Datos / Información",CONCATENATE(S24,Q24,O24,"-",VLOOKUP(N24,'Listas Generales'!$B$44:$C$47,2,0)),"-"))</f>
        <v>-</v>
      </c>
      <c r="J24" s="333"/>
      <c r="K24" s="334"/>
      <c r="L24" s="335"/>
      <c r="M24" s="90"/>
      <c r="N24" s="91"/>
      <c r="O24" s="92">
        <f>IFERROR(VLOOKUP(N24,'Listas Generales'!$B$24:$C$28,2,0),0)</f>
        <v>0</v>
      </c>
      <c r="P24" s="93"/>
      <c r="Q24" s="92">
        <f>IFERROR(VLOOKUP(P24,'Listas Generales'!$B$31:$C$35,2,0),0)</f>
        <v>0</v>
      </c>
      <c r="R24" s="93"/>
      <c r="S24" s="92">
        <f>IFERROR(VLOOKUP(R24,'Listas Generales'!$B$38:$C$42,2,0),0)</f>
        <v>0</v>
      </c>
      <c r="T24" s="94">
        <f t="shared" si="0"/>
        <v>0</v>
      </c>
      <c r="U24" s="172" t="str">
        <f>IFERROR(VLOOKUP(T24,'Listas Generales'!$B$4:$C$7,2,0),"-")</f>
        <v>Sin clasificar</v>
      </c>
      <c r="V24" s="99"/>
      <c r="W24" s="223"/>
      <c r="X24" s="224"/>
      <c r="Y24" s="224"/>
      <c r="Z24" s="224"/>
      <c r="AA24" s="224"/>
      <c r="AB24" s="225"/>
      <c r="AC24" s="142"/>
      <c r="AD24" s="141"/>
      <c r="AE24" s="141"/>
      <c r="AF24" s="141"/>
      <c r="AG24" s="187"/>
      <c r="AH24" s="323"/>
      <c r="AI24" s="100"/>
      <c r="AJ24" s="323"/>
      <c r="AK24" s="100"/>
      <c r="AL24" s="324"/>
      <c r="AM24" s="143"/>
      <c r="AN24" s="177" t="str">
        <f>IF(ISERROR(VLOOKUP(AL24,'Listas Ley Transparencia'!$N$3:$S$17,2,0)),"",VLOOKUP(AL24,'Listas Ley Transparencia'!$N$3:$S$17,2,0))</f>
        <v/>
      </c>
      <c r="AO24" s="178" t="str">
        <f>IF(ISERROR(VLOOKUP(AL24,'Listas Ley Transparencia'!$N$3:$S$17,3,0)),"",VLOOKUP(AL24,'Listas Ley Transparencia'!$N$3:$S$17,3,0))</f>
        <v/>
      </c>
      <c r="AP24" s="178" t="str">
        <f>IF(ISERROR(VLOOKUP(AL24,'Listas Ley Transparencia'!$N$3:$S$17,4,0)),"",VLOOKUP(AL24,'Listas Ley Transparencia'!$N$3:$S$17,4,0))</f>
        <v/>
      </c>
      <c r="AQ24" s="179" t="str">
        <f>IF(ISERROR(VLOOKUP(AL24,'Listas Ley Transparencia'!$N$3:$S$17,6,0)),"",VLOOKUP(AL24,'Listas Ley Transparencia'!$N$3:$S$17,6,0))</f>
        <v/>
      </c>
      <c r="AR24" s="229"/>
      <c r="AS24" s="230"/>
      <c r="AT24" s="231"/>
      <c r="AU24" s="231"/>
      <c r="AV24" s="232"/>
      <c r="AW24" s="236"/>
      <c r="AX24" s="167"/>
      <c r="AY24" s="168"/>
      <c r="AZ24" s="168"/>
      <c r="BA24" s="184" t="str">
        <f t="shared" si="1"/>
        <v>No</v>
      </c>
    </row>
    <row r="25" spans="1:53" ht="93" customHeight="1" x14ac:dyDescent="0.2">
      <c r="A25" s="101">
        <v>17</v>
      </c>
      <c r="B25" s="319"/>
      <c r="C25" s="102"/>
      <c r="D25" s="214"/>
      <c r="E25" s="102"/>
      <c r="F25" s="102"/>
      <c r="G25" s="103"/>
      <c r="H25" s="103"/>
      <c r="I25" s="174" t="str">
        <f>IF(T25=0,"-",IF(M25="Datos / Información",CONCATENATE(S25,Q25,O25,"-",VLOOKUP(N25,'Listas Generales'!$B$44:$C$47,2,0)),"-"))</f>
        <v>-</v>
      </c>
      <c r="J25" s="333"/>
      <c r="K25" s="334"/>
      <c r="L25" s="335"/>
      <c r="M25" s="90"/>
      <c r="N25" s="91"/>
      <c r="O25" s="92">
        <f>IFERROR(VLOOKUP(N25,'Listas Generales'!$B$24:$C$28,2,0),0)</f>
        <v>0</v>
      </c>
      <c r="P25" s="93"/>
      <c r="Q25" s="92">
        <f>IFERROR(VLOOKUP(P25,'Listas Generales'!$B$31:$C$35,2,0),0)</f>
        <v>0</v>
      </c>
      <c r="R25" s="93"/>
      <c r="S25" s="92">
        <f>IFERROR(VLOOKUP(R25,'Listas Generales'!$B$38:$C$42,2,0),0)</f>
        <v>0</v>
      </c>
      <c r="T25" s="94">
        <f t="shared" si="0"/>
        <v>0</v>
      </c>
      <c r="U25" s="172" t="str">
        <f>IFERROR(VLOOKUP(T25,'Listas Generales'!$B$4:$C$7,2,0),"-")</f>
        <v>Sin clasificar</v>
      </c>
      <c r="V25" s="99"/>
      <c r="W25" s="223"/>
      <c r="X25" s="224"/>
      <c r="Y25" s="224"/>
      <c r="Z25" s="224"/>
      <c r="AA25" s="224"/>
      <c r="AB25" s="225"/>
      <c r="AC25" s="142"/>
      <c r="AD25" s="141"/>
      <c r="AE25" s="141"/>
      <c r="AF25" s="141"/>
      <c r="AG25" s="187"/>
      <c r="AH25" s="323"/>
      <c r="AI25" s="100"/>
      <c r="AJ25" s="323"/>
      <c r="AK25" s="100"/>
      <c r="AL25" s="324"/>
      <c r="AM25" s="143"/>
      <c r="AN25" s="177" t="str">
        <f>IF(ISERROR(VLOOKUP(AL25,'Listas Ley Transparencia'!$N$3:$S$17,2,0)),"",VLOOKUP(AL25,'Listas Ley Transparencia'!$N$3:$S$17,2,0))</f>
        <v/>
      </c>
      <c r="AO25" s="178" t="str">
        <f>IF(ISERROR(VLOOKUP(AL25,'Listas Ley Transparencia'!$N$3:$S$17,3,0)),"",VLOOKUP(AL25,'Listas Ley Transparencia'!$N$3:$S$17,3,0))</f>
        <v/>
      </c>
      <c r="AP25" s="178" t="str">
        <f>IF(ISERROR(VLOOKUP(AL25,'Listas Ley Transparencia'!$N$3:$S$17,4,0)),"",VLOOKUP(AL25,'Listas Ley Transparencia'!$N$3:$S$17,4,0))</f>
        <v/>
      </c>
      <c r="AQ25" s="179" t="str">
        <f>IF(ISERROR(VLOOKUP(AL25,'Listas Ley Transparencia'!$N$3:$S$17,6,0)),"",VLOOKUP(AL25,'Listas Ley Transparencia'!$N$3:$S$17,6,0))</f>
        <v/>
      </c>
      <c r="AR25" s="229"/>
      <c r="AS25" s="230"/>
      <c r="AT25" s="231"/>
      <c r="AU25" s="231"/>
      <c r="AV25" s="232"/>
      <c r="AW25" s="236"/>
      <c r="AX25" s="167"/>
      <c r="AY25" s="168"/>
      <c r="AZ25" s="168"/>
      <c r="BA25" s="184" t="str">
        <f t="shared" si="1"/>
        <v>No</v>
      </c>
    </row>
    <row r="26" spans="1:53" ht="93" customHeight="1" x14ac:dyDescent="0.2">
      <c r="A26" s="96">
        <v>18</v>
      </c>
      <c r="B26" s="319"/>
      <c r="C26" s="102"/>
      <c r="D26" s="214"/>
      <c r="E26" s="102"/>
      <c r="F26" s="102"/>
      <c r="G26" s="103"/>
      <c r="H26" s="103"/>
      <c r="I26" s="174" t="str">
        <f>IF(T26=0,"-",IF(M26="Datos / Información",CONCATENATE(S26,Q26,O26,"-",VLOOKUP(N26,'Listas Generales'!$B$44:$C$47,2,0)),"-"))</f>
        <v>-</v>
      </c>
      <c r="J26" s="333"/>
      <c r="K26" s="334"/>
      <c r="L26" s="335"/>
      <c r="M26" s="90"/>
      <c r="N26" s="91"/>
      <c r="O26" s="92">
        <f>IFERROR(VLOOKUP(N26,'Listas Generales'!$B$24:$C$28,2,0),0)</f>
        <v>0</v>
      </c>
      <c r="P26" s="93"/>
      <c r="Q26" s="92">
        <f>IFERROR(VLOOKUP(P26,'Listas Generales'!$B$31:$C$35,2,0),0)</f>
        <v>0</v>
      </c>
      <c r="R26" s="93"/>
      <c r="S26" s="92">
        <f>IFERROR(VLOOKUP(R26,'Listas Generales'!$B$38:$C$42,2,0),0)</f>
        <v>0</v>
      </c>
      <c r="T26" s="94">
        <f t="shared" si="0"/>
        <v>0</v>
      </c>
      <c r="U26" s="172" t="str">
        <f>IFERROR(VLOOKUP(T26,'Listas Generales'!$B$4:$C$7,2,0),"-")</f>
        <v>Sin clasificar</v>
      </c>
      <c r="V26" s="99"/>
      <c r="W26" s="223"/>
      <c r="X26" s="224"/>
      <c r="Y26" s="224"/>
      <c r="Z26" s="224"/>
      <c r="AA26" s="224"/>
      <c r="AB26" s="225"/>
      <c r="AC26" s="142"/>
      <c r="AD26" s="141"/>
      <c r="AE26" s="141"/>
      <c r="AF26" s="141"/>
      <c r="AG26" s="187"/>
      <c r="AH26" s="323"/>
      <c r="AI26" s="100"/>
      <c r="AJ26" s="323"/>
      <c r="AK26" s="100"/>
      <c r="AL26" s="324"/>
      <c r="AM26" s="143"/>
      <c r="AN26" s="177" t="str">
        <f>IF(ISERROR(VLOOKUP(AL26,'Listas Ley Transparencia'!$N$3:$S$17,2,0)),"",VLOOKUP(AL26,'Listas Ley Transparencia'!$N$3:$S$17,2,0))</f>
        <v/>
      </c>
      <c r="AO26" s="178" t="str">
        <f>IF(ISERROR(VLOOKUP(AL26,'Listas Ley Transparencia'!$N$3:$S$17,3,0)),"",VLOOKUP(AL26,'Listas Ley Transparencia'!$N$3:$S$17,3,0))</f>
        <v/>
      </c>
      <c r="AP26" s="178" t="str">
        <f>IF(ISERROR(VLOOKUP(AL26,'Listas Ley Transparencia'!$N$3:$S$17,4,0)),"",VLOOKUP(AL26,'Listas Ley Transparencia'!$N$3:$S$17,4,0))</f>
        <v/>
      </c>
      <c r="AQ26" s="179" t="str">
        <f>IF(ISERROR(VLOOKUP(AL26,'Listas Ley Transparencia'!$N$3:$S$17,6,0)),"",VLOOKUP(AL26,'Listas Ley Transparencia'!$N$3:$S$17,6,0))</f>
        <v/>
      </c>
      <c r="AR26" s="229"/>
      <c r="AS26" s="230"/>
      <c r="AT26" s="231"/>
      <c r="AU26" s="231"/>
      <c r="AV26" s="232"/>
      <c r="AW26" s="236"/>
      <c r="AX26" s="167"/>
      <c r="AY26" s="168"/>
      <c r="AZ26" s="168"/>
      <c r="BA26" s="184" t="str">
        <f t="shared" si="1"/>
        <v>No</v>
      </c>
    </row>
    <row r="27" spans="1:53" ht="93" customHeight="1" x14ac:dyDescent="0.2">
      <c r="A27" s="101">
        <v>19</v>
      </c>
      <c r="B27" s="319"/>
      <c r="C27" s="102"/>
      <c r="D27" s="214"/>
      <c r="E27" s="102"/>
      <c r="F27" s="102"/>
      <c r="G27" s="103"/>
      <c r="H27" s="103"/>
      <c r="I27" s="174" t="str">
        <f>IF(T27=0,"-",IF(M27="Datos / Información",CONCATENATE(S27,Q27,O27,"-",VLOOKUP(N27,'Listas Generales'!$B$44:$C$47,2,0)),"-"))</f>
        <v>-</v>
      </c>
      <c r="J27" s="333"/>
      <c r="K27" s="334"/>
      <c r="L27" s="335"/>
      <c r="M27" s="90"/>
      <c r="N27" s="91"/>
      <c r="O27" s="92">
        <f>IFERROR(VLOOKUP(N27,'Listas Generales'!$B$24:$C$28,2,0),0)</f>
        <v>0</v>
      </c>
      <c r="P27" s="93"/>
      <c r="Q27" s="92">
        <f>IFERROR(VLOOKUP(P27,'Listas Generales'!$B$31:$C$35,2,0),0)</f>
        <v>0</v>
      </c>
      <c r="R27" s="93"/>
      <c r="S27" s="92">
        <f>IFERROR(VLOOKUP(R27,'Listas Generales'!$B$38:$C$42,2,0),0)</f>
        <v>0</v>
      </c>
      <c r="T27" s="94">
        <f t="shared" si="0"/>
        <v>0</v>
      </c>
      <c r="U27" s="172" t="str">
        <f>IFERROR(VLOOKUP(T27,'Listas Generales'!$B$4:$C$7,2,0),"-")</f>
        <v>Sin clasificar</v>
      </c>
      <c r="V27" s="99"/>
      <c r="W27" s="223"/>
      <c r="X27" s="224"/>
      <c r="Y27" s="224"/>
      <c r="Z27" s="224"/>
      <c r="AA27" s="224"/>
      <c r="AB27" s="225"/>
      <c r="AC27" s="142"/>
      <c r="AD27" s="141"/>
      <c r="AE27" s="141"/>
      <c r="AF27" s="141"/>
      <c r="AG27" s="187"/>
      <c r="AH27" s="323"/>
      <c r="AI27" s="100"/>
      <c r="AJ27" s="323"/>
      <c r="AK27" s="100"/>
      <c r="AL27" s="324"/>
      <c r="AM27" s="143"/>
      <c r="AN27" s="177" t="str">
        <f>IF(ISERROR(VLOOKUP(AL27,'Listas Ley Transparencia'!$N$3:$S$17,2,0)),"",VLOOKUP(AL27,'Listas Ley Transparencia'!$N$3:$S$17,2,0))</f>
        <v/>
      </c>
      <c r="AO27" s="178" t="str">
        <f>IF(ISERROR(VLOOKUP(AL27,'Listas Ley Transparencia'!$N$3:$S$17,3,0)),"",VLOOKUP(AL27,'Listas Ley Transparencia'!$N$3:$S$17,3,0))</f>
        <v/>
      </c>
      <c r="AP27" s="178" t="str">
        <f>IF(ISERROR(VLOOKUP(AL27,'Listas Ley Transparencia'!$N$3:$S$17,4,0)),"",VLOOKUP(AL27,'Listas Ley Transparencia'!$N$3:$S$17,4,0))</f>
        <v/>
      </c>
      <c r="AQ27" s="179" t="str">
        <f>IF(ISERROR(VLOOKUP(AL27,'Listas Ley Transparencia'!$N$3:$S$17,6,0)),"",VLOOKUP(AL27,'Listas Ley Transparencia'!$N$3:$S$17,6,0))</f>
        <v/>
      </c>
      <c r="AR27" s="229"/>
      <c r="AS27" s="230"/>
      <c r="AT27" s="231"/>
      <c r="AU27" s="231"/>
      <c r="AV27" s="232"/>
      <c r="AW27" s="236"/>
      <c r="AX27" s="167"/>
      <c r="AY27" s="168"/>
      <c r="AZ27" s="168"/>
      <c r="BA27" s="184" t="str">
        <f t="shared" si="1"/>
        <v>No</v>
      </c>
    </row>
    <row r="28" spans="1:53" ht="93" customHeight="1" x14ac:dyDescent="0.2">
      <c r="A28" s="96">
        <v>20</v>
      </c>
      <c r="B28" s="319"/>
      <c r="C28" s="97"/>
      <c r="D28" s="213"/>
      <c r="E28" s="97"/>
      <c r="F28" s="97"/>
      <c r="G28" s="103"/>
      <c r="H28" s="103"/>
      <c r="I28" s="174" t="str">
        <f>IF(T28=0,"-",IF(M28="Datos / Información",CONCATENATE(S28,Q28,O28,"-",VLOOKUP(N28,'Listas Generales'!$B$44:$C$47,2,0)),"-"))</f>
        <v>-</v>
      </c>
      <c r="J28" s="333"/>
      <c r="K28" s="334"/>
      <c r="L28" s="335"/>
      <c r="M28" s="90"/>
      <c r="N28" s="91"/>
      <c r="O28" s="92">
        <f>IFERROR(VLOOKUP(N28,'Listas Generales'!$B$24:$C$28,2,0),0)</f>
        <v>0</v>
      </c>
      <c r="P28" s="93"/>
      <c r="Q28" s="92">
        <f>IFERROR(VLOOKUP(P28,'Listas Generales'!$B$31:$C$35,2,0),0)</f>
        <v>0</v>
      </c>
      <c r="R28" s="93"/>
      <c r="S28" s="92">
        <f>IFERROR(VLOOKUP(R28,'Listas Generales'!$B$38:$C$42,2,0),0)</f>
        <v>0</v>
      </c>
      <c r="T28" s="94">
        <f t="shared" si="0"/>
        <v>0</v>
      </c>
      <c r="U28" s="172" t="str">
        <f>IFERROR(VLOOKUP(T28,'Listas Generales'!$B$4:$C$7,2,0),"-")</f>
        <v>Sin clasificar</v>
      </c>
      <c r="V28" s="99"/>
      <c r="W28" s="223"/>
      <c r="X28" s="224"/>
      <c r="Y28" s="224"/>
      <c r="Z28" s="224"/>
      <c r="AA28" s="224"/>
      <c r="AB28" s="225"/>
      <c r="AC28" s="142"/>
      <c r="AD28" s="141"/>
      <c r="AE28" s="141"/>
      <c r="AF28" s="141"/>
      <c r="AG28" s="187"/>
      <c r="AH28" s="323"/>
      <c r="AI28" s="100"/>
      <c r="AJ28" s="323"/>
      <c r="AK28" s="100"/>
      <c r="AL28" s="324"/>
      <c r="AM28" s="143"/>
      <c r="AN28" s="177" t="str">
        <f>IF(ISERROR(VLOOKUP(AL28,'Listas Ley Transparencia'!$N$3:$S$17,2,0)),"",VLOOKUP(AL28,'Listas Ley Transparencia'!$N$3:$S$17,2,0))</f>
        <v/>
      </c>
      <c r="AO28" s="178" t="str">
        <f>IF(ISERROR(VLOOKUP(AL28,'Listas Ley Transparencia'!$N$3:$S$17,3,0)),"",VLOOKUP(AL28,'Listas Ley Transparencia'!$N$3:$S$17,3,0))</f>
        <v/>
      </c>
      <c r="AP28" s="178" t="str">
        <f>IF(ISERROR(VLOOKUP(AL28,'Listas Ley Transparencia'!$N$3:$S$17,4,0)),"",VLOOKUP(AL28,'Listas Ley Transparencia'!$N$3:$S$17,4,0))</f>
        <v/>
      </c>
      <c r="AQ28" s="179" t="str">
        <f>IF(ISERROR(VLOOKUP(AL28,'Listas Ley Transparencia'!$N$3:$S$17,6,0)),"",VLOOKUP(AL28,'Listas Ley Transparencia'!$N$3:$S$17,6,0))</f>
        <v/>
      </c>
      <c r="AR28" s="229"/>
      <c r="AS28" s="230"/>
      <c r="AT28" s="231"/>
      <c r="AU28" s="231"/>
      <c r="AV28" s="232"/>
      <c r="AW28" s="236"/>
      <c r="AX28" s="167"/>
      <c r="AY28" s="168"/>
      <c r="AZ28" s="168"/>
      <c r="BA28" s="184" t="str">
        <f t="shared" si="1"/>
        <v>No</v>
      </c>
    </row>
    <row r="29" spans="1:53" ht="93" customHeight="1" x14ac:dyDescent="0.2">
      <c r="A29" s="101">
        <v>21</v>
      </c>
      <c r="B29" s="319"/>
      <c r="C29" s="102"/>
      <c r="D29" s="214"/>
      <c r="E29" s="102"/>
      <c r="F29" s="102"/>
      <c r="G29" s="98"/>
      <c r="H29" s="98"/>
      <c r="I29" s="174" t="str">
        <f>IF(T29=0,"-",IF(M29="Datos / Información",CONCATENATE(S29,Q29,O29,"-",VLOOKUP(N29,'Listas Generales'!$B$44:$C$47,2,0)),"-"))</f>
        <v>-</v>
      </c>
      <c r="J29" s="333"/>
      <c r="K29" s="334"/>
      <c r="L29" s="335"/>
      <c r="M29" s="90"/>
      <c r="N29" s="91"/>
      <c r="O29" s="92">
        <f>IFERROR(VLOOKUP(N29,'Listas Generales'!$B$24:$C$28,2,0),0)</f>
        <v>0</v>
      </c>
      <c r="P29" s="93"/>
      <c r="Q29" s="92">
        <f>IFERROR(VLOOKUP(P29,'Listas Generales'!$B$31:$C$35,2,0),0)</f>
        <v>0</v>
      </c>
      <c r="R29" s="93"/>
      <c r="S29" s="92">
        <f>IFERROR(VLOOKUP(R29,'Listas Generales'!$B$38:$C$42,2,0),0)</f>
        <v>0</v>
      </c>
      <c r="T29" s="94">
        <f t="shared" si="0"/>
        <v>0</v>
      </c>
      <c r="U29" s="172" t="str">
        <f>IFERROR(VLOOKUP(T29,'Listas Generales'!$B$4:$C$7,2,0),"-")</f>
        <v>Sin clasificar</v>
      </c>
      <c r="V29" s="99"/>
      <c r="W29" s="223"/>
      <c r="X29" s="224"/>
      <c r="Y29" s="224"/>
      <c r="Z29" s="224"/>
      <c r="AA29" s="224"/>
      <c r="AB29" s="225"/>
      <c r="AC29" s="142"/>
      <c r="AD29" s="141"/>
      <c r="AE29" s="141"/>
      <c r="AF29" s="141"/>
      <c r="AG29" s="187"/>
      <c r="AH29" s="323"/>
      <c r="AI29" s="100"/>
      <c r="AJ29" s="323"/>
      <c r="AK29" s="100"/>
      <c r="AL29" s="324"/>
      <c r="AM29" s="143"/>
      <c r="AN29" s="177" t="str">
        <f>IF(ISERROR(VLOOKUP(AL29,'Listas Ley Transparencia'!$N$3:$S$17,2,0)),"",VLOOKUP(AL29,'Listas Ley Transparencia'!$N$3:$S$17,2,0))</f>
        <v/>
      </c>
      <c r="AO29" s="178" t="str">
        <f>IF(ISERROR(VLOOKUP(AL29,'Listas Ley Transparencia'!$N$3:$S$17,3,0)),"",VLOOKUP(AL29,'Listas Ley Transparencia'!$N$3:$S$17,3,0))</f>
        <v/>
      </c>
      <c r="AP29" s="178" t="str">
        <f>IF(ISERROR(VLOOKUP(AL29,'Listas Ley Transparencia'!$N$3:$S$17,4,0)),"",VLOOKUP(AL29,'Listas Ley Transparencia'!$N$3:$S$17,4,0))</f>
        <v/>
      </c>
      <c r="AQ29" s="179" t="str">
        <f>IF(ISERROR(VLOOKUP(AL29,'Listas Ley Transparencia'!$N$3:$S$17,6,0)),"",VLOOKUP(AL29,'Listas Ley Transparencia'!$N$3:$S$17,6,0))</f>
        <v/>
      </c>
      <c r="AR29" s="229"/>
      <c r="AS29" s="230"/>
      <c r="AT29" s="231"/>
      <c r="AU29" s="231"/>
      <c r="AV29" s="232"/>
      <c r="AW29" s="236"/>
      <c r="AX29" s="167"/>
      <c r="AY29" s="168"/>
      <c r="AZ29" s="168"/>
      <c r="BA29" s="184" t="str">
        <f t="shared" si="1"/>
        <v>No</v>
      </c>
    </row>
    <row r="30" spans="1:53" ht="93" customHeight="1" x14ac:dyDescent="0.2">
      <c r="A30" s="96">
        <v>22</v>
      </c>
      <c r="B30" s="319"/>
      <c r="C30" s="97"/>
      <c r="D30" s="213"/>
      <c r="E30" s="97"/>
      <c r="F30" s="97"/>
      <c r="G30" s="98"/>
      <c r="H30" s="98"/>
      <c r="I30" s="174" t="str">
        <f>IF(T30=0,"-",IF(M30="Datos / Información",CONCATENATE(S30,Q30,O30,"-",VLOOKUP(N30,'Listas Generales'!$B$44:$C$47,2,0)),"-"))</f>
        <v>-</v>
      </c>
      <c r="J30" s="333"/>
      <c r="K30" s="334"/>
      <c r="L30" s="335"/>
      <c r="M30" s="90"/>
      <c r="N30" s="91"/>
      <c r="O30" s="92">
        <f>IFERROR(VLOOKUP(N30,'Listas Generales'!$B$24:$C$28,2,0),0)</f>
        <v>0</v>
      </c>
      <c r="P30" s="93"/>
      <c r="Q30" s="92">
        <f>IFERROR(VLOOKUP(P30,'Listas Generales'!$B$31:$C$35,2,0),0)</f>
        <v>0</v>
      </c>
      <c r="R30" s="93"/>
      <c r="S30" s="92">
        <f>IFERROR(VLOOKUP(R30,'Listas Generales'!$B$38:$C$42,2,0),0)</f>
        <v>0</v>
      </c>
      <c r="T30" s="94">
        <f t="shared" si="0"/>
        <v>0</v>
      </c>
      <c r="U30" s="172" t="str">
        <f>IFERROR(VLOOKUP(T30,'Listas Generales'!$B$4:$C$7,2,0),"-")</f>
        <v>Sin clasificar</v>
      </c>
      <c r="V30" s="99"/>
      <c r="W30" s="223"/>
      <c r="X30" s="224"/>
      <c r="Y30" s="224"/>
      <c r="Z30" s="224"/>
      <c r="AA30" s="224"/>
      <c r="AB30" s="225"/>
      <c r="AC30" s="142"/>
      <c r="AD30" s="141"/>
      <c r="AE30" s="141"/>
      <c r="AF30" s="141"/>
      <c r="AG30" s="187"/>
      <c r="AH30" s="323"/>
      <c r="AI30" s="100"/>
      <c r="AJ30" s="323"/>
      <c r="AK30" s="100"/>
      <c r="AL30" s="324"/>
      <c r="AM30" s="143"/>
      <c r="AN30" s="177" t="str">
        <f>IF(ISERROR(VLOOKUP(AL30,'Listas Ley Transparencia'!$N$3:$S$17,2,0)),"",VLOOKUP(AL30,'Listas Ley Transparencia'!$N$3:$S$17,2,0))</f>
        <v/>
      </c>
      <c r="AO30" s="178" t="str">
        <f>IF(ISERROR(VLOOKUP(AL30,'Listas Ley Transparencia'!$N$3:$S$17,3,0)),"",VLOOKUP(AL30,'Listas Ley Transparencia'!$N$3:$S$17,3,0))</f>
        <v/>
      </c>
      <c r="AP30" s="178" t="str">
        <f>IF(ISERROR(VLOOKUP(AL30,'Listas Ley Transparencia'!$N$3:$S$17,4,0)),"",VLOOKUP(AL30,'Listas Ley Transparencia'!$N$3:$S$17,4,0))</f>
        <v/>
      </c>
      <c r="AQ30" s="179" t="str">
        <f>IF(ISERROR(VLOOKUP(AL30,'Listas Ley Transparencia'!$N$3:$S$17,6,0)),"",VLOOKUP(AL30,'Listas Ley Transparencia'!$N$3:$S$17,6,0))</f>
        <v/>
      </c>
      <c r="AR30" s="229"/>
      <c r="AS30" s="230"/>
      <c r="AT30" s="231"/>
      <c r="AU30" s="231"/>
      <c r="AV30" s="232"/>
      <c r="AW30" s="236"/>
      <c r="AX30" s="167"/>
      <c r="AY30" s="168"/>
      <c r="AZ30" s="168"/>
      <c r="BA30" s="184" t="str">
        <f t="shared" si="1"/>
        <v>No</v>
      </c>
    </row>
    <row r="31" spans="1:53" ht="93" customHeight="1" x14ac:dyDescent="0.2">
      <c r="A31" s="101">
        <v>23</v>
      </c>
      <c r="B31" s="319"/>
      <c r="C31" s="97"/>
      <c r="D31" s="213"/>
      <c r="E31" s="102"/>
      <c r="F31" s="97"/>
      <c r="G31" s="103"/>
      <c r="H31" s="103"/>
      <c r="I31" s="174" t="str">
        <f>IF(T31=0,"-",IF(M31="Datos / Información",CONCATENATE(S31,Q31,O31,"-",VLOOKUP(N31,'Listas Generales'!$B$44:$C$47,2,0)),"-"))</f>
        <v>-</v>
      </c>
      <c r="J31" s="333"/>
      <c r="K31" s="334"/>
      <c r="L31" s="335"/>
      <c r="M31" s="90"/>
      <c r="N31" s="91"/>
      <c r="O31" s="92">
        <f>IFERROR(VLOOKUP(N31,'Listas Generales'!$B$24:$C$28,2,0),0)</f>
        <v>0</v>
      </c>
      <c r="P31" s="93"/>
      <c r="Q31" s="92">
        <f>IFERROR(VLOOKUP(P31,'Listas Generales'!$B$31:$C$35,2,0),0)</f>
        <v>0</v>
      </c>
      <c r="R31" s="93"/>
      <c r="S31" s="92">
        <f>IFERROR(VLOOKUP(R31,'Listas Generales'!$B$38:$C$42,2,0),0)</f>
        <v>0</v>
      </c>
      <c r="T31" s="94">
        <f t="shared" si="0"/>
        <v>0</v>
      </c>
      <c r="U31" s="172" t="str">
        <f>IFERROR(VLOOKUP(T31,'Listas Generales'!$B$4:$C$7,2,0),"-")</f>
        <v>Sin clasificar</v>
      </c>
      <c r="V31" s="99"/>
      <c r="W31" s="223"/>
      <c r="X31" s="224"/>
      <c r="Y31" s="224"/>
      <c r="Z31" s="224"/>
      <c r="AA31" s="224"/>
      <c r="AB31" s="225"/>
      <c r="AC31" s="142"/>
      <c r="AD31" s="141"/>
      <c r="AE31" s="141"/>
      <c r="AF31" s="141"/>
      <c r="AG31" s="187"/>
      <c r="AH31" s="323"/>
      <c r="AI31" s="100"/>
      <c r="AJ31" s="323"/>
      <c r="AK31" s="100"/>
      <c r="AL31" s="324"/>
      <c r="AM31" s="143"/>
      <c r="AN31" s="177" t="str">
        <f>IF(ISERROR(VLOOKUP(AL31,'Listas Ley Transparencia'!$N$3:$S$17,2,0)),"",VLOOKUP(AL31,'Listas Ley Transparencia'!$N$3:$S$17,2,0))</f>
        <v/>
      </c>
      <c r="AO31" s="178" t="str">
        <f>IF(ISERROR(VLOOKUP(AL31,'Listas Ley Transparencia'!$N$3:$S$17,3,0)),"",VLOOKUP(AL31,'Listas Ley Transparencia'!$N$3:$S$17,3,0))</f>
        <v/>
      </c>
      <c r="AP31" s="178" t="str">
        <f>IF(ISERROR(VLOOKUP(AL31,'Listas Ley Transparencia'!$N$3:$S$17,4,0)),"",VLOOKUP(AL31,'Listas Ley Transparencia'!$N$3:$S$17,4,0))</f>
        <v/>
      </c>
      <c r="AQ31" s="179" t="str">
        <f>IF(ISERROR(VLOOKUP(AL31,'Listas Ley Transparencia'!$N$3:$S$17,6,0)),"",VLOOKUP(AL31,'Listas Ley Transparencia'!$N$3:$S$17,6,0))</f>
        <v/>
      </c>
      <c r="AR31" s="229"/>
      <c r="AS31" s="230"/>
      <c r="AT31" s="231"/>
      <c r="AU31" s="231"/>
      <c r="AV31" s="232"/>
      <c r="AW31" s="236"/>
      <c r="AX31" s="167"/>
      <c r="AY31" s="168"/>
      <c r="AZ31" s="168"/>
      <c r="BA31" s="184" t="str">
        <f t="shared" si="1"/>
        <v>No</v>
      </c>
    </row>
    <row r="32" spans="1:53" ht="93" customHeight="1" x14ac:dyDescent="0.2">
      <c r="A32" s="96">
        <v>24</v>
      </c>
      <c r="B32" s="319"/>
      <c r="C32" s="97"/>
      <c r="D32" s="213"/>
      <c r="E32" s="97"/>
      <c r="F32" s="97"/>
      <c r="G32" s="103"/>
      <c r="H32" s="103"/>
      <c r="I32" s="174" t="str">
        <f>IF(T32=0,"-",IF(M32="Datos / Información",CONCATENATE(S32,Q32,O32,"-",VLOOKUP(N32,'Listas Generales'!$B$44:$C$47,2,0)),"-"))</f>
        <v>-</v>
      </c>
      <c r="J32" s="333"/>
      <c r="K32" s="334"/>
      <c r="L32" s="335"/>
      <c r="M32" s="90"/>
      <c r="N32" s="91"/>
      <c r="O32" s="92">
        <f>IFERROR(VLOOKUP(N32,'Listas Generales'!$B$24:$C$28,2,0),0)</f>
        <v>0</v>
      </c>
      <c r="P32" s="93"/>
      <c r="Q32" s="92">
        <f>IFERROR(VLOOKUP(P32,'Listas Generales'!$B$31:$C$35,2,0),0)</f>
        <v>0</v>
      </c>
      <c r="R32" s="93"/>
      <c r="S32" s="92">
        <f>IFERROR(VLOOKUP(R32,'Listas Generales'!$B$38:$C$42,2,0),0)</f>
        <v>0</v>
      </c>
      <c r="T32" s="94">
        <f t="shared" si="0"/>
        <v>0</v>
      </c>
      <c r="U32" s="172" t="str">
        <f>IFERROR(VLOOKUP(T32,'Listas Generales'!$B$4:$C$7,2,0),"-")</f>
        <v>Sin clasificar</v>
      </c>
      <c r="V32" s="99"/>
      <c r="W32" s="223"/>
      <c r="X32" s="224"/>
      <c r="Y32" s="224"/>
      <c r="Z32" s="224"/>
      <c r="AA32" s="224"/>
      <c r="AB32" s="225"/>
      <c r="AC32" s="142"/>
      <c r="AD32" s="141"/>
      <c r="AE32" s="141"/>
      <c r="AF32" s="141"/>
      <c r="AG32" s="187"/>
      <c r="AH32" s="323"/>
      <c r="AI32" s="100"/>
      <c r="AJ32" s="323"/>
      <c r="AK32" s="100"/>
      <c r="AL32" s="324"/>
      <c r="AM32" s="143"/>
      <c r="AN32" s="177" t="str">
        <f>IF(ISERROR(VLOOKUP(AL32,'Listas Ley Transparencia'!$N$3:$S$17,2,0)),"",VLOOKUP(AL32,'Listas Ley Transparencia'!$N$3:$S$17,2,0))</f>
        <v/>
      </c>
      <c r="AO32" s="178" t="str">
        <f>IF(ISERROR(VLOOKUP(AL32,'Listas Ley Transparencia'!$N$3:$S$17,3,0)),"",VLOOKUP(AL32,'Listas Ley Transparencia'!$N$3:$S$17,3,0))</f>
        <v/>
      </c>
      <c r="AP32" s="178" t="str">
        <f>IF(ISERROR(VLOOKUP(AL32,'Listas Ley Transparencia'!$N$3:$S$17,4,0)),"",VLOOKUP(AL32,'Listas Ley Transparencia'!$N$3:$S$17,4,0))</f>
        <v/>
      </c>
      <c r="AQ32" s="179" t="str">
        <f>IF(ISERROR(VLOOKUP(AL32,'Listas Ley Transparencia'!$N$3:$S$17,6,0)),"",VLOOKUP(AL32,'Listas Ley Transparencia'!$N$3:$S$17,6,0))</f>
        <v/>
      </c>
      <c r="AR32" s="229"/>
      <c r="AS32" s="230"/>
      <c r="AT32" s="231"/>
      <c r="AU32" s="231"/>
      <c r="AV32" s="232"/>
      <c r="AW32" s="236"/>
      <c r="AX32" s="167"/>
      <c r="AY32" s="168"/>
      <c r="AZ32" s="168"/>
      <c r="BA32" s="184" t="str">
        <f t="shared" si="1"/>
        <v>No</v>
      </c>
    </row>
    <row r="33" spans="1:53" ht="93" customHeight="1" x14ac:dyDescent="0.2">
      <c r="A33" s="101">
        <v>25</v>
      </c>
      <c r="B33" s="319"/>
      <c r="C33" s="102"/>
      <c r="D33" s="214"/>
      <c r="E33" s="102"/>
      <c r="F33" s="102"/>
      <c r="G33" s="103"/>
      <c r="H33" s="103"/>
      <c r="I33" s="174" t="str">
        <f>IF(T33=0,"-",IF(M33="Datos / Información",CONCATENATE(S33,Q33,O33,"-",VLOOKUP(N33,'Listas Generales'!$B$44:$C$47,2,0)),"-"))</f>
        <v>-</v>
      </c>
      <c r="J33" s="333"/>
      <c r="K33" s="334"/>
      <c r="L33" s="335"/>
      <c r="M33" s="90"/>
      <c r="N33" s="91"/>
      <c r="O33" s="92">
        <f>IFERROR(VLOOKUP(N33,'Listas Generales'!$B$24:$C$28,2,0),0)</f>
        <v>0</v>
      </c>
      <c r="P33" s="93"/>
      <c r="Q33" s="92">
        <f>IFERROR(VLOOKUP(P33,'Listas Generales'!$B$31:$C$35,2,0),0)</f>
        <v>0</v>
      </c>
      <c r="R33" s="93"/>
      <c r="S33" s="92">
        <f>IFERROR(VLOOKUP(R33,'Listas Generales'!$B$38:$C$42,2,0),0)</f>
        <v>0</v>
      </c>
      <c r="T33" s="94">
        <f t="shared" si="0"/>
        <v>0</v>
      </c>
      <c r="U33" s="172" t="str">
        <f>IFERROR(VLOOKUP(T33,'Listas Generales'!$B$4:$C$7,2,0),"-")</f>
        <v>Sin clasificar</v>
      </c>
      <c r="V33" s="99"/>
      <c r="W33" s="223"/>
      <c r="X33" s="224"/>
      <c r="Y33" s="224"/>
      <c r="Z33" s="224"/>
      <c r="AA33" s="224"/>
      <c r="AB33" s="225"/>
      <c r="AC33" s="142"/>
      <c r="AD33" s="141"/>
      <c r="AE33" s="141"/>
      <c r="AF33" s="141"/>
      <c r="AG33" s="187"/>
      <c r="AH33" s="323"/>
      <c r="AI33" s="100"/>
      <c r="AJ33" s="323"/>
      <c r="AK33" s="100"/>
      <c r="AL33" s="324"/>
      <c r="AM33" s="143"/>
      <c r="AN33" s="177" t="str">
        <f>IF(ISERROR(VLOOKUP(AL33,'Listas Ley Transparencia'!$N$3:$S$17,2,0)),"",VLOOKUP(AL33,'Listas Ley Transparencia'!$N$3:$S$17,2,0))</f>
        <v/>
      </c>
      <c r="AO33" s="178" t="str">
        <f>IF(ISERROR(VLOOKUP(AL33,'Listas Ley Transparencia'!$N$3:$S$17,3,0)),"",VLOOKUP(AL33,'Listas Ley Transparencia'!$N$3:$S$17,3,0))</f>
        <v/>
      </c>
      <c r="AP33" s="178" t="str">
        <f>IF(ISERROR(VLOOKUP(AL33,'Listas Ley Transparencia'!$N$3:$S$17,4,0)),"",VLOOKUP(AL33,'Listas Ley Transparencia'!$N$3:$S$17,4,0))</f>
        <v/>
      </c>
      <c r="AQ33" s="179" t="str">
        <f>IF(ISERROR(VLOOKUP(AL33,'Listas Ley Transparencia'!$N$3:$S$17,6,0)),"",VLOOKUP(AL33,'Listas Ley Transparencia'!$N$3:$S$17,6,0))</f>
        <v/>
      </c>
      <c r="AR33" s="229"/>
      <c r="AS33" s="230"/>
      <c r="AT33" s="231"/>
      <c r="AU33" s="231"/>
      <c r="AV33" s="232"/>
      <c r="AW33" s="236"/>
      <c r="AX33" s="167"/>
      <c r="AY33" s="168"/>
      <c r="AZ33" s="168"/>
      <c r="BA33" s="184" t="str">
        <f t="shared" si="1"/>
        <v>No</v>
      </c>
    </row>
    <row r="34" spans="1:53" ht="93" customHeight="1" x14ac:dyDescent="0.2">
      <c r="A34" s="96">
        <v>26</v>
      </c>
      <c r="B34" s="319"/>
      <c r="C34" s="97"/>
      <c r="D34" s="213"/>
      <c r="E34" s="102"/>
      <c r="F34" s="97"/>
      <c r="G34" s="103"/>
      <c r="H34" s="103"/>
      <c r="I34" s="174" t="str">
        <f>IF(T34=0,"-",IF(M34="Datos / Información",CONCATENATE(S34,Q34,O34,"-",VLOOKUP(N34,'Listas Generales'!$B$44:$C$47,2,0)),"-"))</f>
        <v>-</v>
      </c>
      <c r="J34" s="333"/>
      <c r="K34" s="334"/>
      <c r="L34" s="335"/>
      <c r="M34" s="90"/>
      <c r="N34" s="91"/>
      <c r="O34" s="92">
        <f>IFERROR(VLOOKUP(N34,'Listas Generales'!$B$24:$C$28,2,0),0)</f>
        <v>0</v>
      </c>
      <c r="P34" s="93"/>
      <c r="Q34" s="92">
        <f>IFERROR(VLOOKUP(P34,'Listas Generales'!$B$31:$C$35,2,0),0)</f>
        <v>0</v>
      </c>
      <c r="R34" s="93"/>
      <c r="S34" s="92">
        <f>IFERROR(VLOOKUP(R34,'Listas Generales'!$B$38:$C$42,2,0),0)</f>
        <v>0</v>
      </c>
      <c r="T34" s="94">
        <f t="shared" si="0"/>
        <v>0</v>
      </c>
      <c r="U34" s="172" t="str">
        <f>IFERROR(VLOOKUP(T34,'Listas Generales'!$B$4:$C$7,2,0),"-")</f>
        <v>Sin clasificar</v>
      </c>
      <c r="V34" s="99"/>
      <c r="W34" s="223"/>
      <c r="X34" s="224"/>
      <c r="Y34" s="224"/>
      <c r="Z34" s="224"/>
      <c r="AA34" s="224"/>
      <c r="AB34" s="225"/>
      <c r="AC34" s="142"/>
      <c r="AD34" s="141"/>
      <c r="AE34" s="141"/>
      <c r="AF34" s="141"/>
      <c r="AG34" s="187"/>
      <c r="AH34" s="323"/>
      <c r="AI34" s="100"/>
      <c r="AJ34" s="323"/>
      <c r="AK34" s="100"/>
      <c r="AL34" s="324"/>
      <c r="AM34" s="143"/>
      <c r="AN34" s="177" t="str">
        <f>IF(ISERROR(VLOOKUP(AL34,'Listas Ley Transparencia'!$N$3:$S$17,2,0)),"",VLOOKUP(AL34,'Listas Ley Transparencia'!$N$3:$S$17,2,0))</f>
        <v/>
      </c>
      <c r="AO34" s="178" t="str">
        <f>IF(ISERROR(VLOOKUP(AL34,'Listas Ley Transparencia'!$N$3:$S$17,3,0)),"",VLOOKUP(AL34,'Listas Ley Transparencia'!$N$3:$S$17,3,0))</f>
        <v/>
      </c>
      <c r="AP34" s="178" t="str">
        <f>IF(ISERROR(VLOOKUP(AL34,'Listas Ley Transparencia'!$N$3:$S$17,4,0)),"",VLOOKUP(AL34,'Listas Ley Transparencia'!$N$3:$S$17,4,0))</f>
        <v/>
      </c>
      <c r="AQ34" s="179" t="str">
        <f>IF(ISERROR(VLOOKUP(AL34,'Listas Ley Transparencia'!$N$3:$S$17,6,0)),"",VLOOKUP(AL34,'Listas Ley Transparencia'!$N$3:$S$17,6,0))</f>
        <v/>
      </c>
      <c r="AR34" s="229"/>
      <c r="AS34" s="230"/>
      <c r="AT34" s="231"/>
      <c r="AU34" s="231"/>
      <c r="AV34" s="232"/>
      <c r="AW34" s="236"/>
      <c r="AX34" s="167"/>
      <c r="AY34" s="168"/>
      <c r="AZ34" s="168"/>
      <c r="BA34" s="184" t="str">
        <f t="shared" si="1"/>
        <v>No</v>
      </c>
    </row>
    <row r="35" spans="1:53" ht="93" customHeight="1" x14ac:dyDescent="0.2">
      <c r="A35" s="101">
        <v>27</v>
      </c>
      <c r="B35" s="319"/>
      <c r="C35" s="97"/>
      <c r="D35" s="213"/>
      <c r="E35" s="102"/>
      <c r="F35" s="97"/>
      <c r="G35" s="103"/>
      <c r="H35" s="103"/>
      <c r="I35" s="174" t="str">
        <f>IF(T35=0,"-",IF(M35="Datos / Información",CONCATENATE(S35,Q35,O35,"-",VLOOKUP(N35,'Listas Generales'!$B$44:$C$47,2,0)),"-"))</f>
        <v>-</v>
      </c>
      <c r="J35" s="333"/>
      <c r="K35" s="334"/>
      <c r="L35" s="335"/>
      <c r="M35" s="90"/>
      <c r="N35" s="91"/>
      <c r="O35" s="92">
        <f>IFERROR(VLOOKUP(N35,'Listas Generales'!$B$24:$C$28,2,0),0)</f>
        <v>0</v>
      </c>
      <c r="P35" s="93"/>
      <c r="Q35" s="92">
        <f>IFERROR(VLOOKUP(P35,'Listas Generales'!$B$31:$C$35,2,0),0)</f>
        <v>0</v>
      </c>
      <c r="R35" s="93"/>
      <c r="S35" s="92">
        <f>IFERROR(VLOOKUP(R35,'Listas Generales'!$B$38:$C$42,2,0),0)</f>
        <v>0</v>
      </c>
      <c r="T35" s="94">
        <f t="shared" si="0"/>
        <v>0</v>
      </c>
      <c r="U35" s="172" t="str">
        <f>IFERROR(VLOOKUP(T35,'Listas Generales'!$B$4:$C$7,2,0),"-")</f>
        <v>Sin clasificar</v>
      </c>
      <c r="V35" s="99"/>
      <c r="W35" s="223"/>
      <c r="X35" s="224"/>
      <c r="Y35" s="224"/>
      <c r="Z35" s="224"/>
      <c r="AA35" s="224"/>
      <c r="AB35" s="225"/>
      <c r="AC35" s="142"/>
      <c r="AD35" s="141"/>
      <c r="AE35" s="141"/>
      <c r="AF35" s="141"/>
      <c r="AG35" s="187"/>
      <c r="AH35" s="323"/>
      <c r="AI35" s="100"/>
      <c r="AJ35" s="323"/>
      <c r="AK35" s="100"/>
      <c r="AL35" s="324"/>
      <c r="AM35" s="143"/>
      <c r="AN35" s="177" t="str">
        <f>IF(ISERROR(VLOOKUP(AL35,'Listas Ley Transparencia'!$N$3:$S$17,2,0)),"",VLOOKUP(AL35,'Listas Ley Transparencia'!$N$3:$S$17,2,0))</f>
        <v/>
      </c>
      <c r="AO35" s="178" t="str">
        <f>IF(ISERROR(VLOOKUP(AL35,'Listas Ley Transparencia'!$N$3:$S$17,3,0)),"",VLOOKUP(AL35,'Listas Ley Transparencia'!$N$3:$S$17,3,0))</f>
        <v/>
      </c>
      <c r="AP35" s="178" t="str">
        <f>IF(ISERROR(VLOOKUP(AL35,'Listas Ley Transparencia'!$N$3:$S$17,4,0)),"",VLOOKUP(AL35,'Listas Ley Transparencia'!$N$3:$S$17,4,0))</f>
        <v/>
      </c>
      <c r="AQ35" s="179" t="str">
        <f>IF(ISERROR(VLOOKUP(AL35,'Listas Ley Transparencia'!$N$3:$S$17,6,0)),"",VLOOKUP(AL35,'Listas Ley Transparencia'!$N$3:$S$17,6,0))</f>
        <v/>
      </c>
      <c r="AR35" s="229"/>
      <c r="AS35" s="230"/>
      <c r="AT35" s="231"/>
      <c r="AU35" s="231"/>
      <c r="AV35" s="232"/>
      <c r="AW35" s="236"/>
      <c r="AX35" s="167"/>
      <c r="AY35" s="168"/>
      <c r="AZ35" s="168"/>
      <c r="BA35" s="184" t="str">
        <f t="shared" si="1"/>
        <v>No</v>
      </c>
    </row>
    <row r="36" spans="1:53" ht="93" customHeight="1" x14ac:dyDescent="0.2">
      <c r="A36" s="96">
        <v>28</v>
      </c>
      <c r="B36" s="319"/>
      <c r="C36" s="97"/>
      <c r="D36" s="213"/>
      <c r="E36" s="102"/>
      <c r="F36" s="97"/>
      <c r="G36" s="103"/>
      <c r="H36" s="103"/>
      <c r="I36" s="174" t="str">
        <f>IF(T36=0,"-",IF(M36="Datos / Información",CONCATENATE(S36,Q36,O36,"-",VLOOKUP(N36,'Listas Generales'!$B$44:$C$47,2,0)),"-"))</f>
        <v>-</v>
      </c>
      <c r="J36" s="333"/>
      <c r="K36" s="334"/>
      <c r="L36" s="335"/>
      <c r="M36" s="90"/>
      <c r="N36" s="91"/>
      <c r="O36" s="92">
        <f>IFERROR(VLOOKUP(N36,'Listas Generales'!$B$24:$C$28,2,0),0)</f>
        <v>0</v>
      </c>
      <c r="P36" s="93"/>
      <c r="Q36" s="92">
        <f>IFERROR(VLOOKUP(P36,'Listas Generales'!$B$31:$C$35,2,0),0)</f>
        <v>0</v>
      </c>
      <c r="R36" s="93"/>
      <c r="S36" s="92">
        <f>IFERROR(VLOOKUP(R36,'Listas Generales'!$B$38:$C$42,2,0),0)</f>
        <v>0</v>
      </c>
      <c r="T36" s="94">
        <f t="shared" si="0"/>
        <v>0</v>
      </c>
      <c r="U36" s="172" t="str">
        <f>IFERROR(VLOOKUP(T36,'Listas Generales'!$B$4:$C$7,2,0),"-")</f>
        <v>Sin clasificar</v>
      </c>
      <c r="V36" s="99"/>
      <c r="W36" s="223"/>
      <c r="X36" s="224"/>
      <c r="Y36" s="224"/>
      <c r="Z36" s="224"/>
      <c r="AA36" s="224"/>
      <c r="AB36" s="225"/>
      <c r="AC36" s="142"/>
      <c r="AD36" s="141"/>
      <c r="AE36" s="141"/>
      <c r="AF36" s="141"/>
      <c r="AG36" s="187"/>
      <c r="AH36" s="323"/>
      <c r="AI36" s="100"/>
      <c r="AJ36" s="323"/>
      <c r="AK36" s="100"/>
      <c r="AL36" s="324"/>
      <c r="AM36" s="143"/>
      <c r="AN36" s="177" t="str">
        <f>IF(ISERROR(VLOOKUP(AL36,'Listas Ley Transparencia'!$N$3:$S$17,2,0)),"",VLOOKUP(AL36,'Listas Ley Transparencia'!$N$3:$S$17,2,0))</f>
        <v/>
      </c>
      <c r="AO36" s="178" t="str">
        <f>IF(ISERROR(VLOOKUP(AL36,'Listas Ley Transparencia'!$N$3:$S$17,3,0)),"",VLOOKUP(AL36,'Listas Ley Transparencia'!$N$3:$S$17,3,0))</f>
        <v/>
      </c>
      <c r="AP36" s="178" t="str">
        <f>IF(ISERROR(VLOOKUP(AL36,'Listas Ley Transparencia'!$N$3:$S$17,4,0)),"",VLOOKUP(AL36,'Listas Ley Transparencia'!$N$3:$S$17,4,0))</f>
        <v/>
      </c>
      <c r="AQ36" s="179" t="str">
        <f>IF(ISERROR(VLOOKUP(AL36,'Listas Ley Transparencia'!$N$3:$S$17,6,0)),"",VLOOKUP(AL36,'Listas Ley Transparencia'!$N$3:$S$17,6,0))</f>
        <v/>
      </c>
      <c r="AR36" s="229"/>
      <c r="AS36" s="230"/>
      <c r="AT36" s="231"/>
      <c r="AU36" s="231"/>
      <c r="AV36" s="232"/>
      <c r="AW36" s="236"/>
      <c r="AX36" s="167"/>
      <c r="AY36" s="168"/>
      <c r="AZ36" s="168"/>
      <c r="BA36" s="184" t="str">
        <f t="shared" si="1"/>
        <v>No</v>
      </c>
    </row>
    <row r="37" spans="1:53" ht="93" customHeight="1" x14ac:dyDescent="0.2">
      <c r="A37" s="101">
        <v>29</v>
      </c>
      <c r="B37" s="319"/>
      <c r="C37" s="102"/>
      <c r="D37" s="214"/>
      <c r="E37" s="102"/>
      <c r="F37" s="102"/>
      <c r="G37" s="103"/>
      <c r="H37" s="103"/>
      <c r="I37" s="174" t="str">
        <f>IF(T37=0,"-",IF(M37="Datos / Información",CONCATENATE(S37,Q37,O37,"-",VLOOKUP(N37,'Listas Generales'!$B$44:$C$47,2,0)),"-"))</f>
        <v>-</v>
      </c>
      <c r="J37" s="333"/>
      <c r="K37" s="334"/>
      <c r="L37" s="335"/>
      <c r="M37" s="90"/>
      <c r="N37" s="91"/>
      <c r="O37" s="92">
        <f>IFERROR(VLOOKUP(N37,'Listas Generales'!$B$24:$C$28,2,0),0)</f>
        <v>0</v>
      </c>
      <c r="P37" s="93"/>
      <c r="Q37" s="92">
        <f>IFERROR(VLOOKUP(P37,'Listas Generales'!$B$31:$C$35,2,0),0)</f>
        <v>0</v>
      </c>
      <c r="R37" s="93"/>
      <c r="S37" s="92">
        <f>IFERROR(VLOOKUP(R37,'Listas Generales'!$B$38:$C$42,2,0),0)</f>
        <v>0</v>
      </c>
      <c r="T37" s="94">
        <f t="shared" si="0"/>
        <v>0</v>
      </c>
      <c r="U37" s="172" t="str">
        <f>IFERROR(VLOOKUP(T37,'Listas Generales'!$B$4:$C$7,2,0),"-")</f>
        <v>Sin clasificar</v>
      </c>
      <c r="V37" s="99"/>
      <c r="W37" s="223"/>
      <c r="X37" s="224"/>
      <c r="Y37" s="224"/>
      <c r="Z37" s="224"/>
      <c r="AA37" s="224"/>
      <c r="AB37" s="225"/>
      <c r="AC37" s="142"/>
      <c r="AD37" s="141"/>
      <c r="AE37" s="141"/>
      <c r="AF37" s="141"/>
      <c r="AG37" s="187"/>
      <c r="AH37" s="323"/>
      <c r="AI37" s="100"/>
      <c r="AJ37" s="323"/>
      <c r="AK37" s="100"/>
      <c r="AL37" s="324"/>
      <c r="AM37" s="143"/>
      <c r="AN37" s="177" t="str">
        <f>IF(ISERROR(VLOOKUP(AL37,'Listas Ley Transparencia'!$N$3:$S$17,2,0)),"",VLOOKUP(AL37,'Listas Ley Transparencia'!$N$3:$S$17,2,0))</f>
        <v/>
      </c>
      <c r="AO37" s="178" t="str">
        <f>IF(ISERROR(VLOOKUP(AL37,'Listas Ley Transparencia'!$N$3:$S$17,3,0)),"",VLOOKUP(AL37,'Listas Ley Transparencia'!$N$3:$S$17,3,0))</f>
        <v/>
      </c>
      <c r="AP37" s="178" t="str">
        <f>IF(ISERROR(VLOOKUP(AL37,'Listas Ley Transparencia'!$N$3:$S$17,4,0)),"",VLOOKUP(AL37,'Listas Ley Transparencia'!$N$3:$S$17,4,0))</f>
        <v/>
      </c>
      <c r="AQ37" s="179" t="str">
        <f>IF(ISERROR(VLOOKUP(AL37,'Listas Ley Transparencia'!$N$3:$S$17,6,0)),"",VLOOKUP(AL37,'Listas Ley Transparencia'!$N$3:$S$17,6,0))</f>
        <v/>
      </c>
      <c r="AR37" s="229"/>
      <c r="AS37" s="230"/>
      <c r="AT37" s="231"/>
      <c r="AU37" s="231"/>
      <c r="AV37" s="232"/>
      <c r="AW37" s="236"/>
      <c r="AX37" s="167"/>
      <c r="AY37" s="168"/>
      <c r="AZ37" s="168"/>
      <c r="BA37" s="184" t="str">
        <f t="shared" si="1"/>
        <v>No</v>
      </c>
    </row>
    <row r="38" spans="1:53" ht="93" customHeight="1" x14ac:dyDescent="0.2">
      <c r="A38" s="96">
        <v>30</v>
      </c>
      <c r="B38" s="319"/>
      <c r="C38" s="97"/>
      <c r="D38" s="213"/>
      <c r="E38" s="97"/>
      <c r="F38" s="97"/>
      <c r="G38" s="103"/>
      <c r="H38" s="103"/>
      <c r="I38" s="174" t="str">
        <f>IF(T38=0,"-",IF(M38="Datos / Información",CONCATENATE(S38,Q38,O38,"-",VLOOKUP(N38,'Listas Generales'!$B$44:$C$47,2,0)),"-"))</f>
        <v>-</v>
      </c>
      <c r="J38" s="333"/>
      <c r="K38" s="334"/>
      <c r="L38" s="335"/>
      <c r="M38" s="90"/>
      <c r="N38" s="91"/>
      <c r="O38" s="92">
        <f>IFERROR(VLOOKUP(N38,'Listas Generales'!$B$24:$C$28,2,0),0)</f>
        <v>0</v>
      </c>
      <c r="P38" s="93"/>
      <c r="Q38" s="92">
        <f>IFERROR(VLOOKUP(P38,'Listas Generales'!$B$31:$C$35,2,0),0)</f>
        <v>0</v>
      </c>
      <c r="R38" s="93"/>
      <c r="S38" s="92">
        <f>IFERROR(VLOOKUP(R38,'Listas Generales'!$B$38:$C$42,2,0),0)</f>
        <v>0</v>
      </c>
      <c r="T38" s="94">
        <f t="shared" si="0"/>
        <v>0</v>
      </c>
      <c r="U38" s="172" t="str">
        <f>IFERROR(VLOOKUP(T38,'Listas Generales'!$B$4:$C$7,2,0),"-")</f>
        <v>Sin clasificar</v>
      </c>
      <c r="V38" s="99"/>
      <c r="W38" s="223"/>
      <c r="X38" s="224"/>
      <c r="Y38" s="224"/>
      <c r="Z38" s="224"/>
      <c r="AA38" s="224"/>
      <c r="AB38" s="225"/>
      <c r="AC38" s="142"/>
      <c r="AD38" s="141"/>
      <c r="AE38" s="141"/>
      <c r="AF38" s="141"/>
      <c r="AG38" s="187"/>
      <c r="AH38" s="323"/>
      <c r="AI38" s="100"/>
      <c r="AJ38" s="323"/>
      <c r="AK38" s="100"/>
      <c r="AL38" s="324"/>
      <c r="AM38" s="143"/>
      <c r="AN38" s="177" t="str">
        <f>IF(ISERROR(VLOOKUP(AL38,'Listas Ley Transparencia'!$N$3:$S$17,2,0)),"",VLOOKUP(AL38,'Listas Ley Transparencia'!$N$3:$S$17,2,0))</f>
        <v/>
      </c>
      <c r="AO38" s="178" t="str">
        <f>IF(ISERROR(VLOOKUP(AL38,'Listas Ley Transparencia'!$N$3:$S$17,3,0)),"",VLOOKUP(AL38,'Listas Ley Transparencia'!$N$3:$S$17,3,0))</f>
        <v/>
      </c>
      <c r="AP38" s="178" t="str">
        <f>IF(ISERROR(VLOOKUP(AL38,'Listas Ley Transparencia'!$N$3:$S$17,4,0)),"",VLOOKUP(AL38,'Listas Ley Transparencia'!$N$3:$S$17,4,0))</f>
        <v/>
      </c>
      <c r="AQ38" s="179" t="str">
        <f>IF(ISERROR(VLOOKUP(AL38,'Listas Ley Transparencia'!$N$3:$S$17,6,0)),"",VLOOKUP(AL38,'Listas Ley Transparencia'!$N$3:$S$17,6,0))</f>
        <v/>
      </c>
      <c r="AR38" s="229"/>
      <c r="AS38" s="230"/>
      <c r="AT38" s="231"/>
      <c r="AU38" s="231"/>
      <c r="AV38" s="232"/>
      <c r="AW38" s="236"/>
      <c r="AX38" s="167"/>
      <c r="AY38" s="168"/>
      <c r="AZ38" s="168"/>
      <c r="BA38" s="184" t="str">
        <f t="shared" si="1"/>
        <v>No</v>
      </c>
    </row>
    <row r="39" spans="1:53" ht="93" customHeight="1" x14ac:dyDescent="0.2">
      <c r="A39" s="101">
        <v>31</v>
      </c>
      <c r="B39" s="319"/>
      <c r="C39" s="102"/>
      <c r="D39" s="214"/>
      <c r="E39" s="102"/>
      <c r="F39" s="102"/>
      <c r="G39" s="103"/>
      <c r="H39" s="103"/>
      <c r="I39" s="174" t="str">
        <f>IF(T39=0,"-",IF(M39="Datos / Información",CONCATENATE(S39,Q39,O39,"-",VLOOKUP(N39,'Listas Generales'!$B$44:$C$47,2,0)),"-"))</f>
        <v>-</v>
      </c>
      <c r="J39" s="333"/>
      <c r="K39" s="334"/>
      <c r="L39" s="335"/>
      <c r="M39" s="90"/>
      <c r="N39" s="91"/>
      <c r="O39" s="92">
        <f>IFERROR(VLOOKUP(N39,'Listas Generales'!$B$24:$C$28,2,0),0)</f>
        <v>0</v>
      </c>
      <c r="P39" s="93"/>
      <c r="Q39" s="92">
        <f>IFERROR(VLOOKUP(P39,'Listas Generales'!$B$31:$C$35,2,0),0)</f>
        <v>0</v>
      </c>
      <c r="R39" s="93"/>
      <c r="S39" s="92">
        <f>IFERROR(VLOOKUP(R39,'Listas Generales'!$B$38:$C$42,2,0),0)</f>
        <v>0</v>
      </c>
      <c r="T39" s="94">
        <f t="shared" si="0"/>
        <v>0</v>
      </c>
      <c r="U39" s="172" t="str">
        <f>IFERROR(VLOOKUP(T39,'Listas Generales'!$B$4:$C$7,2,0),"-")</f>
        <v>Sin clasificar</v>
      </c>
      <c r="V39" s="99"/>
      <c r="W39" s="223"/>
      <c r="X39" s="224"/>
      <c r="Y39" s="224"/>
      <c r="Z39" s="224"/>
      <c r="AA39" s="224"/>
      <c r="AB39" s="225"/>
      <c r="AC39" s="142"/>
      <c r="AD39" s="141"/>
      <c r="AE39" s="141"/>
      <c r="AF39" s="141"/>
      <c r="AG39" s="187"/>
      <c r="AH39" s="323"/>
      <c r="AI39" s="100"/>
      <c r="AJ39" s="323"/>
      <c r="AK39" s="100"/>
      <c r="AL39" s="324"/>
      <c r="AM39" s="143"/>
      <c r="AN39" s="177" t="str">
        <f>IF(ISERROR(VLOOKUP(AL39,'Listas Ley Transparencia'!$N$3:$S$17,2,0)),"",VLOOKUP(AL39,'Listas Ley Transparencia'!$N$3:$S$17,2,0))</f>
        <v/>
      </c>
      <c r="AO39" s="178" t="str">
        <f>IF(ISERROR(VLOOKUP(AL39,'Listas Ley Transparencia'!$N$3:$S$17,3,0)),"",VLOOKUP(AL39,'Listas Ley Transparencia'!$N$3:$S$17,3,0))</f>
        <v/>
      </c>
      <c r="AP39" s="178" t="str">
        <f>IF(ISERROR(VLOOKUP(AL39,'Listas Ley Transparencia'!$N$3:$S$17,4,0)),"",VLOOKUP(AL39,'Listas Ley Transparencia'!$N$3:$S$17,4,0))</f>
        <v/>
      </c>
      <c r="AQ39" s="179" t="str">
        <f>IF(ISERROR(VLOOKUP(AL39,'Listas Ley Transparencia'!$N$3:$S$17,6,0)),"",VLOOKUP(AL39,'Listas Ley Transparencia'!$N$3:$S$17,6,0))</f>
        <v/>
      </c>
      <c r="AR39" s="229"/>
      <c r="AS39" s="230"/>
      <c r="AT39" s="231"/>
      <c r="AU39" s="231"/>
      <c r="AV39" s="232"/>
      <c r="AW39" s="236"/>
      <c r="AX39" s="167"/>
      <c r="AY39" s="168"/>
      <c r="AZ39" s="168"/>
      <c r="BA39" s="184" t="str">
        <f t="shared" si="1"/>
        <v>No</v>
      </c>
    </row>
    <row r="40" spans="1:53" ht="93" customHeight="1" x14ac:dyDescent="0.2">
      <c r="A40" s="96">
        <v>32</v>
      </c>
      <c r="B40" s="319"/>
      <c r="C40" s="97"/>
      <c r="D40" s="213"/>
      <c r="E40" s="97"/>
      <c r="F40" s="97"/>
      <c r="G40" s="103"/>
      <c r="H40" s="103"/>
      <c r="I40" s="174" t="str">
        <f>IF(T40=0,"-",IF(M40="Datos / Información",CONCATENATE(S40,Q40,O40,"-",VLOOKUP(N40,'Listas Generales'!$B$44:$C$47,2,0)),"-"))</f>
        <v>-</v>
      </c>
      <c r="J40" s="333"/>
      <c r="K40" s="334"/>
      <c r="L40" s="335"/>
      <c r="M40" s="90"/>
      <c r="N40" s="91"/>
      <c r="O40" s="92">
        <f>IFERROR(VLOOKUP(N40,'Listas Generales'!$B$24:$C$28,2,0),0)</f>
        <v>0</v>
      </c>
      <c r="P40" s="93"/>
      <c r="Q40" s="92">
        <f>IFERROR(VLOOKUP(P40,'Listas Generales'!$B$31:$C$35,2,0),0)</f>
        <v>0</v>
      </c>
      <c r="R40" s="93"/>
      <c r="S40" s="92">
        <f>IFERROR(VLOOKUP(R40,'Listas Generales'!$B$38:$C$42,2,0),0)</f>
        <v>0</v>
      </c>
      <c r="T40" s="94">
        <f t="shared" si="0"/>
        <v>0</v>
      </c>
      <c r="U40" s="172" t="str">
        <f>IFERROR(VLOOKUP(T40,'Listas Generales'!$B$4:$C$7,2,0),"-")</f>
        <v>Sin clasificar</v>
      </c>
      <c r="V40" s="99"/>
      <c r="W40" s="223"/>
      <c r="X40" s="224"/>
      <c r="Y40" s="224"/>
      <c r="Z40" s="224"/>
      <c r="AA40" s="224"/>
      <c r="AB40" s="225"/>
      <c r="AC40" s="142"/>
      <c r="AD40" s="141"/>
      <c r="AE40" s="141"/>
      <c r="AF40" s="141"/>
      <c r="AG40" s="187"/>
      <c r="AH40" s="323"/>
      <c r="AI40" s="100"/>
      <c r="AJ40" s="323"/>
      <c r="AK40" s="100"/>
      <c r="AL40" s="324"/>
      <c r="AM40" s="143"/>
      <c r="AN40" s="177" t="str">
        <f>IF(ISERROR(VLOOKUP(AL40,'Listas Ley Transparencia'!$N$3:$S$17,2,0)),"",VLOOKUP(AL40,'Listas Ley Transparencia'!$N$3:$S$17,2,0))</f>
        <v/>
      </c>
      <c r="AO40" s="178" t="str">
        <f>IF(ISERROR(VLOOKUP(AL40,'Listas Ley Transparencia'!$N$3:$S$17,3,0)),"",VLOOKUP(AL40,'Listas Ley Transparencia'!$N$3:$S$17,3,0))</f>
        <v/>
      </c>
      <c r="AP40" s="178" t="str">
        <f>IF(ISERROR(VLOOKUP(AL40,'Listas Ley Transparencia'!$N$3:$S$17,4,0)),"",VLOOKUP(AL40,'Listas Ley Transparencia'!$N$3:$S$17,4,0))</f>
        <v/>
      </c>
      <c r="AQ40" s="179" t="str">
        <f>IF(ISERROR(VLOOKUP(AL40,'Listas Ley Transparencia'!$N$3:$S$17,6,0)),"",VLOOKUP(AL40,'Listas Ley Transparencia'!$N$3:$S$17,6,0))</f>
        <v/>
      </c>
      <c r="AR40" s="229"/>
      <c r="AS40" s="230"/>
      <c r="AT40" s="231"/>
      <c r="AU40" s="231"/>
      <c r="AV40" s="232"/>
      <c r="AW40" s="236"/>
      <c r="AX40" s="167"/>
      <c r="AY40" s="168"/>
      <c r="AZ40" s="168"/>
      <c r="BA40" s="184" t="str">
        <f t="shared" si="1"/>
        <v>No</v>
      </c>
    </row>
    <row r="41" spans="1:53" ht="93" customHeight="1" x14ac:dyDescent="0.2">
      <c r="A41" s="101">
        <v>33</v>
      </c>
      <c r="B41" s="319"/>
      <c r="C41" s="102"/>
      <c r="D41" s="214"/>
      <c r="E41" s="102"/>
      <c r="F41" s="102"/>
      <c r="G41" s="103"/>
      <c r="H41" s="103"/>
      <c r="I41" s="174" t="str">
        <f>IF(T41=0,"-",IF(M41="Datos / Información",CONCATENATE(S41,Q41,O41,"-",VLOOKUP(N41,'Listas Generales'!$B$44:$C$47,2,0)),"-"))</f>
        <v>-</v>
      </c>
      <c r="J41" s="333"/>
      <c r="K41" s="334"/>
      <c r="L41" s="335"/>
      <c r="M41" s="90"/>
      <c r="N41" s="91"/>
      <c r="O41" s="92">
        <f>IFERROR(VLOOKUP(N41,'Listas Generales'!$B$24:$C$28,2,0),0)</f>
        <v>0</v>
      </c>
      <c r="P41" s="93"/>
      <c r="Q41" s="92">
        <f>IFERROR(VLOOKUP(P41,'Listas Generales'!$B$31:$C$35,2,0),0)</f>
        <v>0</v>
      </c>
      <c r="R41" s="93"/>
      <c r="S41" s="92">
        <f>IFERROR(VLOOKUP(R41,'Listas Generales'!$B$38:$C$42,2,0),0)</f>
        <v>0</v>
      </c>
      <c r="T41" s="94">
        <f t="shared" si="0"/>
        <v>0</v>
      </c>
      <c r="U41" s="172" t="str">
        <f>IFERROR(VLOOKUP(T41,'Listas Generales'!$B$4:$C$7,2,0),"-")</f>
        <v>Sin clasificar</v>
      </c>
      <c r="V41" s="99"/>
      <c r="W41" s="223"/>
      <c r="X41" s="224"/>
      <c r="Y41" s="224"/>
      <c r="Z41" s="224"/>
      <c r="AA41" s="224"/>
      <c r="AB41" s="225"/>
      <c r="AC41" s="142"/>
      <c r="AD41" s="141"/>
      <c r="AE41" s="141"/>
      <c r="AF41" s="141"/>
      <c r="AG41" s="187"/>
      <c r="AH41" s="323"/>
      <c r="AI41" s="100"/>
      <c r="AJ41" s="323"/>
      <c r="AK41" s="100"/>
      <c r="AL41" s="324"/>
      <c r="AM41" s="143"/>
      <c r="AN41" s="177" t="str">
        <f>IF(ISERROR(VLOOKUP(AL41,'Listas Ley Transparencia'!$N$3:$S$17,2,0)),"",VLOOKUP(AL41,'Listas Ley Transparencia'!$N$3:$S$17,2,0))</f>
        <v/>
      </c>
      <c r="AO41" s="178" t="str">
        <f>IF(ISERROR(VLOOKUP(AL41,'Listas Ley Transparencia'!$N$3:$S$17,3,0)),"",VLOOKUP(AL41,'Listas Ley Transparencia'!$N$3:$S$17,3,0))</f>
        <v/>
      </c>
      <c r="AP41" s="178" t="str">
        <f>IF(ISERROR(VLOOKUP(AL41,'Listas Ley Transparencia'!$N$3:$S$17,4,0)),"",VLOOKUP(AL41,'Listas Ley Transparencia'!$N$3:$S$17,4,0))</f>
        <v/>
      </c>
      <c r="AQ41" s="179" t="str">
        <f>IF(ISERROR(VLOOKUP(AL41,'Listas Ley Transparencia'!$N$3:$S$17,6,0)),"",VLOOKUP(AL41,'Listas Ley Transparencia'!$N$3:$S$17,6,0))</f>
        <v/>
      </c>
      <c r="AR41" s="229"/>
      <c r="AS41" s="230"/>
      <c r="AT41" s="231"/>
      <c r="AU41" s="231"/>
      <c r="AV41" s="232"/>
      <c r="AW41" s="236"/>
      <c r="AX41" s="167"/>
      <c r="AY41" s="168"/>
      <c r="AZ41" s="168"/>
      <c r="BA41" s="184" t="str">
        <f t="shared" si="1"/>
        <v>No</v>
      </c>
    </row>
    <row r="42" spans="1:53" ht="93" customHeight="1" x14ac:dyDescent="0.2">
      <c r="A42" s="96">
        <v>34</v>
      </c>
      <c r="B42" s="319"/>
      <c r="C42" s="97"/>
      <c r="D42" s="213"/>
      <c r="E42" s="97"/>
      <c r="F42" s="97"/>
      <c r="G42" s="103"/>
      <c r="H42" s="103"/>
      <c r="I42" s="174" t="str">
        <f>IF(T42=0,"-",IF(M42="Datos / Información",CONCATENATE(S42,Q42,O42,"-",VLOOKUP(N42,'Listas Generales'!$B$44:$C$47,2,0)),"-"))</f>
        <v>-</v>
      </c>
      <c r="J42" s="333"/>
      <c r="K42" s="334"/>
      <c r="L42" s="335"/>
      <c r="M42" s="90"/>
      <c r="N42" s="91"/>
      <c r="O42" s="92">
        <f>IFERROR(VLOOKUP(N42,'Listas Generales'!$B$24:$C$28,2,0),0)</f>
        <v>0</v>
      </c>
      <c r="P42" s="93"/>
      <c r="Q42" s="92">
        <f>IFERROR(VLOOKUP(P42,'Listas Generales'!$B$31:$C$35,2,0),0)</f>
        <v>0</v>
      </c>
      <c r="R42" s="93"/>
      <c r="S42" s="92">
        <f>IFERROR(VLOOKUP(R42,'Listas Generales'!$B$38:$C$42,2,0),0)</f>
        <v>0</v>
      </c>
      <c r="T42" s="94">
        <f t="shared" si="0"/>
        <v>0</v>
      </c>
      <c r="U42" s="172" t="str">
        <f>IFERROR(VLOOKUP(T42,'Listas Generales'!$B$4:$C$7,2,0),"-")</f>
        <v>Sin clasificar</v>
      </c>
      <c r="V42" s="99"/>
      <c r="W42" s="223"/>
      <c r="X42" s="224"/>
      <c r="Y42" s="224"/>
      <c r="Z42" s="224"/>
      <c r="AA42" s="224"/>
      <c r="AB42" s="225"/>
      <c r="AC42" s="142"/>
      <c r="AD42" s="141"/>
      <c r="AE42" s="141"/>
      <c r="AF42" s="141"/>
      <c r="AG42" s="187"/>
      <c r="AH42" s="323"/>
      <c r="AI42" s="100"/>
      <c r="AJ42" s="323"/>
      <c r="AK42" s="100"/>
      <c r="AL42" s="324"/>
      <c r="AM42" s="143"/>
      <c r="AN42" s="177" t="str">
        <f>IF(ISERROR(VLOOKUP(AL42,'Listas Ley Transparencia'!$N$3:$S$17,2,0)),"",VLOOKUP(AL42,'Listas Ley Transparencia'!$N$3:$S$17,2,0))</f>
        <v/>
      </c>
      <c r="AO42" s="178" t="str">
        <f>IF(ISERROR(VLOOKUP(AL42,'Listas Ley Transparencia'!$N$3:$S$17,3,0)),"",VLOOKUP(AL42,'Listas Ley Transparencia'!$N$3:$S$17,3,0))</f>
        <v/>
      </c>
      <c r="AP42" s="178" t="str">
        <f>IF(ISERROR(VLOOKUP(AL42,'Listas Ley Transparencia'!$N$3:$S$17,4,0)),"",VLOOKUP(AL42,'Listas Ley Transparencia'!$N$3:$S$17,4,0))</f>
        <v/>
      </c>
      <c r="AQ42" s="179" t="str">
        <f>IF(ISERROR(VLOOKUP(AL42,'Listas Ley Transparencia'!$N$3:$S$17,6,0)),"",VLOOKUP(AL42,'Listas Ley Transparencia'!$N$3:$S$17,6,0))</f>
        <v/>
      </c>
      <c r="AR42" s="229"/>
      <c r="AS42" s="230"/>
      <c r="AT42" s="231"/>
      <c r="AU42" s="231"/>
      <c r="AV42" s="232"/>
      <c r="AW42" s="236"/>
      <c r="AX42" s="167"/>
      <c r="AY42" s="168"/>
      <c r="AZ42" s="168"/>
      <c r="BA42" s="184" t="str">
        <f t="shared" si="1"/>
        <v>No</v>
      </c>
    </row>
    <row r="43" spans="1:53" ht="93" customHeight="1" x14ac:dyDescent="0.2">
      <c r="A43" s="101">
        <v>35</v>
      </c>
      <c r="B43" s="319"/>
      <c r="C43" s="102"/>
      <c r="D43" s="214"/>
      <c r="E43" s="102"/>
      <c r="F43" s="102"/>
      <c r="G43" s="103"/>
      <c r="H43" s="103"/>
      <c r="I43" s="174" t="str">
        <f>IF(T43=0,"-",IF(M43="Datos / Información",CONCATENATE(S43,Q43,O43,"-",VLOOKUP(N43,'Listas Generales'!$B$44:$C$47,2,0)),"-"))</f>
        <v>-</v>
      </c>
      <c r="J43" s="333"/>
      <c r="K43" s="334"/>
      <c r="L43" s="335"/>
      <c r="M43" s="90"/>
      <c r="N43" s="91"/>
      <c r="O43" s="92">
        <f>IFERROR(VLOOKUP(N43,'Listas Generales'!$B$24:$C$28,2,0),0)</f>
        <v>0</v>
      </c>
      <c r="P43" s="93"/>
      <c r="Q43" s="92">
        <f>IFERROR(VLOOKUP(P43,'Listas Generales'!$B$31:$C$35,2,0),0)</f>
        <v>0</v>
      </c>
      <c r="R43" s="93"/>
      <c r="S43" s="92">
        <f>IFERROR(VLOOKUP(R43,'Listas Generales'!$B$38:$C$42,2,0),0)</f>
        <v>0</v>
      </c>
      <c r="T43" s="94">
        <f t="shared" si="0"/>
        <v>0</v>
      </c>
      <c r="U43" s="172" t="str">
        <f>IFERROR(VLOOKUP(T43,'Listas Generales'!$B$4:$C$7,2,0),"-")</f>
        <v>Sin clasificar</v>
      </c>
      <c r="V43" s="99"/>
      <c r="W43" s="223"/>
      <c r="X43" s="224"/>
      <c r="Y43" s="224"/>
      <c r="Z43" s="224"/>
      <c r="AA43" s="224"/>
      <c r="AB43" s="225"/>
      <c r="AC43" s="142"/>
      <c r="AD43" s="141"/>
      <c r="AE43" s="141"/>
      <c r="AF43" s="141"/>
      <c r="AG43" s="187"/>
      <c r="AH43" s="323"/>
      <c r="AI43" s="100"/>
      <c r="AJ43" s="323"/>
      <c r="AK43" s="100"/>
      <c r="AL43" s="324"/>
      <c r="AM43" s="143"/>
      <c r="AN43" s="177" t="str">
        <f>IF(ISERROR(VLOOKUP(AL43,'Listas Ley Transparencia'!$N$3:$S$17,2,0)),"",VLOOKUP(AL43,'Listas Ley Transparencia'!$N$3:$S$17,2,0))</f>
        <v/>
      </c>
      <c r="AO43" s="178" t="str">
        <f>IF(ISERROR(VLOOKUP(AL43,'Listas Ley Transparencia'!$N$3:$S$17,3,0)),"",VLOOKUP(AL43,'Listas Ley Transparencia'!$N$3:$S$17,3,0))</f>
        <v/>
      </c>
      <c r="AP43" s="178" t="str">
        <f>IF(ISERROR(VLOOKUP(AL43,'Listas Ley Transparencia'!$N$3:$S$17,4,0)),"",VLOOKUP(AL43,'Listas Ley Transparencia'!$N$3:$S$17,4,0))</f>
        <v/>
      </c>
      <c r="AQ43" s="179" t="str">
        <f>IF(ISERROR(VLOOKUP(AL43,'Listas Ley Transparencia'!$N$3:$S$17,6,0)),"",VLOOKUP(AL43,'Listas Ley Transparencia'!$N$3:$S$17,6,0))</f>
        <v/>
      </c>
      <c r="AR43" s="229"/>
      <c r="AS43" s="230"/>
      <c r="AT43" s="231"/>
      <c r="AU43" s="231"/>
      <c r="AV43" s="232"/>
      <c r="AW43" s="236"/>
      <c r="AX43" s="167"/>
      <c r="AY43" s="168"/>
      <c r="AZ43" s="168"/>
      <c r="BA43" s="184" t="str">
        <f t="shared" si="1"/>
        <v>No</v>
      </c>
    </row>
    <row r="44" spans="1:53" ht="93" customHeight="1" x14ac:dyDescent="0.2">
      <c r="A44" s="96">
        <v>36</v>
      </c>
      <c r="B44" s="319"/>
      <c r="C44" s="97"/>
      <c r="D44" s="213"/>
      <c r="E44" s="97"/>
      <c r="F44" s="97"/>
      <c r="G44" s="98"/>
      <c r="H44" s="98"/>
      <c r="I44" s="174" t="str">
        <f>IF(T44=0,"-",IF(M44="Datos / Información",CONCATENATE(S44,Q44,O44,"-",VLOOKUP(N44,'Listas Generales'!$B$44:$C$47,2,0)),"-"))</f>
        <v>-</v>
      </c>
      <c r="J44" s="333"/>
      <c r="K44" s="334"/>
      <c r="L44" s="335"/>
      <c r="M44" s="90"/>
      <c r="N44" s="91"/>
      <c r="O44" s="92">
        <f>IFERROR(VLOOKUP(N44,'Listas Generales'!$B$24:$C$28,2,0),0)</f>
        <v>0</v>
      </c>
      <c r="P44" s="93"/>
      <c r="Q44" s="92">
        <f>IFERROR(VLOOKUP(P44,'Listas Generales'!$B$31:$C$35,2,0),0)</f>
        <v>0</v>
      </c>
      <c r="R44" s="93"/>
      <c r="S44" s="92">
        <f>IFERROR(VLOOKUP(R44,'Listas Generales'!$B$38:$C$42,2,0),0)</f>
        <v>0</v>
      </c>
      <c r="T44" s="94">
        <f t="shared" si="0"/>
        <v>0</v>
      </c>
      <c r="U44" s="172" t="str">
        <f>IFERROR(VLOOKUP(T44,'Listas Generales'!$B$4:$C$7,2,0),"-")</f>
        <v>Sin clasificar</v>
      </c>
      <c r="V44" s="99"/>
      <c r="W44" s="223"/>
      <c r="X44" s="224"/>
      <c r="Y44" s="224"/>
      <c r="Z44" s="224"/>
      <c r="AA44" s="224"/>
      <c r="AB44" s="225"/>
      <c r="AC44" s="142"/>
      <c r="AD44" s="141"/>
      <c r="AE44" s="141"/>
      <c r="AF44" s="141"/>
      <c r="AG44" s="187"/>
      <c r="AH44" s="323"/>
      <c r="AI44" s="100"/>
      <c r="AJ44" s="323"/>
      <c r="AK44" s="100"/>
      <c r="AL44" s="324"/>
      <c r="AM44" s="143"/>
      <c r="AN44" s="177" t="str">
        <f>IF(ISERROR(VLOOKUP(AL44,'Listas Ley Transparencia'!$N$3:$S$17,2,0)),"",VLOOKUP(AL44,'Listas Ley Transparencia'!$N$3:$S$17,2,0))</f>
        <v/>
      </c>
      <c r="AO44" s="178" t="str">
        <f>IF(ISERROR(VLOOKUP(AL44,'Listas Ley Transparencia'!$N$3:$S$17,3,0)),"",VLOOKUP(AL44,'Listas Ley Transparencia'!$N$3:$S$17,3,0))</f>
        <v/>
      </c>
      <c r="AP44" s="178" t="str">
        <f>IF(ISERROR(VLOOKUP(AL44,'Listas Ley Transparencia'!$N$3:$S$17,4,0)),"",VLOOKUP(AL44,'Listas Ley Transparencia'!$N$3:$S$17,4,0))</f>
        <v/>
      </c>
      <c r="AQ44" s="179" t="str">
        <f>IF(ISERROR(VLOOKUP(AL44,'Listas Ley Transparencia'!$N$3:$S$17,6,0)),"",VLOOKUP(AL44,'Listas Ley Transparencia'!$N$3:$S$17,6,0))</f>
        <v/>
      </c>
      <c r="AR44" s="229"/>
      <c r="AS44" s="230"/>
      <c r="AT44" s="231"/>
      <c r="AU44" s="231"/>
      <c r="AV44" s="232"/>
      <c r="AW44" s="236"/>
      <c r="AX44" s="167"/>
      <c r="AY44" s="168"/>
      <c r="AZ44" s="168"/>
      <c r="BA44" s="184" t="str">
        <f t="shared" si="1"/>
        <v>No</v>
      </c>
    </row>
    <row r="45" spans="1:53" ht="93" customHeight="1" x14ac:dyDescent="0.2">
      <c r="A45" s="101">
        <v>37</v>
      </c>
      <c r="B45" s="319"/>
      <c r="C45" s="102"/>
      <c r="D45" s="214"/>
      <c r="E45" s="102"/>
      <c r="F45" s="102"/>
      <c r="G45" s="98"/>
      <c r="H45" s="98"/>
      <c r="I45" s="174" t="str">
        <f>IF(T45=0,"-",IF(M45="Datos / Información",CONCATENATE(S45,Q45,O45,"-",VLOOKUP(N45,'Listas Generales'!$B$44:$C$47,2,0)),"-"))</f>
        <v>-</v>
      </c>
      <c r="J45" s="333"/>
      <c r="K45" s="334"/>
      <c r="L45" s="335"/>
      <c r="M45" s="90"/>
      <c r="N45" s="91"/>
      <c r="O45" s="92">
        <f>IFERROR(VLOOKUP(N45,'Listas Generales'!$B$24:$C$28,2,0),0)</f>
        <v>0</v>
      </c>
      <c r="P45" s="93"/>
      <c r="Q45" s="92">
        <f>IFERROR(VLOOKUP(P45,'Listas Generales'!$B$31:$C$35,2,0),0)</f>
        <v>0</v>
      </c>
      <c r="R45" s="93"/>
      <c r="S45" s="92">
        <f>IFERROR(VLOOKUP(R45,'Listas Generales'!$B$38:$C$42,2,0),0)</f>
        <v>0</v>
      </c>
      <c r="T45" s="94">
        <f t="shared" si="0"/>
        <v>0</v>
      </c>
      <c r="U45" s="172" t="str">
        <f>IFERROR(VLOOKUP(T45,'Listas Generales'!$B$4:$C$7,2,0),"-")</f>
        <v>Sin clasificar</v>
      </c>
      <c r="V45" s="99"/>
      <c r="W45" s="223"/>
      <c r="X45" s="224"/>
      <c r="Y45" s="224"/>
      <c r="Z45" s="224"/>
      <c r="AA45" s="224"/>
      <c r="AB45" s="225"/>
      <c r="AC45" s="142"/>
      <c r="AD45" s="141"/>
      <c r="AE45" s="141"/>
      <c r="AF45" s="141"/>
      <c r="AG45" s="187"/>
      <c r="AH45" s="323"/>
      <c r="AI45" s="100"/>
      <c r="AJ45" s="323"/>
      <c r="AK45" s="100"/>
      <c r="AL45" s="324"/>
      <c r="AM45" s="143"/>
      <c r="AN45" s="177" t="str">
        <f>IF(ISERROR(VLOOKUP(AL45,'Listas Ley Transparencia'!$N$3:$S$17,2,0)),"",VLOOKUP(AL45,'Listas Ley Transparencia'!$N$3:$S$17,2,0))</f>
        <v/>
      </c>
      <c r="AO45" s="178" t="str">
        <f>IF(ISERROR(VLOOKUP(AL45,'Listas Ley Transparencia'!$N$3:$S$17,3,0)),"",VLOOKUP(AL45,'Listas Ley Transparencia'!$N$3:$S$17,3,0))</f>
        <v/>
      </c>
      <c r="AP45" s="178" t="str">
        <f>IF(ISERROR(VLOOKUP(AL45,'Listas Ley Transparencia'!$N$3:$S$17,4,0)),"",VLOOKUP(AL45,'Listas Ley Transparencia'!$N$3:$S$17,4,0))</f>
        <v/>
      </c>
      <c r="AQ45" s="179" t="str">
        <f>IF(ISERROR(VLOOKUP(AL45,'Listas Ley Transparencia'!$N$3:$S$17,6,0)),"",VLOOKUP(AL45,'Listas Ley Transparencia'!$N$3:$S$17,6,0))</f>
        <v/>
      </c>
      <c r="AR45" s="229"/>
      <c r="AS45" s="230"/>
      <c r="AT45" s="231"/>
      <c r="AU45" s="231"/>
      <c r="AV45" s="232"/>
      <c r="AW45" s="236"/>
      <c r="AX45" s="167"/>
      <c r="AY45" s="168"/>
      <c r="AZ45" s="168"/>
      <c r="BA45" s="184" t="str">
        <f t="shared" si="1"/>
        <v>No</v>
      </c>
    </row>
    <row r="46" spans="1:53" ht="93" customHeight="1" x14ac:dyDescent="0.2">
      <c r="A46" s="96">
        <v>38</v>
      </c>
      <c r="B46" s="319"/>
      <c r="C46" s="97"/>
      <c r="D46" s="213"/>
      <c r="E46" s="97"/>
      <c r="F46" s="97"/>
      <c r="G46" s="98"/>
      <c r="H46" s="98"/>
      <c r="I46" s="174" t="str">
        <f>IF(T46=0,"-",IF(M46="Datos / Información",CONCATENATE(S46,Q46,O46,"-",VLOOKUP(N46,'Listas Generales'!$B$44:$C$47,2,0)),"-"))</f>
        <v>-</v>
      </c>
      <c r="J46" s="333"/>
      <c r="K46" s="334"/>
      <c r="L46" s="335"/>
      <c r="M46" s="90"/>
      <c r="N46" s="91"/>
      <c r="O46" s="92">
        <f>IFERROR(VLOOKUP(N46,'Listas Generales'!$B$24:$C$28,2,0),0)</f>
        <v>0</v>
      </c>
      <c r="P46" s="93"/>
      <c r="Q46" s="92">
        <f>IFERROR(VLOOKUP(P46,'Listas Generales'!$B$31:$C$35,2,0),0)</f>
        <v>0</v>
      </c>
      <c r="R46" s="93"/>
      <c r="S46" s="92">
        <f>IFERROR(VLOOKUP(R46,'Listas Generales'!$B$38:$C$42,2,0),0)</f>
        <v>0</v>
      </c>
      <c r="T46" s="94">
        <f t="shared" si="0"/>
        <v>0</v>
      </c>
      <c r="U46" s="172" t="str">
        <f>IFERROR(VLOOKUP(T46,'Listas Generales'!$B$4:$C$7,2,0),"-")</f>
        <v>Sin clasificar</v>
      </c>
      <c r="V46" s="99"/>
      <c r="W46" s="223"/>
      <c r="X46" s="224"/>
      <c r="Y46" s="224"/>
      <c r="Z46" s="224"/>
      <c r="AA46" s="224"/>
      <c r="AB46" s="225"/>
      <c r="AC46" s="142"/>
      <c r="AD46" s="141"/>
      <c r="AE46" s="141"/>
      <c r="AF46" s="141"/>
      <c r="AG46" s="187"/>
      <c r="AH46" s="323"/>
      <c r="AI46" s="100"/>
      <c r="AJ46" s="323"/>
      <c r="AK46" s="100"/>
      <c r="AL46" s="324"/>
      <c r="AM46" s="143"/>
      <c r="AN46" s="177" t="str">
        <f>IF(ISERROR(VLOOKUP(AL46,'Listas Ley Transparencia'!$N$3:$S$17,2,0)),"",VLOOKUP(AL46,'Listas Ley Transparencia'!$N$3:$S$17,2,0))</f>
        <v/>
      </c>
      <c r="AO46" s="178" t="str">
        <f>IF(ISERROR(VLOOKUP(AL46,'Listas Ley Transparencia'!$N$3:$S$17,3,0)),"",VLOOKUP(AL46,'Listas Ley Transparencia'!$N$3:$S$17,3,0))</f>
        <v/>
      </c>
      <c r="AP46" s="178" t="str">
        <f>IF(ISERROR(VLOOKUP(AL46,'Listas Ley Transparencia'!$N$3:$S$17,4,0)),"",VLOOKUP(AL46,'Listas Ley Transparencia'!$N$3:$S$17,4,0))</f>
        <v/>
      </c>
      <c r="AQ46" s="179" t="str">
        <f>IF(ISERROR(VLOOKUP(AL46,'Listas Ley Transparencia'!$N$3:$S$17,6,0)),"",VLOOKUP(AL46,'Listas Ley Transparencia'!$N$3:$S$17,6,0))</f>
        <v/>
      </c>
      <c r="AR46" s="229"/>
      <c r="AS46" s="230"/>
      <c r="AT46" s="231"/>
      <c r="AU46" s="231"/>
      <c r="AV46" s="232"/>
      <c r="AW46" s="236"/>
      <c r="AX46" s="167"/>
      <c r="AY46" s="168"/>
      <c r="AZ46" s="168"/>
      <c r="BA46" s="184" t="str">
        <f t="shared" si="1"/>
        <v>No</v>
      </c>
    </row>
    <row r="47" spans="1:53" ht="93" customHeight="1" x14ac:dyDescent="0.2">
      <c r="A47" s="101">
        <v>39</v>
      </c>
      <c r="B47" s="319"/>
      <c r="C47" s="102"/>
      <c r="D47" s="214"/>
      <c r="E47" s="102"/>
      <c r="F47" s="102"/>
      <c r="G47" s="98"/>
      <c r="H47" s="98"/>
      <c r="I47" s="174" t="str">
        <f>IF(T47=0,"-",IF(M47="Datos / Información",CONCATENATE(S47,Q47,O47,"-",VLOOKUP(N47,'Listas Generales'!$B$44:$C$47,2,0)),"-"))</f>
        <v>-</v>
      </c>
      <c r="J47" s="333"/>
      <c r="K47" s="334"/>
      <c r="L47" s="335"/>
      <c r="M47" s="90"/>
      <c r="N47" s="91"/>
      <c r="O47" s="92">
        <f>IFERROR(VLOOKUP(N47,'Listas Generales'!$B$24:$C$28,2,0),0)</f>
        <v>0</v>
      </c>
      <c r="P47" s="93"/>
      <c r="Q47" s="92">
        <f>IFERROR(VLOOKUP(P47,'Listas Generales'!$B$31:$C$35,2,0),0)</f>
        <v>0</v>
      </c>
      <c r="R47" s="93"/>
      <c r="S47" s="92">
        <f>IFERROR(VLOOKUP(R47,'Listas Generales'!$B$38:$C$42,2,0),0)</f>
        <v>0</v>
      </c>
      <c r="T47" s="94">
        <f t="shared" si="0"/>
        <v>0</v>
      </c>
      <c r="U47" s="172" t="str">
        <f>IFERROR(VLOOKUP(T47,'Listas Generales'!$B$4:$C$7,2,0),"-")</f>
        <v>Sin clasificar</v>
      </c>
      <c r="V47" s="99"/>
      <c r="W47" s="223"/>
      <c r="X47" s="224"/>
      <c r="Y47" s="224"/>
      <c r="Z47" s="224"/>
      <c r="AA47" s="224"/>
      <c r="AB47" s="225"/>
      <c r="AC47" s="142"/>
      <c r="AD47" s="141"/>
      <c r="AE47" s="141"/>
      <c r="AF47" s="141"/>
      <c r="AG47" s="187"/>
      <c r="AH47" s="323"/>
      <c r="AI47" s="100"/>
      <c r="AJ47" s="323"/>
      <c r="AK47" s="100"/>
      <c r="AL47" s="324"/>
      <c r="AM47" s="143"/>
      <c r="AN47" s="177" t="str">
        <f>IF(ISERROR(VLOOKUP(AL47,'Listas Ley Transparencia'!$N$3:$S$17,2,0)),"",VLOOKUP(AL47,'Listas Ley Transparencia'!$N$3:$S$17,2,0))</f>
        <v/>
      </c>
      <c r="AO47" s="178" t="str">
        <f>IF(ISERROR(VLOOKUP(AL47,'Listas Ley Transparencia'!$N$3:$S$17,3,0)),"",VLOOKUP(AL47,'Listas Ley Transparencia'!$N$3:$S$17,3,0))</f>
        <v/>
      </c>
      <c r="AP47" s="178" t="str">
        <f>IF(ISERROR(VLOOKUP(AL47,'Listas Ley Transparencia'!$N$3:$S$17,4,0)),"",VLOOKUP(AL47,'Listas Ley Transparencia'!$N$3:$S$17,4,0))</f>
        <v/>
      </c>
      <c r="AQ47" s="179" t="str">
        <f>IF(ISERROR(VLOOKUP(AL47,'Listas Ley Transparencia'!$N$3:$S$17,6,0)),"",VLOOKUP(AL47,'Listas Ley Transparencia'!$N$3:$S$17,6,0))</f>
        <v/>
      </c>
      <c r="AR47" s="229"/>
      <c r="AS47" s="230"/>
      <c r="AT47" s="231"/>
      <c r="AU47" s="231"/>
      <c r="AV47" s="232"/>
      <c r="AW47" s="236"/>
      <c r="AX47" s="167"/>
      <c r="AY47" s="168"/>
      <c r="AZ47" s="168"/>
      <c r="BA47" s="184" t="str">
        <f t="shared" si="1"/>
        <v>No</v>
      </c>
    </row>
    <row r="48" spans="1:53" ht="93" customHeight="1" x14ac:dyDescent="0.2">
      <c r="A48" s="96">
        <v>40</v>
      </c>
      <c r="B48" s="319"/>
      <c r="C48" s="97"/>
      <c r="D48" s="213"/>
      <c r="E48" s="97"/>
      <c r="F48" s="97"/>
      <c r="G48" s="98"/>
      <c r="H48" s="98"/>
      <c r="I48" s="174" t="str">
        <f>IF(T48=0,"-",IF(M48="Datos / Información",CONCATENATE(S48,Q48,O48,"-",VLOOKUP(N48,'Listas Generales'!$B$44:$C$47,2,0)),"-"))</f>
        <v>-</v>
      </c>
      <c r="J48" s="333"/>
      <c r="K48" s="334"/>
      <c r="L48" s="335"/>
      <c r="M48" s="90"/>
      <c r="N48" s="91"/>
      <c r="O48" s="92">
        <f>IFERROR(VLOOKUP(N48,'Listas Generales'!$B$24:$C$28,2,0),0)</f>
        <v>0</v>
      </c>
      <c r="P48" s="93"/>
      <c r="Q48" s="92">
        <f>IFERROR(VLOOKUP(P48,'Listas Generales'!$B$31:$C$35,2,0),0)</f>
        <v>0</v>
      </c>
      <c r="R48" s="93"/>
      <c r="S48" s="92">
        <f>IFERROR(VLOOKUP(R48,'Listas Generales'!$B$38:$C$42,2,0),0)</f>
        <v>0</v>
      </c>
      <c r="T48" s="94">
        <f t="shared" si="0"/>
        <v>0</v>
      </c>
      <c r="U48" s="172" t="str">
        <f>IFERROR(VLOOKUP(T48,'Listas Generales'!$B$4:$C$7,2,0),"-")</f>
        <v>Sin clasificar</v>
      </c>
      <c r="V48" s="99"/>
      <c r="W48" s="223"/>
      <c r="X48" s="224"/>
      <c r="Y48" s="224"/>
      <c r="Z48" s="224"/>
      <c r="AA48" s="224"/>
      <c r="AB48" s="225"/>
      <c r="AC48" s="142"/>
      <c r="AD48" s="141"/>
      <c r="AE48" s="141"/>
      <c r="AF48" s="141"/>
      <c r="AG48" s="187"/>
      <c r="AH48" s="323"/>
      <c r="AI48" s="100"/>
      <c r="AJ48" s="323"/>
      <c r="AK48" s="100"/>
      <c r="AL48" s="324"/>
      <c r="AM48" s="143"/>
      <c r="AN48" s="177" t="str">
        <f>IF(ISERROR(VLOOKUP(AL48,'Listas Ley Transparencia'!$N$3:$S$17,2,0)),"",VLOOKUP(AL48,'Listas Ley Transparencia'!$N$3:$S$17,2,0))</f>
        <v/>
      </c>
      <c r="AO48" s="178" t="str">
        <f>IF(ISERROR(VLOOKUP(AL48,'Listas Ley Transparencia'!$N$3:$S$17,3,0)),"",VLOOKUP(AL48,'Listas Ley Transparencia'!$N$3:$S$17,3,0))</f>
        <v/>
      </c>
      <c r="AP48" s="178" t="str">
        <f>IF(ISERROR(VLOOKUP(AL48,'Listas Ley Transparencia'!$N$3:$S$17,4,0)),"",VLOOKUP(AL48,'Listas Ley Transparencia'!$N$3:$S$17,4,0))</f>
        <v/>
      </c>
      <c r="AQ48" s="179" t="str">
        <f>IF(ISERROR(VLOOKUP(AL48,'Listas Ley Transparencia'!$N$3:$S$17,6,0)),"",VLOOKUP(AL48,'Listas Ley Transparencia'!$N$3:$S$17,6,0))</f>
        <v/>
      </c>
      <c r="AR48" s="229"/>
      <c r="AS48" s="230"/>
      <c r="AT48" s="231"/>
      <c r="AU48" s="231"/>
      <c r="AV48" s="232"/>
      <c r="AW48" s="236"/>
      <c r="AX48" s="167"/>
      <c r="AY48" s="168"/>
      <c r="AZ48" s="168"/>
      <c r="BA48" s="184" t="str">
        <f t="shared" si="1"/>
        <v>No</v>
      </c>
    </row>
    <row r="49" spans="1:53" ht="93" customHeight="1" x14ac:dyDescent="0.2">
      <c r="A49" s="101">
        <v>41</v>
      </c>
      <c r="B49" s="319"/>
      <c r="C49" s="102"/>
      <c r="D49" s="214"/>
      <c r="E49" s="102"/>
      <c r="F49" s="102"/>
      <c r="G49" s="98"/>
      <c r="H49" s="98"/>
      <c r="I49" s="174" t="str">
        <f>IF(T49=0,"-",IF(M49="Datos / Información",CONCATENATE(S49,Q49,O49,"-",VLOOKUP(N49,'Listas Generales'!$B$44:$C$47,2,0)),"-"))</f>
        <v>-</v>
      </c>
      <c r="J49" s="333"/>
      <c r="K49" s="334"/>
      <c r="L49" s="335"/>
      <c r="M49" s="90"/>
      <c r="N49" s="91"/>
      <c r="O49" s="92">
        <f>IFERROR(VLOOKUP(N49,'Listas Generales'!$B$24:$C$28,2,0),0)</f>
        <v>0</v>
      </c>
      <c r="P49" s="93"/>
      <c r="Q49" s="92">
        <f>IFERROR(VLOOKUP(P49,'Listas Generales'!$B$31:$C$35,2,0),0)</f>
        <v>0</v>
      </c>
      <c r="R49" s="93"/>
      <c r="S49" s="92">
        <f>IFERROR(VLOOKUP(R49,'Listas Generales'!$B$38:$C$42,2,0),0)</f>
        <v>0</v>
      </c>
      <c r="T49" s="94">
        <f t="shared" si="0"/>
        <v>0</v>
      </c>
      <c r="U49" s="172" t="str">
        <f>IFERROR(VLOOKUP(T49,'Listas Generales'!$B$4:$C$7,2,0),"-")</f>
        <v>Sin clasificar</v>
      </c>
      <c r="V49" s="99"/>
      <c r="W49" s="223"/>
      <c r="X49" s="224"/>
      <c r="Y49" s="224"/>
      <c r="Z49" s="224"/>
      <c r="AA49" s="224"/>
      <c r="AB49" s="225"/>
      <c r="AC49" s="142"/>
      <c r="AD49" s="141"/>
      <c r="AE49" s="141"/>
      <c r="AF49" s="141"/>
      <c r="AG49" s="187"/>
      <c r="AH49" s="323"/>
      <c r="AI49" s="100"/>
      <c r="AJ49" s="323"/>
      <c r="AK49" s="100"/>
      <c r="AL49" s="324"/>
      <c r="AM49" s="143"/>
      <c r="AN49" s="177" t="str">
        <f>IF(ISERROR(VLOOKUP(AL49,'Listas Ley Transparencia'!$N$3:$S$17,2,0)),"",VLOOKUP(AL49,'Listas Ley Transparencia'!$N$3:$S$17,2,0))</f>
        <v/>
      </c>
      <c r="AO49" s="178" t="str">
        <f>IF(ISERROR(VLOOKUP(AL49,'Listas Ley Transparencia'!$N$3:$S$17,3,0)),"",VLOOKUP(AL49,'Listas Ley Transparencia'!$N$3:$S$17,3,0))</f>
        <v/>
      </c>
      <c r="AP49" s="178" t="str">
        <f>IF(ISERROR(VLOOKUP(AL49,'Listas Ley Transparencia'!$N$3:$S$17,4,0)),"",VLOOKUP(AL49,'Listas Ley Transparencia'!$N$3:$S$17,4,0))</f>
        <v/>
      </c>
      <c r="AQ49" s="179" t="str">
        <f>IF(ISERROR(VLOOKUP(AL49,'Listas Ley Transparencia'!$N$3:$S$17,6,0)),"",VLOOKUP(AL49,'Listas Ley Transparencia'!$N$3:$S$17,6,0))</f>
        <v/>
      </c>
      <c r="AR49" s="229"/>
      <c r="AS49" s="230"/>
      <c r="AT49" s="231"/>
      <c r="AU49" s="231"/>
      <c r="AV49" s="232"/>
      <c r="AW49" s="236"/>
      <c r="AX49" s="167"/>
      <c r="AY49" s="168"/>
      <c r="AZ49" s="168"/>
      <c r="BA49" s="184" t="str">
        <f t="shared" si="1"/>
        <v>No</v>
      </c>
    </row>
    <row r="50" spans="1:53" ht="93" customHeight="1" x14ac:dyDescent="0.2">
      <c r="A50" s="96">
        <v>42</v>
      </c>
      <c r="B50" s="319"/>
      <c r="C50" s="97"/>
      <c r="D50" s="213"/>
      <c r="E50" s="97"/>
      <c r="F50" s="97"/>
      <c r="G50" s="98"/>
      <c r="H50" s="98"/>
      <c r="I50" s="174" t="str">
        <f>IF(T50=0,"-",IF(M50="Datos / Información",CONCATENATE(S50,Q50,O50,"-",VLOOKUP(N50,'Listas Generales'!$B$44:$C$47,2,0)),"-"))</f>
        <v>-</v>
      </c>
      <c r="J50" s="333"/>
      <c r="K50" s="334"/>
      <c r="L50" s="335"/>
      <c r="M50" s="90"/>
      <c r="N50" s="91"/>
      <c r="O50" s="92">
        <f>IFERROR(VLOOKUP(N50,'Listas Generales'!$B$24:$C$28,2,0),0)</f>
        <v>0</v>
      </c>
      <c r="P50" s="93"/>
      <c r="Q50" s="92">
        <f>IFERROR(VLOOKUP(P50,'Listas Generales'!$B$31:$C$35,2,0),0)</f>
        <v>0</v>
      </c>
      <c r="R50" s="93"/>
      <c r="S50" s="92">
        <f>IFERROR(VLOOKUP(R50,'Listas Generales'!$B$38:$C$42,2,0),0)</f>
        <v>0</v>
      </c>
      <c r="T50" s="94">
        <f t="shared" si="0"/>
        <v>0</v>
      </c>
      <c r="U50" s="172" t="str">
        <f>IFERROR(VLOOKUP(T50,'Listas Generales'!$B$4:$C$7,2,0),"-")</f>
        <v>Sin clasificar</v>
      </c>
      <c r="V50" s="99"/>
      <c r="W50" s="223"/>
      <c r="X50" s="224"/>
      <c r="Y50" s="224"/>
      <c r="Z50" s="224"/>
      <c r="AA50" s="224"/>
      <c r="AB50" s="225"/>
      <c r="AC50" s="142"/>
      <c r="AD50" s="141"/>
      <c r="AE50" s="141"/>
      <c r="AF50" s="141"/>
      <c r="AG50" s="187"/>
      <c r="AH50" s="323"/>
      <c r="AI50" s="100"/>
      <c r="AJ50" s="323"/>
      <c r="AK50" s="100"/>
      <c r="AL50" s="324"/>
      <c r="AM50" s="143"/>
      <c r="AN50" s="177" t="str">
        <f>IF(ISERROR(VLOOKUP(AL50,'Listas Ley Transparencia'!$N$3:$S$17,2,0)),"",VLOOKUP(AL50,'Listas Ley Transparencia'!$N$3:$S$17,2,0))</f>
        <v/>
      </c>
      <c r="AO50" s="178" t="str">
        <f>IF(ISERROR(VLOOKUP(AL50,'Listas Ley Transparencia'!$N$3:$S$17,3,0)),"",VLOOKUP(AL50,'Listas Ley Transparencia'!$N$3:$S$17,3,0))</f>
        <v/>
      </c>
      <c r="AP50" s="178" t="str">
        <f>IF(ISERROR(VLOOKUP(AL50,'Listas Ley Transparencia'!$N$3:$S$17,4,0)),"",VLOOKUP(AL50,'Listas Ley Transparencia'!$N$3:$S$17,4,0))</f>
        <v/>
      </c>
      <c r="AQ50" s="179" t="str">
        <f>IF(ISERROR(VLOOKUP(AL50,'Listas Ley Transparencia'!$N$3:$S$17,6,0)),"",VLOOKUP(AL50,'Listas Ley Transparencia'!$N$3:$S$17,6,0))</f>
        <v/>
      </c>
      <c r="AR50" s="229"/>
      <c r="AS50" s="230"/>
      <c r="AT50" s="231"/>
      <c r="AU50" s="231"/>
      <c r="AV50" s="232"/>
      <c r="AW50" s="236"/>
      <c r="AX50" s="167"/>
      <c r="AY50" s="168"/>
      <c r="AZ50" s="168"/>
      <c r="BA50" s="184" t="str">
        <f t="shared" si="1"/>
        <v>No</v>
      </c>
    </row>
    <row r="51" spans="1:53" ht="93" customHeight="1" x14ac:dyDescent="0.2">
      <c r="A51" s="101">
        <v>43</v>
      </c>
      <c r="B51" s="319"/>
      <c r="C51" s="102"/>
      <c r="D51" s="214"/>
      <c r="E51" s="102"/>
      <c r="F51" s="102"/>
      <c r="G51" s="98"/>
      <c r="H51" s="98"/>
      <c r="I51" s="174" t="str">
        <f>IF(T51=0,"-",IF(M51="Datos / Información",CONCATENATE(S51,Q51,O51,"-",VLOOKUP(N51,'Listas Generales'!$B$44:$C$47,2,0)),"-"))</f>
        <v>-</v>
      </c>
      <c r="J51" s="333"/>
      <c r="K51" s="334"/>
      <c r="L51" s="335"/>
      <c r="M51" s="90"/>
      <c r="N51" s="91"/>
      <c r="O51" s="92">
        <f>IFERROR(VLOOKUP(N51,'Listas Generales'!$B$24:$C$28,2,0),0)</f>
        <v>0</v>
      </c>
      <c r="P51" s="93"/>
      <c r="Q51" s="92">
        <f>IFERROR(VLOOKUP(P51,'Listas Generales'!$B$31:$C$35,2,0),0)</f>
        <v>0</v>
      </c>
      <c r="R51" s="93"/>
      <c r="S51" s="92">
        <f>IFERROR(VLOOKUP(R51,'Listas Generales'!$B$38:$C$42,2,0),0)</f>
        <v>0</v>
      </c>
      <c r="T51" s="94">
        <f t="shared" si="0"/>
        <v>0</v>
      </c>
      <c r="U51" s="172" t="str">
        <f>IFERROR(VLOOKUP(T51,'Listas Generales'!$B$4:$C$7,2,0),"-")</f>
        <v>Sin clasificar</v>
      </c>
      <c r="V51" s="99"/>
      <c r="W51" s="223"/>
      <c r="X51" s="224"/>
      <c r="Y51" s="224"/>
      <c r="Z51" s="224"/>
      <c r="AA51" s="224"/>
      <c r="AB51" s="225"/>
      <c r="AC51" s="142"/>
      <c r="AD51" s="141"/>
      <c r="AE51" s="141"/>
      <c r="AF51" s="141"/>
      <c r="AG51" s="187"/>
      <c r="AH51" s="323"/>
      <c r="AI51" s="100"/>
      <c r="AJ51" s="323"/>
      <c r="AK51" s="100"/>
      <c r="AL51" s="324"/>
      <c r="AM51" s="143"/>
      <c r="AN51" s="177" t="str">
        <f>IF(ISERROR(VLOOKUP(AL51,'Listas Ley Transparencia'!$N$3:$S$17,2,0)),"",VLOOKUP(AL51,'Listas Ley Transparencia'!$N$3:$S$17,2,0))</f>
        <v/>
      </c>
      <c r="AO51" s="178" t="str">
        <f>IF(ISERROR(VLOOKUP(AL51,'Listas Ley Transparencia'!$N$3:$S$17,3,0)),"",VLOOKUP(AL51,'Listas Ley Transparencia'!$N$3:$S$17,3,0))</f>
        <v/>
      </c>
      <c r="AP51" s="178" t="str">
        <f>IF(ISERROR(VLOOKUP(AL51,'Listas Ley Transparencia'!$N$3:$S$17,4,0)),"",VLOOKUP(AL51,'Listas Ley Transparencia'!$N$3:$S$17,4,0))</f>
        <v/>
      </c>
      <c r="AQ51" s="179" t="str">
        <f>IF(ISERROR(VLOOKUP(AL51,'Listas Ley Transparencia'!$N$3:$S$17,6,0)),"",VLOOKUP(AL51,'Listas Ley Transparencia'!$N$3:$S$17,6,0))</f>
        <v/>
      </c>
      <c r="AR51" s="229"/>
      <c r="AS51" s="230"/>
      <c r="AT51" s="231"/>
      <c r="AU51" s="231"/>
      <c r="AV51" s="232"/>
      <c r="AW51" s="236"/>
      <c r="AX51" s="167"/>
      <c r="AY51" s="168"/>
      <c r="AZ51" s="168"/>
      <c r="BA51" s="184" t="str">
        <f t="shared" si="1"/>
        <v>No</v>
      </c>
    </row>
    <row r="52" spans="1:53" ht="93" customHeight="1" x14ac:dyDescent="0.2">
      <c r="A52" s="96">
        <v>44</v>
      </c>
      <c r="B52" s="319"/>
      <c r="C52" s="97"/>
      <c r="D52" s="213"/>
      <c r="E52" s="97"/>
      <c r="F52" s="97"/>
      <c r="G52" s="98"/>
      <c r="H52" s="98"/>
      <c r="I52" s="174" t="str">
        <f>IF(T52=0,"-",IF(M52="Datos / Información",CONCATENATE(S52,Q52,O52,"-",VLOOKUP(N52,'Listas Generales'!$B$44:$C$47,2,0)),"-"))</f>
        <v>-</v>
      </c>
      <c r="J52" s="333"/>
      <c r="K52" s="334"/>
      <c r="L52" s="335"/>
      <c r="M52" s="90"/>
      <c r="N52" s="91"/>
      <c r="O52" s="92">
        <f>IFERROR(VLOOKUP(N52,'Listas Generales'!$B$24:$C$28,2,0),0)</f>
        <v>0</v>
      </c>
      <c r="P52" s="93"/>
      <c r="Q52" s="92">
        <f>IFERROR(VLOOKUP(P52,'Listas Generales'!$B$31:$C$35,2,0),0)</f>
        <v>0</v>
      </c>
      <c r="R52" s="93"/>
      <c r="S52" s="92">
        <f>IFERROR(VLOOKUP(R52,'Listas Generales'!$B$38:$C$42,2,0),0)</f>
        <v>0</v>
      </c>
      <c r="T52" s="94">
        <f t="shared" si="0"/>
        <v>0</v>
      </c>
      <c r="U52" s="172" t="str">
        <f>IFERROR(VLOOKUP(T52,'Listas Generales'!$B$4:$C$7,2,0),"-")</f>
        <v>Sin clasificar</v>
      </c>
      <c r="V52" s="99"/>
      <c r="W52" s="223"/>
      <c r="X52" s="224"/>
      <c r="Y52" s="224"/>
      <c r="Z52" s="224"/>
      <c r="AA52" s="224"/>
      <c r="AB52" s="225"/>
      <c r="AC52" s="142"/>
      <c r="AD52" s="141"/>
      <c r="AE52" s="141"/>
      <c r="AF52" s="141"/>
      <c r="AG52" s="187"/>
      <c r="AH52" s="323"/>
      <c r="AI52" s="100"/>
      <c r="AJ52" s="323"/>
      <c r="AK52" s="100"/>
      <c r="AL52" s="324"/>
      <c r="AM52" s="143"/>
      <c r="AN52" s="177" t="str">
        <f>IF(ISERROR(VLOOKUP(AL52,'Listas Ley Transparencia'!$N$3:$S$17,2,0)),"",VLOOKUP(AL52,'Listas Ley Transparencia'!$N$3:$S$17,2,0))</f>
        <v/>
      </c>
      <c r="AO52" s="178" t="str">
        <f>IF(ISERROR(VLOOKUP(AL52,'Listas Ley Transparencia'!$N$3:$S$17,3,0)),"",VLOOKUP(AL52,'Listas Ley Transparencia'!$N$3:$S$17,3,0))</f>
        <v/>
      </c>
      <c r="AP52" s="178" t="str">
        <f>IF(ISERROR(VLOOKUP(AL52,'Listas Ley Transparencia'!$N$3:$S$17,4,0)),"",VLOOKUP(AL52,'Listas Ley Transparencia'!$N$3:$S$17,4,0))</f>
        <v/>
      </c>
      <c r="AQ52" s="179" t="str">
        <f>IF(ISERROR(VLOOKUP(AL52,'Listas Ley Transparencia'!$N$3:$S$17,6,0)),"",VLOOKUP(AL52,'Listas Ley Transparencia'!$N$3:$S$17,6,0))</f>
        <v/>
      </c>
      <c r="AR52" s="229"/>
      <c r="AS52" s="230"/>
      <c r="AT52" s="231"/>
      <c r="AU52" s="231"/>
      <c r="AV52" s="232"/>
      <c r="AW52" s="236"/>
      <c r="AX52" s="167"/>
      <c r="AY52" s="168"/>
      <c r="AZ52" s="168"/>
      <c r="BA52" s="184" t="str">
        <f t="shared" si="1"/>
        <v>No</v>
      </c>
    </row>
    <row r="53" spans="1:53" ht="93" customHeight="1" x14ac:dyDescent="0.2">
      <c r="A53" s="101">
        <v>45</v>
      </c>
      <c r="B53" s="319"/>
      <c r="C53" s="102"/>
      <c r="D53" s="214"/>
      <c r="E53" s="102"/>
      <c r="F53" s="102"/>
      <c r="G53" s="98"/>
      <c r="H53" s="98"/>
      <c r="I53" s="174" t="str">
        <f>IF(T53=0,"-",IF(M53="Datos / Información",CONCATENATE(S53,Q53,O53,"-",VLOOKUP(N53,'Listas Generales'!$B$44:$C$47,2,0)),"-"))</f>
        <v>-</v>
      </c>
      <c r="J53" s="333"/>
      <c r="K53" s="334"/>
      <c r="L53" s="335"/>
      <c r="M53" s="90"/>
      <c r="N53" s="91"/>
      <c r="O53" s="92">
        <f>IFERROR(VLOOKUP(N53,'Listas Generales'!$B$24:$C$28,2,0),0)</f>
        <v>0</v>
      </c>
      <c r="P53" s="93"/>
      <c r="Q53" s="92">
        <f>IFERROR(VLOOKUP(P53,'Listas Generales'!$B$31:$C$35,2,0),0)</f>
        <v>0</v>
      </c>
      <c r="R53" s="93"/>
      <c r="S53" s="92">
        <f>IFERROR(VLOOKUP(R53,'Listas Generales'!$B$38:$C$42,2,0),0)</f>
        <v>0</v>
      </c>
      <c r="T53" s="94">
        <f t="shared" si="0"/>
        <v>0</v>
      </c>
      <c r="U53" s="172" t="str">
        <f>IFERROR(VLOOKUP(T53,'Listas Generales'!$B$4:$C$7,2,0),"-")</f>
        <v>Sin clasificar</v>
      </c>
      <c r="V53" s="99"/>
      <c r="W53" s="223"/>
      <c r="X53" s="224"/>
      <c r="Y53" s="224"/>
      <c r="Z53" s="224"/>
      <c r="AA53" s="224"/>
      <c r="AB53" s="225"/>
      <c r="AC53" s="142"/>
      <c r="AD53" s="141"/>
      <c r="AE53" s="141"/>
      <c r="AF53" s="141"/>
      <c r="AG53" s="187"/>
      <c r="AH53" s="323"/>
      <c r="AI53" s="100"/>
      <c r="AJ53" s="323"/>
      <c r="AK53" s="100"/>
      <c r="AL53" s="324"/>
      <c r="AM53" s="143"/>
      <c r="AN53" s="177" t="str">
        <f>IF(ISERROR(VLOOKUP(AL53,'Listas Ley Transparencia'!$N$3:$S$17,2,0)),"",VLOOKUP(AL53,'Listas Ley Transparencia'!$N$3:$S$17,2,0))</f>
        <v/>
      </c>
      <c r="AO53" s="178" t="str">
        <f>IF(ISERROR(VLOOKUP(AL53,'Listas Ley Transparencia'!$N$3:$S$17,3,0)),"",VLOOKUP(AL53,'Listas Ley Transparencia'!$N$3:$S$17,3,0))</f>
        <v/>
      </c>
      <c r="AP53" s="178" t="str">
        <f>IF(ISERROR(VLOOKUP(AL53,'Listas Ley Transparencia'!$N$3:$S$17,4,0)),"",VLOOKUP(AL53,'Listas Ley Transparencia'!$N$3:$S$17,4,0))</f>
        <v/>
      </c>
      <c r="AQ53" s="179" t="str">
        <f>IF(ISERROR(VLOOKUP(AL53,'Listas Ley Transparencia'!$N$3:$S$17,6,0)),"",VLOOKUP(AL53,'Listas Ley Transparencia'!$N$3:$S$17,6,0))</f>
        <v/>
      </c>
      <c r="AR53" s="229"/>
      <c r="AS53" s="230"/>
      <c r="AT53" s="231"/>
      <c r="AU53" s="231"/>
      <c r="AV53" s="232"/>
      <c r="AW53" s="236"/>
      <c r="AX53" s="167"/>
      <c r="AY53" s="168"/>
      <c r="AZ53" s="168"/>
      <c r="BA53" s="184" t="str">
        <f t="shared" si="1"/>
        <v>No</v>
      </c>
    </row>
    <row r="54" spans="1:53" ht="93" customHeight="1" x14ac:dyDescent="0.2">
      <c r="A54" s="96">
        <v>46</v>
      </c>
      <c r="B54" s="319"/>
      <c r="C54" s="97"/>
      <c r="D54" s="213"/>
      <c r="E54" s="97"/>
      <c r="F54" s="97"/>
      <c r="G54" s="98"/>
      <c r="H54" s="98"/>
      <c r="I54" s="174" t="str">
        <f>IF(T54=0,"-",IF(M54="Datos / Información",CONCATENATE(S54,Q54,O54,"-",VLOOKUP(N54,'Listas Generales'!$B$44:$C$47,2,0)),"-"))</f>
        <v>-</v>
      </c>
      <c r="J54" s="333"/>
      <c r="K54" s="334"/>
      <c r="L54" s="335"/>
      <c r="M54" s="90"/>
      <c r="N54" s="91"/>
      <c r="O54" s="92">
        <f>IFERROR(VLOOKUP(N54,'Listas Generales'!$B$24:$C$28,2,0),0)</f>
        <v>0</v>
      </c>
      <c r="P54" s="93"/>
      <c r="Q54" s="92">
        <f>IFERROR(VLOOKUP(P54,'Listas Generales'!$B$31:$C$35,2,0),0)</f>
        <v>0</v>
      </c>
      <c r="R54" s="93"/>
      <c r="S54" s="92">
        <f>IFERROR(VLOOKUP(R54,'Listas Generales'!$B$38:$C$42,2,0),0)</f>
        <v>0</v>
      </c>
      <c r="T54" s="94">
        <f t="shared" si="0"/>
        <v>0</v>
      </c>
      <c r="U54" s="172" t="str">
        <f>IFERROR(VLOOKUP(T54,'Listas Generales'!$B$4:$C$7,2,0),"-")</f>
        <v>Sin clasificar</v>
      </c>
      <c r="V54" s="99"/>
      <c r="W54" s="223"/>
      <c r="X54" s="224"/>
      <c r="Y54" s="224"/>
      <c r="Z54" s="224"/>
      <c r="AA54" s="224"/>
      <c r="AB54" s="225"/>
      <c r="AC54" s="142"/>
      <c r="AD54" s="141"/>
      <c r="AE54" s="141"/>
      <c r="AF54" s="141"/>
      <c r="AG54" s="187"/>
      <c r="AH54" s="323"/>
      <c r="AI54" s="100"/>
      <c r="AJ54" s="323"/>
      <c r="AK54" s="100"/>
      <c r="AL54" s="324"/>
      <c r="AM54" s="143"/>
      <c r="AN54" s="177" t="str">
        <f>IF(ISERROR(VLOOKUP(AL54,'Listas Ley Transparencia'!$N$3:$S$17,2,0)),"",VLOOKUP(AL54,'Listas Ley Transparencia'!$N$3:$S$17,2,0))</f>
        <v/>
      </c>
      <c r="AO54" s="178" t="str">
        <f>IF(ISERROR(VLOOKUP(AL54,'Listas Ley Transparencia'!$N$3:$S$17,3,0)),"",VLOOKUP(AL54,'Listas Ley Transparencia'!$N$3:$S$17,3,0))</f>
        <v/>
      </c>
      <c r="AP54" s="178" t="str">
        <f>IF(ISERROR(VLOOKUP(AL54,'Listas Ley Transparencia'!$N$3:$S$17,4,0)),"",VLOOKUP(AL54,'Listas Ley Transparencia'!$N$3:$S$17,4,0))</f>
        <v/>
      </c>
      <c r="AQ54" s="179" t="str">
        <f>IF(ISERROR(VLOOKUP(AL54,'Listas Ley Transparencia'!$N$3:$S$17,6,0)),"",VLOOKUP(AL54,'Listas Ley Transparencia'!$N$3:$S$17,6,0))</f>
        <v/>
      </c>
      <c r="AR54" s="229"/>
      <c r="AS54" s="230"/>
      <c r="AT54" s="231"/>
      <c r="AU54" s="231"/>
      <c r="AV54" s="232"/>
      <c r="AW54" s="236"/>
      <c r="AX54" s="167"/>
      <c r="AY54" s="168"/>
      <c r="AZ54" s="168"/>
      <c r="BA54" s="184" t="str">
        <f t="shared" si="1"/>
        <v>No</v>
      </c>
    </row>
    <row r="55" spans="1:53" ht="93" customHeight="1" x14ac:dyDescent="0.2">
      <c r="A55" s="101">
        <v>47</v>
      </c>
      <c r="B55" s="319"/>
      <c r="C55" s="102"/>
      <c r="D55" s="214"/>
      <c r="E55" s="102"/>
      <c r="F55" s="102"/>
      <c r="G55" s="98"/>
      <c r="H55" s="98"/>
      <c r="I55" s="174" t="str">
        <f>IF(T55=0,"-",IF(M55="Datos / Información",CONCATENATE(S55,Q55,O55,"-",VLOOKUP(N55,'Listas Generales'!$B$44:$C$47,2,0)),"-"))</f>
        <v>-</v>
      </c>
      <c r="J55" s="333"/>
      <c r="K55" s="334"/>
      <c r="L55" s="335"/>
      <c r="M55" s="90"/>
      <c r="N55" s="91"/>
      <c r="O55" s="92">
        <f>IFERROR(VLOOKUP(N55,'Listas Generales'!$B$24:$C$28,2,0),0)</f>
        <v>0</v>
      </c>
      <c r="P55" s="93"/>
      <c r="Q55" s="92">
        <f>IFERROR(VLOOKUP(P55,'Listas Generales'!$B$31:$C$35,2,0),0)</f>
        <v>0</v>
      </c>
      <c r="R55" s="93"/>
      <c r="S55" s="92">
        <f>IFERROR(VLOOKUP(R55,'Listas Generales'!$B$38:$C$42,2,0),0)</f>
        <v>0</v>
      </c>
      <c r="T55" s="94">
        <f t="shared" si="0"/>
        <v>0</v>
      </c>
      <c r="U55" s="172" t="str">
        <f>IFERROR(VLOOKUP(T55,'Listas Generales'!$B$4:$C$7,2,0),"-")</f>
        <v>Sin clasificar</v>
      </c>
      <c r="V55" s="99"/>
      <c r="W55" s="223"/>
      <c r="X55" s="224"/>
      <c r="Y55" s="224"/>
      <c r="Z55" s="224"/>
      <c r="AA55" s="224"/>
      <c r="AB55" s="225"/>
      <c r="AC55" s="142"/>
      <c r="AD55" s="141"/>
      <c r="AE55" s="141"/>
      <c r="AF55" s="141"/>
      <c r="AG55" s="187"/>
      <c r="AH55" s="323"/>
      <c r="AI55" s="100"/>
      <c r="AJ55" s="323"/>
      <c r="AK55" s="100"/>
      <c r="AL55" s="324"/>
      <c r="AM55" s="143"/>
      <c r="AN55" s="177" t="str">
        <f>IF(ISERROR(VLOOKUP(AL55,'Listas Ley Transparencia'!$N$3:$S$17,2,0)),"",VLOOKUP(AL55,'Listas Ley Transparencia'!$N$3:$S$17,2,0))</f>
        <v/>
      </c>
      <c r="AO55" s="178" t="str">
        <f>IF(ISERROR(VLOOKUP(AL55,'Listas Ley Transparencia'!$N$3:$S$17,3,0)),"",VLOOKUP(AL55,'Listas Ley Transparencia'!$N$3:$S$17,3,0))</f>
        <v/>
      </c>
      <c r="AP55" s="178" t="str">
        <f>IF(ISERROR(VLOOKUP(AL55,'Listas Ley Transparencia'!$N$3:$S$17,4,0)),"",VLOOKUP(AL55,'Listas Ley Transparencia'!$N$3:$S$17,4,0))</f>
        <v/>
      </c>
      <c r="AQ55" s="179" t="str">
        <f>IF(ISERROR(VLOOKUP(AL55,'Listas Ley Transparencia'!$N$3:$S$17,6,0)),"",VLOOKUP(AL55,'Listas Ley Transparencia'!$N$3:$S$17,6,0))</f>
        <v/>
      </c>
      <c r="AR55" s="229"/>
      <c r="AS55" s="230"/>
      <c r="AT55" s="231"/>
      <c r="AU55" s="231"/>
      <c r="AV55" s="232"/>
      <c r="AW55" s="236"/>
      <c r="AX55" s="167"/>
      <c r="AY55" s="168"/>
      <c r="AZ55" s="168"/>
      <c r="BA55" s="184" t="str">
        <f t="shared" si="1"/>
        <v>No</v>
      </c>
    </row>
    <row r="56" spans="1:53" ht="93" customHeight="1" x14ac:dyDescent="0.2">
      <c r="A56" s="101">
        <v>48</v>
      </c>
      <c r="B56" s="319"/>
      <c r="C56" s="102"/>
      <c r="D56" s="214"/>
      <c r="E56" s="102"/>
      <c r="F56" s="102"/>
      <c r="G56" s="98"/>
      <c r="H56" s="98"/>
      <c r="I56" s="174" t="str">
        <f>IF(T56=0,"-",IF(M56="Datos / Información",CONCATENATE(S56,Q56,O56,"-",VLOOKUP(N56,'Listas Generales'!$B$44:$C$47,2,0)),"-"))</f>
        <v>-</v>
      </c>
      <c r="J56" s="333"/>
      <c r="K56" s="334"/>
      <c r="L56" s="335"/>
      <c r="M56" s="90"/>
      <c r="N56" s="91"/>
      <c r="O56" s="92">
        <f>IFERROR(VLOOKUP(N56,'Listas Generales'!$B$24:$C$28,2,0),0)</f>
        <v>0</v>
      </c>
      <c r="P56" s="93"/>
      <c r="Q56" s="92">
        <f>IFERROR(VLOOKUP(P56,'Listas Generales'!$B$31:$C$35,2,0),0)</f>
        <v>0</v>
      </c>
      <c r="R56" s="93"/>
      <c r="S56" s="92">
        <f>IFERROR(VLOOKUP(R56,'Listas Generales'!$B$38:$C$42,2,0),0)</f>
        <v>0</v>
      </c>
      <c r="T56" s="94">
        <f t="shared" si="0"/>
        <v>0</v>
      </c>
      <c r="U56" s="172" t="str">
        <f>IFERROR(VLOOKUP(T56,'Listas Generales'!$B$4:$C$7,2,0),"-")</f>
        <v>Sin clasificar</v>
      </c>
      <c r="V56" s="99"/>
      <c r="W56" s="223"/>
      <c r="X56" s="224"/>
      <c r="Y56" s="224"/>
      <c r="Z56" s="224"/>
      <c r="AA56" s="224"/>
      <c r="AB56" s="225"/>
      <c r="AC56" s="142"/>
      <c r="AD56" s="141"/>
      <c r="AE56" s="141"/>
      <c r="AF56" s="141"/>
      <c r="AG56" s="187"/>
      <c r="AH56" s="323"/>
      <c r="AI56" s="100"/>
      <c r="AJ56" s="323"/>
      <c r="AK56" s="100"/>
      <c r="AL56" s="324"/>
      <c r="AM56" s="143"/>
      <c r="AN56" s="177" t="str">
        <f>IF(ISERROR(VLOOKUP(AL56,'Listas Ley Transparencia'!$N$3:$S$17,2,0)),"",VLOOKUP(AL56,'Listas Ley Transparencia'!$N$3:$S$17,2,0))</f>
        <v/>
      </c>
      <c r="AO56" s="178" t="str">
        <f>IF(ISERROR(VLOOKUP(AL56,'Listas Ley Transparencia'!$N$3:$S$17,3,0)),"",VLOOKUP(AL56,'Listas Ley Transparencia'!$N$3:$S$17,3,0))</f>
        <v/>
      </c>
      <c r="AP56" s="178" t="str">
        <f>IF(ISERROR(VLOOKUP(AL56,'Listas Ley Transparencia'!$N$3:$S$17,4,0)),"",VLOOKUP(AL56,'Listas Ley Transparencia'!$N$3:$S$17,4,0))</f>
        <v/>
      </c>
      <c r="AQ56" s="179" t="str">
        <f>IF(ISERROR(VLOOKUP(AL56,'Listas Ley Transparencia'!$N$3:$S$17,6,0)),"",VLOOKUP(AL56,'Listas Ley Transparencia'!$N$3:$S$17,6,0))</f>
        <v/>
      </c>
      <c r="AR56" s="229"/>
      <c r="AS56" s="230"/>
      <c r="AT56" s="231"/>
      <c r="AU56" s="231"/>
      <c r="AV56" s="232"/>
      <c r="AW56" s="236"/>
      <c r="AX56" s="167"/>
      <c r="AY56" s="168"/>
      <c r="AZ56" s="168"/>
      <c r="BA56" s="184" t="str">
        <f t="shared" si="1"/>
        <v>No</v>
      </c>
    </row>
    <row r="57" spans="1:53" ht="93" customHeight="1" x14ac:dyDescent="0.2">
      <c r="A57" s="96">
        <v>49</v>
      </c>
      <c r="B57" s="319"/>
      <c r="C57" s="97"/>
      <c r="D57" s="213"/>
      <c r="E57" s="97"/>
      <c r="F57" s="97"/>
      <c r="G57" s="98"/>
      <c r="H57" s="98"/>
      <c r="I57" s="174" t="str">
        <f>IF(T57=0,"-",IF(M57="Datos / Información",CONCATENATE(S57,Q57,O57,"-",VLOOKUP(N57,'Listas Generales'!$B$44:$C$47,2,0)),"-"))</f>
        <v>-</v>
      </c>
      <c r="J57" s="333"/>
      <c r="K57" s="334"/>
      <c r="L57" s="335"/>
      <c r="M57" s="90"/>
      <c r="N57" s="91"/>
      <c r="O57" s="92">
        <f>IFERROR(VLOOKUP(N57,'Listas Generales'!$B$24:$C$28,2,0),0)</f>
        <v>0</v>
      </c>
      <c r="P57" s="93"/>
      <c r="Q57" s="92">
        <f>IFERROR(VLOOKUP(P57,'Listas Generales'!$B$31:$C$35,2,0),0)</f>
        <v>0</v>
      </c>
      <c r="R57" s="93"/>
      <c r="S57" s="92">
        <f>IFERROR(VLOOKUP(R57,'Listas Generales'!$B$38:$C$42,2,0),0)</f>
        <v>0</v>
      </c>
      <c r="T57" s="94">
        <f t="shared" si="0"/>
        <v>0</v>
      </c>
      <c r="U57" s="172" t="str">
        <f>IFERROR(VLOOKUP(T57,'Listas Generales'!$B$4:$C$7,2,0),"-")</f>
        <v>Sin clasificar</v>
      </c>
      <c r="V57" s="99"/>
      <c r="W57" s="223"/>
      <c r="X57" s="224"/>
      <c r="Y57" s="224"/>
      <c r="Z57" s="224"/>
      <c r="AA57" s="224"/>
      <c r="AB57" s="225"/>
      <c r="AC57" s="142"/>
      <c r="AD57" s="141"/>
      <c r="AE57" s="141"/>
      <c r="AF57" s="141"/>
      <c r="AG57" s="187"/>
      <c r="AH57" s="323"/>
      <c r="AI57" s="100"/>
      <c r="AJ57" s="323"/>
      <c r="AK57" s="100"/>
      <c r="AL57" s="324"/>
      <c r="AM57" s="143"/>
      <c r="AN57" s="177" t="str">
        <f>IF(ISERROR(VLOOKUP(AL57,'Listas Ley Transparencia'!$N$3:$S$17,2,0)),"",VLOOKUP(AL57,'Listas Ley Transparencia'!$N$3:$S$17,2,0))</f>
        <v/>
      </c>
      <c r="AO57" s="178" t="str">
        <f>IF(ISERROR(VLOOKUP(AL57,'Listas Ley Transparencia'!$N$3:$S$17,3,0)),"",VLOOKUP(AL57,'Listas Ley Transparencia'!$N$3:$S$17,3,0))</f>
        <v/>
      </c>
      <c r="AP57" s="178" t="str">
        <f>IF(ISERROR(VLOOKUP(AL57,'Listas Ley Transparencia'!$N$3:$S$17,4,0)),"",VLOOKUP(AL57,'Listas Ley Transparencia'!$N$3:$S$17,4,0))</f>
        <v/>
      </c>
      <c r="AQ57" s="179" t="str">
        <f>IF(ISERROR(VLOOKUP(AL57,'Listas Ley Transparencia'!$N$3:$S$17,6,0)),"",VLOOKUP(AL57,'Listas Ley Transparencia'!$N$3:$S$17,6,0))</f>
        <v/>
      </c>
      <c r="AR57" s="229"/>
      <c r="AS57" s="230"/>
      <c r="AT57" s="231"/>
      <c r="AU57" s="231"/>
      <c r="AV57" s="232"/>
      <c r="AW57" s="236"/>
      <c r="AX57" s="167"/>
      <c r="AY57" s="168"/>
      <c r="AZ57" s="168"/>
      <c r="BA57" s="184" t="str">
        <f t="shared" si="1"/>
        <v>No</v>
      </c>
    </row>
    <row r="58" spans="1:53" ht="93" customHeight="1" x14ac:dyDescent="0.2">
      <c r="A58" s="96">
        <v>50</v>
      </c>
      <c r="B58" s="319"/>
      <c r="C58" s="97"/>
      <c r="D58" s="213"/>
      <c r="E58" s="97"/>
      <c r="F58" s="97"/>
      <c r="G58" s="98"/>
      <c r="H58" s="98"/>
      <c r="I58" s="174" t="str">
        <f>IF(T58=0,"-",IF(M58="Datos / Información",CONCATENATE(S58,Q58,O58,"-",VLOOKUP(N58,'Listas Generales'!$B$44:$C$47,2,0)),"-"))</f>
        <v>-</v>
      </c>
      <c r="J58" s="333"/>
      <c r="K58" s="334"/>
      <c r="L58" s="335"/>
      <c r="M58" s="90"/>
      <c r="N58" s="91"/>
      <c r="O58" s="92">
        <f>IFERROR(VLOOKUP(N58,'Listas Generales'!$B$24:$C$28,2,0),0)</f>
        <v>0</v>
      </c>
      <c r="P58" s="93"/>
      <c r="Q58" s="92">
        <f>IFERROR(VLOOKUP(P58,'Listas Generales'!$B$31:$C$35,2,0),0)</f>
        <v>0</v>
      </c>
      <c r="R58" s="93"/>
      <c r="S58" s="92">
        <f>IFERROR(VLOOKUP(R58,'Listas Generales'!$B$38:$C$42,2,0),0)</f>
        <v>0</v>
      </c>
      <c r="T58" s="94">
        <f t="shared" si="0"/>
        <v>0</v>
      </c>
      <c r="U58" s="172" t="str">
        <f>IFERROR(VLOOKUP(T58,'Listas Generales'!$B$4:$C$7,2,0),"-")</f>
        <v>Sin clasificar</v>
      </c>
      <c r="V58" s="99"/>
      <c r="W58" s="223"/>
      <c r="X58" s="224"/>
      <c r="Y58" s="224"/>
      <c r="Z58" s="224"/>
      <c r="AA58" s="224"/>
      <c r="AB58" s="225"/>
      <c r="AC58" s="142"/>
      <c r="AD58" s="141"/>
      <c r="AE58" s="141"/>
      <c r="AF58" s="141"/>
      <c r="AG58" s="187"/>
      <c r="AH58" s="323"/>
      <c r="AI58" s="100"/>
      <c r="AJ58" s="323"/>
      <c r="AK58" s="100"/>
      <c r="AL58" s="324"/>
      <c r="AM58" s="143"/>
      <c r="AN58" s="177" t="str">
        <f>IF(ISERROR(VLOOKUP(AL58,'Listas Ley Transparencia'!$N$3:$S$17,2,0)),"",VLOOKUP(AL58,'Listas Ley Transparencia'!$N$3:$S$17,2,0))</f>
        <v/>
      </c>
      <c r="AO58" s="178" t="str">
        <f>IF(ISERROR(VLOOKUP(AL58,'Listas Ley Transparencia'!$N$3:$S$17,3,0)),"",VLOOKUP(AL58,'Listas Ley Transparencia'!$N$3:$S$17,3,0))</f>
        <v/>
      </c>
      <c r="AP58" s="178" t="str">
        <f>IF(ISERROR(VLOOKUP(AL58,'Listas Ley Transparencia'!$N$3:$S$17,4,0)),"",VLOOKUP(AL58,'Listas Ley Transparencia'!$N$3:$S$17,4,0))</f>
        <v/>
      </c>
      <c r="AQ58" s="179" t="str">
        <f>IF(ISERROR(VLOOKUP(AL58,'Listas Ley Transparencia'!$N$3:$S$17,6,0)),"",VLOOKUP(AL58,'Listas Ley Transparencia'!$N$3:$S$17,6,0))</f>
        <v/>
      </c>
      <c r="AR58" s="229"/>
      <c r="AS58" s="230"/>
      <c r="AT58" s="231"/>
      <c r="AU58" s="231"/>
      <c r="AV58" s="232"/>
      <c r="AW58" s="236"/>
      <c r="AX58" s="167"/>
      <c r="AY58" s="168"/>
      <c r="AZ58" s="168"/>
      <c r="BA58" s="184" t="str">
        <f t="shared" si="1"/>
        <v>No</v>
      </c>
    </row>
    <row r="59" spans="1:53" ht="93" customHeight="1" x14ac:dyDescent="0.2">
      <c r="A59" s="96">
        <v>51</v>
      </c>
      <c r="B59" s="319"/>
      <c r="C59" s="97"/>
      <c r="D59" s="213"/>
      <c r="E59" s="97"/>
      <c r="F59" s="97"/>
      <c r="G59" s="98"/>
      <c r="H59" s="98"/>
      <c r="I59" s="174" t="str">
        <f>IF(T59=0,"-",IF(M59="Datos / Información",CONCATENATE(S59,Q59,O59,"-",VLOOKUP(N59,'Listas Generales'!$B$44:$C$47,2,0)),"-"))</f>
        <v>-</v>
      </c>
      <c r="J59" s="333"/>
      <c r="K59" s="334"/>
      <c r="L59" s="335"/>
      <c r="M59" s="90"/>
      <c r="N59" s="91"/>
      <c r="O59" s="92">
        <f>IFERROR(VLOOKUP(N59,'Listas Generales'!$B$24:$C$28,2,0),0)</f>
        <v>0</v>
      </c>
      <c r="P59" s="93"/>
      <c r="Q59" s="92">
        <f>IFERROR(VLOOKUP(P59,'Listas Generales'!$B$31:$C$35,2,0),0)</f>
        <v>0</v>
      </c>
      <c r="R59" s="93"/>
      <c r="S59" s="92">
        <f>IFERROR(VLOOKUP(R59,'Listas Generales'!$B$38:$C$42,2,0),0)</f>
        <v>0</v>
      </c>
      <c r="T59" s="94">
        <f t="shared" si="0"/>
        <v>0</v>
      </c>
      <c r="U59" s="172" t="str">
        <f>IFERROR(VLOOKUP(T59,'Listas Generales'!$B$4:$C$7,2,0),"-")</f>
        <v>Sin clasificar</v>
      </c>
      <c r="V59" s="99"/>
      <c r="W59" s="223"/>
      <c r="X59" s="224"/>
      <c r="Y59" s="224"/>
      <c r="Z59" s="224"/>
      <c r="AA59" s="224"/>
      <c r="AB59" s="225"/>
      <c r="AC59" s="142"/>
      <c r="AD59" s="141"/>
      <c r="AE59" s="141"/>
      <c r="AF59" s="141"/>
      <c r="AG59" s="187"/>
      <c r="AH59" s="323"/>
      <c r="AI59" s="100"/>
      <c r="AJ59" s="323"/>
      <c r="AK59" s="100"/>
      <c r="AL59" s="324"/>
      <c r="AM59" s="143"/>
      <c r="AN59" s="177" t="str">
        <f>IF(ISERROR(VLOOKUP(AL59,'Listas Ley Transparencia'!$N$3:$S$17,2,0)),"",VLOOKUP(AL59,'Listas Ley Transparencia'!$N$3:$S$17,2,0))</f>
        <v/>
      </c>
      <c r="AO59" s="178" t="str">
        <f>IF(ISERROR(VLOOKUP(AL59,'Listas Ley Transparencia'!$N$3:$S$17,3,0)),"",VLOOKUP(AL59,'Listas Ley Transparencia'!$N$3:$S$17,3,0))</f>
        <v/>
      </c>
      <c r="AP59" s="178" t="str">
        <f>IF(ISERROR(VLOOKUP(AL59,'Listas Ley Transparencia'!$N$3:$S$17,4,0)),"",VLOOKUP(AL59,'Listas Ley Transparencia'!$N$3:$S$17,4,0))</f>
        <v/>
      </c>
      <c r="AQ59" s="179" t="str">
        <f>IF(ISERROR(VLOOKUP(AL59,'Listas Ley Transparencia'!$N$3:$S$17,6,0)),"",VLOOKUP(AL59,'Listas Ley Transparencia'!$N$3:$S$17,6,0))</f>
        <v/>
      </c>
      <c r="AR59" s="229"/>
      <c r="AS59" s="230"/>
      <c r="AT59" s="231"/>
      <c r="AU59" s="231"/>
      <c r="AV59" s="232"/>
      <c r="AW59" s="236"/>
      <c r="AX59" s="167"/>
      <c r="AY59" s="168"/>
      <c r="AZ59" s="168"/>
      <c r="BA59" s="184" t="str">
        <f t="shared" si="1"/>
        <v>No</v>
      </c>
    </row>
    <row r="60" spans="1:53" ht="93" customHeight="1" x14ac:dyDescent="0.2">
      <c r="A60" s="96">
        <v>52</v>
      </c>
      <c r="B60" s="319"/>
      <c r="C60" s="97"/>
      <c r="D60" s="213"/>
      <c r="E60" s="97"/>
      <c r="F60" s="97"/>
      <c r="G60" s="98"/>
      <c r="H60" s="98"/>
      <c r="I60" s="174" t="str">
        <f>IF(T60=0,"-",IF(M60="Datos / Información",CONCATENATE(S60,Q60,O60,"-",VLOOKUP(N60,'Listas Generales'!$B$44:$C$47,2,0)),"-"))</f>
        <v>-</v>
      </c>
      <c r="J60" s="333"/>
      <c r="K60" s="334"/>
      <c r="L60" s="335"/>
      <c r="M60" s="90"/>
      <c r="N60" s="91"/>
      <c r="O60" s="92">
        <f>IFERROR(VLOOKUP(N60,'Listas Generales'!$B$24:$C$28,2,0),0)</f>
        <v>0</v>
      </c>
      <c r="P60" s="93"/>
      <c r="Q60" s="92">
        <f>IFERROR(VLOOKUP(P60,'Listas Generales'!$B$31:$C$35,2,0),0)</f>
        <v>0</v>
      </c>
      <c r="R60" s="93"/>
      <c r="S60" s="92">
        <f>IFERROR(VLOOKUP(R60,'Listas Generales'!$B$38:$C$42,2,0),0)</f>
        <v>0</v>
      </c>
      <c r="T60" s="94">
        <f t="shared" si="0"/>
        <v>0</v>
      </c>
      <c r="U60" s="172" t="str">
        <f>IFERROR(VLOOKUP(T60,'Listas Generales'!$B$4:$C$7,2,0),"-")</f>
        <v>Sin clasificar</v>
      </c>
      <c r="V60" s="99"/>
      <c r="W60" s="223"/>
      <c r="X60" s="224"/>
      <c r="Y60" s="224"/>
      <c r="Z60" s="224"/>
      <c r="AA60" s="224"/>
      <c r="AB60" s="225"/>
      <c r="AC60" s="142"/>
      <c r="AD60" s="141"/>
      <c r="AE60" s="141"/>
      <c r="AF60" s="141"/>
      <c r="AG60" s="187"/>
      <c r="AH60" s="323"/>
      <c r="AI60" s="100"/>
      <c r="AJ60" s="323"/>
      <c r="AK60" s="100"/>
      <c r="AL60" s="324"/>
      <c r="AM60" s="143"/>
      <c r="AN60" s="177" t="str">
        <f>IF(ISERROR(VLOOKUP(AL60,'Listas Ley Transparencia'!$N$3:$S$17,2,0)),"",VLOOKUP(AL60,'Listas Ley Transparencia'!$N$3:$S$17,2,0))</f>
        <v/>
      </c>
      <c r="AO60" s="178" t="str">
        <f>IF(ISERROR(VLOOKUP(AL60,'Listas Ley Transparencia'!$N$3:$S$17,3,0)),"",VLOOKUP(AL60,'Listas Ley Transparencia'!$N$3:$S$17,3,0))</f>
        <v/>
      </c>
      <c r="AP60" s="178" t="str">
        <f>IF(ISERROR(VLOOKUP(AL60,'Listas Ley Transparencia'!$N$3:$S$17,4,0)),"",VLOOKUP(AL60,'Listas Ley Transparencia'!$N$3:$S$17,4,0))</f>
        <v/>
      </c>
      <c r="AQ60" s="179" t="str">
        <f>IF(ISERROR(VLOOKUP(AL60,'Listas Ley Transparencia'!$N$3:$S$17,6,0)),"",VLOOKUP(AL60,'Listas Ley Transparencia'!$N$3:$S$17,6,0))</f>
        <v/>
      </c>
      <c r="AR60" s="229"/>
      <c r="AS60" s="230"/>
      <c r="AT60" s="231"/>
      <c r="AU60" s="231"/>
      <c r="AV60" s="232"/>
      <c r="AW60" s="236"/>
      <c r="AX60" s="167"/>
      <c r="AY60" s="168"/>
      <c r="AZ60" s="168"/>
      <c r="BA60" s="184" t="str">
        <f t="shared" si="1"/>
        <v>No</v>
      </c>
    </row>
    <row r="61" spans="1:53" ht="93" customHeight="1" x14ac:dyDescent="0.2">
      <c r="A61" s="96">
        <v>53</v>
      </c>
      <c r="B61" s="319"/>
      <c r="C61" s="97"/>
      <c r="D61" s="213"/>
      <c r="E61" s="97"/>
      <c r="F61" s="97"/>
      <c r="G61" s="98"/>
      <c r="H61" s="98"/>
      <c r="I61" s="174" t="str">
        <f>IF(T61=0,"-",IF(M61="Datos / Información",CONCATENATE(S61,Q61,O61,"-",VLOOKUP(N61,'Listas Generales'!$B$44:$C$47,2,0)),"-"))</f>
        <v>-</v>
      </c>
      <c r="J61" s="333"/>
      <c r="K61" s="334"/>
      <c r="L61" s="335"/>
      <c r="M61" s="90"/>
      <c r="N61" s="91"/>
      <c r="O61" s="92">
        <f>IFERROR(VLOOKUP(N61,'Listas Generales'!$B$24:$C$28,2,0),0)</f>
        <v>0</v>
      </c>
      <c r="P61" s="93"/>
      <c r="Q61" s="92">
        <f>IFERROR(VLOOKUP(P61,'Listas Generales'!$B$31:$C$35,2,0),0)</f>
        <v>0</v>
      </c>
      <c r="R61" s="93"/>
      <c r="S61" s="92">
        <f>IFERROR(VLOOKUP(R61,'Listas Generales'!$B$38:$C$42,2,0),0)</f>
        <v>0</v>
      </c>
      <c r="T61" s="94">
        <f t="shared" si="0"/>
        <v>0</v>
      </c>
      <c r="U61" s="172" t="str">
        <f>IFERROR(VLOOKUP(T61,'Listas Generales'!$B$4:$C$7,2,0),"-")</f>
        <v>Sin clasificar</v>
      </c>
      <c r="V61" s="99"/>
      <c r="W61" s="223"/>
      <c r="X61" s="224"/>
      <c r="Y61" s="224"/>
      <c r="Z61" s="224"/>
      <c r="AA61" s="224"/>
      <c r="AB61" s="225"/>
      <c r="AC61" s="142"/>
      <c r="AD61" s="141"/>
      <c r="AE61" s="141"/>
      <c r="AF61" s="141"/>
      <c r="AG61" s="187"/>
      <c r="AH61" s="323"/>
      <c r="AI61" s="100"/>
      <c r="AJ61" s="323"/>
      <c r="AK61" s="100"/>
      <c r="AL61" s="324"/>
      <c r="AM61" s="143"/>
      <c r="AN61" s="177" t="str">
        <f>IF(ISERROR(VLOOKUP(AL61,'Listas Ley Transparencia'!$N$3:$S$17,2,0)),"",VLOOKUP(AL61,'Listas Ley Transparencia'!$N$3:$S$17,2,0))</f>
        <v/>
      </c>
      <c r="AO61" s="178" t="str">
        <f>IF(ISERROR(VLOOKUP(AL61,'Listas Ley Transparencia'!$N$3:$S$17,3,0)),"",VLOOKUP(AL61,'Listas Ley Transparencia'!$N$3:$S$17,3,0))</f>
        <v/>
      </c>
      <c r="AP61" s="178" t="str">
        <f>IF(ISERROR(VLOOKUP(AL61,'Listas Ley Transparencia'!$N$3:$S$17,4,0)),"",VLOOKUP(AL61,'Listas Ley Transparencia'!$N$3:$S$17,4,0))</f>
        <v/>
      </c>
      <c r="AQ61" s="179" t="str">
        <f>IF(ISERROR(VLOOKUP(AL61,'Listas Ley Transparencia'!$N$3:$S$17,6,0)),"",VLOOKUP(AL61,'Listas Ley Transparencia'!$N$3:$S$17,6,0))</f>
        <v/>
      </c>
      <c r="AR61" s="229"/>
      <c r="AS61" s="230"/>
      <c r="AT61" s="231"/>
      <c r="AU61" s="231"/>
      <c r="AV61" s="232"/>
      <c r="AW61" s="236"/>
      <c r="AX61" s="167"/>
      <c r="AY61" s="168"/>
      <c r="AZ61" s="168"/>
      <c r="BA61" s="184" t="str">
        <f t="shared" si="1"/>
        <v>No</v>
      </c>
    </row>
    <row r="62" spans="1:53" ht="93" customHeight="1" x14ac:dyDescent="0.2">
      <c r="A62" s="96">
        <v>54</v>
      </c>
      <c r="B62" s="319"/>
      <c r="C62" s="97"/>
      <c r="D62" s="213"/>
      <c r="E62" s="97"/>
      <c r="F62" s="97"/>
      <c r="G62" s="98"/>
      <c r="H62" s="98"/>
      <c r="I62" s="174" t="str">
        <f>IF(T62=0,"-",IF(M62="Datos / Información",CONCATENATE(S62,Q62,O62,"-",VLOOKUP(N62,'Listas Generales'!$B$44:$C$47,2,0)),"-"))</f>
        <v>-</v>
      </c>
      <c r="J62" s="333"/>
      <c r="K62" s="334"/>
      <c r="L62" s="335"/>
      <c r="M62" s="90"/>
      <c r="N62" s="91"/>
      <c r="O62" s="92">
        <f>IFERROR(VLOOKUP(N62,'Listas Generales'!$B$24:$C$28,2,0),0)</f>
        <v>0</v>
      </c>
      <c r="P62" s="93"/>
      <c r="Q62" s="92">
        <f>IFERROR(VLOOKUP(P62,'Listas Generales'!$B$31:$C$35,2,0),0)</f>
        <v>0</v>
      </c>
      <c r="R62" s="93"/>
      <c r="S62" s="92">
        <f>IFERROR(VLOOKUP(R62,'Listas Generales'!$B$38:$C$42,2,0),0)</f>
        <v>0</v>
      </c>
      <c r="T62" s="94">
        <f t="shared" si="0"/>
        <v>0</v>
      </c>
      <c r="U62" s="172" t="str">
        <f>IFERROR(VLOOKUP(T62,'Listas Generales'!$B$4:$C$7,2,0),"-")</f>
        <v>Sin clasificar</v>
      </c>
      <c r="V62" s="99"/>
      <c r="W62" s="223"/>
      <c r="X62" s="224"/>
      <c r="Y62" s="224"/>
      <c r="Z62" s="224"/>
      <c r="AA62" s="224"/>
      <c r="AB62" s="225"/>
      <c r="AC62" s="142"/>
      <c r="AD62" s="141"/>
      <c r="AE62" s="141"/>
      <c r="AF62" s="141"/>
      <c r="AG62" s="187"/>
      <c r="AH62" s="323"/>
      <c r="AI62" s="100"/>
      <c r="AJ62" s="323"/>
      <c r="AK62" s="100"/>
      <c r="AL62" s="324"/>
      <c r="AM62" s="143"/>
      <c r="AN62" s="177" t="str">
        <f>IF(ISERROR(VLOOKUP(AL62,'Listas Ley Transparencia'!$N$3:$S$17,2,0)),"",VLOOKUP(AL62,'Listas Ley Transparencia'!$N$3:$S$17,2,0))</f>
        <v/>
      </c>
      <c r="AO62" s="178" t="str">
        <f>IF(ISERROR(VLOOKUP(AL62,'Listas Ley Transparencia'!$N$3:$S$17,3,0)),"",VLOOKUP(AL62,'Listas Ley Transparencia'!$N$3:$S$17,3,0))</f>
        <v/>
      </c>
      <c r="AP62" s="178" t="str">
        <f>IF(ISERROR(VLOOKUP(AL62,'Listas Ley Transparencia'!$N$3:$S$17,4,0)),"",VLOOKUP(AL62,'Listas Ley Transparencia'!$N$3:$S$17,4,0))</f>
        <v/>
      </c>
      <c r="AQ62" s="179" t="str">
        <f>IF(ISERROR(VLOOKUP(AL62,'Listas Ley Transparencia'!$N$3:$S$17,6,0)),"",VLOOKUP(AL62,'Listas Ley Transparencia'!$N$3:$S$17,6,0))</f>
        <v/>
      </c>
      <c r="AR62" s="229"/>
      <c r="AS62" s="230"/>
      <c r="AT62" s="231"/>
      <c r="AU62" s="231"/>
      <c r="AV62" s="232"/>
      <c r="AW62" s="236"/>
      <c r="AX62" s="167"/>
      <c r="AY62" s="168"/>
      <c r="AZ62" s="168"/>
      <c r="BA62" s="184" t="str">
        <f t="shared" si="1"/>
        <v>No</v>
      </c>
    </row>
    <row r="63" spans="1:53" ht="93" customHeight="1" x14ac:dyDescent="0.2">
      <c r="A63" s="96">
        <v>55</v>
      </c>
      <c r="B63" s="319"/>
      <c r="C63" s="97"/>
      <c r="D63" s="213"/>
      <c r="E63" s="97"/>
      <c r="F63" s="97"/>
      <c r="G63" s="98"/>
      <c r="H63" s="98"/>
      <c r="I63" s="174" t="str">
        <f>IF(T63=0,"-",IF(M63="Datos / Información",CONCATENATE(S63,Q63,O63,"-",VLOOKUP(N63,'Listas Generales'!$B$44:$C$47,2,0)),"-"))</f>
        <v>-</v>
      </c>
      <c r="J63" s="333"/>
      <c r="K63" s="334"/>
      <c r="L63" s="335"/>
      <c r="M63" s="90"/>
      <c r="N63" s="91"/>
      <c r="O63" s="92">
        <f>IFERROR(VLOOKUP(N63,'Listas Generales'!$B$24:$C$28,2,0),0)</f>
        <v>0</v>
      </c>
      <c r="P63" s="93"/>
      <c r="Q63" s="92">
        <f>IFERROR(VLOOKUP(P63,'Listas Generales'!$B$31:$C$35,2,0),0)</f>
        <v>0</v>
      </c>
      <c r="R63" s="93"/>
      <c r="S63" s="92">
        <f>IFERROR(VLOOKUP(R63,'Listas Generales'!$B$38:$C$42,2,0),0)</f>
        <v>0</v>
      </c>
      <c r="T63" s="94">
        <f t="shared" si="0"/>
        <v>0</v>
      </c>
      <c r="U63" s="172" t="str">
        <f>IFERROR(VLOOKUP(T63,'Listas Generales'!$B$4:$C$7,2,0),"-")</f>
        <v>Sin clasificar</v>
      </c>
      <c r="V63" s="99"/>
      <c r="W63" s="223"/>
      <c r="X63" s="224"/>
      <c r="Y63" s="224"/>
      <c r="Z63" s="224"/>
      <c r="AA63" s="224"/>
      <c r="AB63" s="225"/>
      <c r="AC63" s="142"/>
      <c r="AD63" s="141"/>
      <c r="AE63" s="141"/>
      <c r="AF63" s="141"/>
      <c r="AG63" s="187"/>
      <c r="AH63" s="323"/>
      <c r="AI63" s="100"/>
      <c r="AJ63" s="323"/>
      <c r="AK63" s="100"/>
      <c r="AL63" s="324"/>
      <c r="AM63" s="143"/>
      <c r="AN63" s="177" t="str">
        <f>IF(ISERROR(VLOOKUP(AL63,'Listas Ley Transparencia'!$N$3:$S$17,2,0)),"",VLOOKUP(AL63,'Listas Ley Transparencia'!$N$3:$S$17,2,0))</f>
        <v/>
      </c>
      <c r="AO63" s="178" t="str">
        <f>IF(ISERROR(VLOOKUP(AL63,'Listas Ley Transparencia'!$N$3:$S$17,3,0)),"",VLOOKUP(AL63,'Listas Ley Transparencia'!$N$3:$S$17,3,0))</f>
        <v/>
      </c>
      <c r="AP63" s="178" t="str">
        <f>IF(ISERROR(VLOOKUP(AL63,'Listas Ley Transparencia'!$N$3:$S$17,4,0)),"",VLOOKUP(AL63,'Listas Ley Transparencia'!$N$3:$S$17,4,0))</f>
        <v/>
      </c>
      <c r="AQ63" s="179" t="str">
        <f>IF(ISERROR(VLOOKUP(AL63,'Listas Ley Transparencia'!$N$3:$S$17,6,0)),"",VLOOKUP(AL63,'Listas Ley Transparencia'!$N$3:$S$17,6,0))</f>
        <v/>
      </c>
      <c r="AR63" s="229"/>
      <c r="AS63" s="230"/>
      <c r="AT63" s="231"/>
      <c r="AU63" s="231"/>
      <c r="AV63" s="232"/>
      <c r="AW63" s="236"/>
      <c r="AX63" s="167"/>
      <c r="AY63" s="168"/>
      <c r="AZ63" s="168"/>
      <c r="BA63" s="184" t="str">
        <f t="shared" si="1"/>
        <v>No</v>
      </c>
    </row>
    <row r="64" spans="1:53" ht="93" customHeight="1" x14ac:dyDescent="0.2">
      <c r="A64" s="96">
        <v>56</v>
      </c>
      <c r="B64" s="319"/>
      <c r="C64" s="97"/>
      <c r="D64" s="213"/>
      <c r="E64" s="97"/>
      <c r="F64" s="97"/>
      <c r="G64" s="98"/>
      <c r="H64" s="98"/>
      <c r="I64" s="174" t="str">
        <f>IF(T64=0,"-",IF(M64="Datos / Información",CONCATENATE(S64,Q64,O64,"-",VLOOKUP(N64,'Listas Generales'!$B$44:$C$47,2,0)),"-"))</f>
        <v>-</v>
      </c>
      <c r="J64" s="333"/>
      <c r="K64" s="334"/>
      <c r="L64" s="335"/>
      <c r="M64" s="90"/>
      <c r="N64" s="91"/>
      <c r="O64" s="92">
        <f>IFERROR(VLOOKUP(N64,'Listas Generales'!$B$24:$C$28,2,0),0)</f>
        <v>0</v>
      </c>
      <c r="P64" s="93"/>
      <c r="Q64" s="92">
        <f>IFERROR(VLOOKUP(P64,'Listas Generales'!$B$31:$C$35,2,0),0)</f>
        <v>0</v>
      </c>
      <c r="R64" s="93"/>
      <c r="S64" s="92">
        <f>IFERROR(VLOOKUP(R64,'Listas Generales'!$B$38:$C$42,2,0),0)</f>
        <v>0</v>
      </c>
      <c r="T64" s="94">
        <f t="shared" si="0"/>
        <v>0</v>
      </c>
      <c r="U64" s="172" t="str">
        <f>IFERROR(VLOOKUP(T64,'Listas Generales'!$B$4:$C$7,2,0),"-")</f>
        <v>Sin clasificar</v>
      </c>
      <c r="V64" s="99"/>
      <c r="W64" s="223"/>
      <c r="X64" s="224"/>
      <c r="Y64" s="224"/>
      <c r="Z64" s="224"/>
      <c r="AA64" s="224"/>
      <c r="AB64" s="225"/>
      <c r="AC64" s="142"/>
      <c r="AD64" s="141"/>
      <c r="AE64" s="141"/>
      <c r="AF64" s="141"/>
      <c r="AG64" s="187"/>
      <c r="AH64" s="323"/>
      <c r="AI64" s="100"/>
      <c r="AJ64" s="323"/>
      <c r="AK64" s="100"/>
      <c r="AL64" s="324"/>
      <c r="AM64" s="143"/>
      <c r="AN64" s="177" t="str">
        <f>IF(ISERROR(VLOOKUP(AL64,'Listas Ley Transparencia'!$N$3:$S$17,2,0)),"",VLOOKUP(AL64,'Listas Ley Transparencia'!$N$3:$S$17,2,0))</f>
        <v/>
      </c>
      <c r="AO64" s="178" t="str">
        <f>IF(ISERROR(VLOOKUP(AL64,'Listas Ley Transparencia'!$N$3:$S$17,3,0)),"",VLOOKUP(AL64,'Listas Ley Transparencia'!$N$3:$S$17,3,0))</f>
        <v/>
      </c>
      <c r="AP64" s="178" t="str">
        <f>IF(ISERROR(VLOOKUP(AL64,'Listas Ley Transparencia'!$N$3:$S$17,4,0)),"",VLOOKUP(AL64,'Listas Ley Transparencia'!$N$3:$S$17,4,0))</f>
        <v/>
      </c>
      <c r="AQ64" s="179" t="str">
        <f>IF(ISERROR(VLOOKUP(AL64,'Listas Ley Transparencia'!$N$3:$S$17,6,0)),"",VLOOKUP(AL64,'Listas Ley Transparencia'!$N$3:$S$17,6,0))</f>
        <v/>
      </c>
      <c r="AR64" s="229"/>
      <c r="AS64" s="230"/>
      <c r="AT64" s="231"/>
      <c r="AU64" s="231"/>
      <c r="AV64" s="232"/>
      <c r="AW64" s="236"/>
      <c r="AX64" s="167"/>
      <c r="AY64" s="168"/>
      <c r="AZ64" s="168"/>
      <c r="BA64" s="184" t="str">
        <f t="shared" si="1"/>
        <v>No</v>
      </c>
    </row>
    <row r="65" spans="1:53" ht="93" customHeight="1" x14ac:dyDescent="0.2">
      <c r="A65" s="96">
        <v>57</v>
      </c>
      <c r="B65" s="319"/>
      <c r="C65" s="97"/>
      <c r="D65" s="213"/>
      <c r="E65" s="97"/>
      <c r="F65" s="97"/>
      <c r="G65" s="98"/>
      <c r="H65" s="98"/>
      <c r="I65" s="174" t="str">
        <f>IF(T65=0,"-",IF(M65="Datos / Información",CONCATENATE(S65,Q65,O65,"-",VLOOKUP(N65,'Listas Generales'!$B$44:$C$47,2,0)),"-"))</f>
        <v>-</v>
      </c>
      <c r="J65" s="333"/>
      <c r="K65" s="334"/>
      <c r="L65" s="335"/>
      <c r="M65" s="90"/>
      <c r="N65" s="91"/>
      <c r="O65" s="92">
        <f>IFERROR(VLOOKUP(N65,'Listas Generales'!$B$24:$C$28,2,0),0)</f>
        <v>0</v>
      </c>
      <c r="P65" s="93"/>
      <c r="Q65" s="92">
        <f>IFERROR(VLOOKUP(P65,'Listas Generales'!$B$31:$C$35,2,0),0)</f>
        <v>0</v>
      </c>
      <c r="R65" s="93"/>
      <c r="S65" s="92">
        <f>IFERROR(VLOOKUP(R65,'Listas Generales'!$B$38:$C$42,2,0),0)</f>
        <v>0</v>
      </c>
      <c r="T65" s="94">
        <f t="shared" si="0"/>
        <v>0</v>
      </c>
      <c r="U65" s="172" t="str">
        <f>IFERROR(VLOOKUP(T65,'Listas Generales'!$B$4:$C$7,2,0),"-")</f>
        <v>Sin clasificar</v>
      </c>
      <c r="V65" s="99"/>
      <c r="W65" s="223"/>
      <c r="X65" s="224"/>
      <c r="Y65" s="224"/>
      <c r="Z65" s="224"/>
      <c r="AA65" s="224"/>
      <c r="AB65" s="225"/>
      <c r="AC65" s="142"/>
      <c r="AD65" s="141"/>
      <c r="AE65" s="141"/>
      <c r="AF65" s="141"/>
      <c r="AG65" s="187"/>
      <c r="AH65" s="323"/>
      <c r="AI65" s="100"/>
      <c r="AJ65" s="323"/>
      <c r="AK65" s="100"/>
      <c r="AL65" s="324"/>
      <c r="AM65" s="143"/>
      <c r="AN65" s="177" t="str">
        <f>IF(ISERROR(VLOOKUP(AL65,'Listas Ley Transparencia'!$N$3:$S$17,2,0)),"",VLOOKUP(AL65,'Listas Ley Transparencia'!$N$3:$S$17,2,0))</f>
        <v/>
      </c>
      <c r="AO65" s="178" t="str">
        <f>IF(ISERROR(VLOOKUP(AL65,'Listas Ley Transparencia'!$N$3:$S$17,3,0)),"",VLOOKUP(AL65,'Listas Ley Transparencia'!$N$3:$S$17,3,0))</f>
        <v/>
      </c>
      <c r="AP65" s="178" t="str">
        <f>IF(ISERROR(VLOOKUP(AL65,'Listas Ley Transparencia'!$N$3:$S$17,4,0)),"",VLOOKUP(AL65,'Listas Ley Transparencia'!$N$3:$S$17,4,0))</f>
        <v/>
      </c>
      <c r="AQ65" s="179" t="str">
        <f>IF(ISERROR(VLOOKUP(AL65,'Listas Ley Transparencia'!$N$3:$S$17,6,0)),"",VLOOKUP(AL65,'Listas Ley Transparencia'!$N$3:$S$17,6,0))</f>
        <v/>
      </c>
      <c r="AR65" s="229"/>
      <c r="AS65" s="230"/>
      <c r="AT65" s="231"/>
      <c r="AU65" s="231"/>
      <c r="AV65" s="232"/>
      <c r="AW65" s="236"/>
      <c r="AX65" s="167"/>
      <c r="AY65" s="168"/>
      <c r="AZ65" s="168"/>
      <c r="BA65" s="184" t="str">
        <f t="shared" si="1"/>
        <v>No</v>
      </c>
    </row>
    <row r="66" spans="1:53" ht="93" customHeight="1" x14ac:dyDescent="0.2">
      <c r="A66" s="96">
        <v>58</v>
      </c>
      <c r="B66" s="319"/>
      <c r="C66" s="97"/>
      <c r="D66" s="213"/>
      <c r="E66" s="97"/>
      <c r="F66" s="97"/>
      <c r="G66" s="98"/>
      <c r="H66" s="98"/>
      <c r="I66" s="174" t="str">
        <f>IF(T66=0,"-",IF(M66="Datos / Información",CONCATENATE(S66,Q66,O66,"-",VLOOKUP(N66,'Listas Generales'!$B$44:$C$47,2,0)),"-"))</f>
        <v>-</v>
      </c>
      <c r="J66" s="333"/>
      <c r="K66" s="334"/>
      <c r="L66" s="335"/>
      <c r="M66" s="90"/>
      <c r="N66" s="91"/>
      <c r="O66" s="92">
        <f>IFERROR(VLOOKUP(N66,'Listas Generales'!$B$24:$C$28,2,0),0)</f>
        <v>0</v>
      </c>
      <c r="P66" s="93"/>
      <c r="Q66" s="92">
        <f>IFERROR(VLOOKUP(P66,'Listas Generales'!$B$31:$C$35,2,0),0)</f>
        <v>0</v>
      </c>
      <c r="R66" s="93"/>
      <c r="S66" s="92">
        <f>IFERROR(VLOOKUP(R66,'Listas Generales'!$B$38:$C$42,2,0),0)</f>
        <v>0</v>
      </c>
      <c r="T66" s="94">
        <f t="shared" si="0"/>
        <v>0</v>
      </c>
      <c r="U66" s="172" t="str">
        <f>IFERROR(VLOOKUP(T66,'Listas Generales'!$B$4:$C$7,2,0),"-")</f>
        <v>Sin clasificar</v>
      </c>
      <c r="V66" s="99"/>
      <c r="W66" s="223"/>
      <c r="X66" s="224"/>
      <c r="Y66" s="224"/>
      <c r="Z66" s="224"/>
      <c r="AA66" s="224"/>
      <c r="AB66" s="225"/>
      <c r="AC66" s="142"/>
      <c r="AD66" s="141"/>
      <c r="AE66" s="141"/>
      <c r="AF66" s="141"/>
      <c r="AG66" s="187"/>
      <c r="AH66" s="323"/>
      <c r="AI66" s="100"/>
      <c r="AJ66" s="323"/>
      <c r="AK66" s="100"/>
      <c r="AL66" s="324"/>
      <c r="AM66" s="143"/>
      <c r="AN66" s="177" t="str">
        <f>IF(ISERROR(VLOOKUP(AL66,'Listas Ley Transparencia'!$N$3:$S$17,2,0)),"",VLOOKUP(AL66,'Listas Ley Transparencia'!$N$3:$S$17,2,0))</f>
        <v/>
      </c>
      <c r="AO66" s="178" t="str">
        <f>IF(ISERROR(VLOOKUP(AL66,'Listas Ley Transparencia'!$N$3:$S$17,3,0)),"",VLOOKUP(AL66,'Listas Ley Transparencia'!$N$3:$S$17,3,0))</f>
        <v/>
      </c>
      <c r="AP66" s="178" t="str">
        <f>IF(ISERROR(VLOOKUP(AL66,'Listas Ley Transparencia'!$N$3:$S$17,4,0)),"",VLOOKUP(AL66,'Listas Ley Transparencia'!$N$3:$S$17,4,0))</f>
        <v/>
      </c>
      <c r="AQ66" s="179" t="str">
        <f>IF(ISERROR(VLOOKUP(AL66,'Listas Ley Transparencia'!$N$3:$S$17,6,0)),"",VLOOKUP(AL66,'Listas Ley Transparencia'!$N$3:$S$17,6,0))</f>
        <v/>
      </c>
      <c r="AR66" s="229"/>
      <c r="AS66" s="230"/>
      <c r="AT66" s="231"/>
      <c r="AU66" s="231"/>
      <c r="AV66" s="232"/>
      <c r="AW66" s="236"/>
      <c r="AX66" s="167"/>
      <c r="AY66" s="168"/>
      <c r="AZ66" s="168"/>
      <c r="BA66" s="184" t="str">
        <f t="shared" si="1"/>
        <v>No</v>
      </c>
    </row>
    <row r="67" spans="1:53" ht="93" customHeight="1" x14ac:dyDescent="0.2">
      <c r="A67" s="188">
        <v>59</v>
      </c>
      <c r="B67" s="319"/>
      <c r="C67" s="189"/>
      <c r="D67" s="213"/>
      <c r="E67" s="97"/>
      <c r="F67" s="97"/>
      <c r="G67" s="98"/>
      <c r="H67" s="98"/>
      <c r="I67" s="174" t="str">
        <f>IF(T67=0,"-",IF(M67="Datos / Información",CONCATENATE(S67,Q67,O67,"-",VLOOKUP(N67,'Listas Generales'!$B$44:$C$47,2,0)),"-"))</f>
        <v>-</v>
      </c>
      <c r="J67" s="333"/>
      <c r="K67" s="334"/>
      <c r="L67" s="335"/>
      <c r="M67" s="90"/>
      <c r="N67" s="91"/>
      <c r="O67" s="92">
        <f>IFERROR(VLOOKUP(N67,'Listas Generales'!$B$24:$C$28,2,0),0)</f>
        <v>0</v>
      </c>
      <c r="P67" s="93"/>
      <c r="Q67" s="92">
        <f>IFERROR(VLOOKUP(P67,'Listas Generales'!$B$31:$C$35,2,0),0)</f>
        <v>0</v>
      </c>
      <c r="R67" s="93"/>
      <c r="S67" s="92">
        <f>IFERROR(VLOOKUP(R67,'Listas Generales'!$B$38:$C$42,2,0),0)</f>
        <v>0</v>
      </c>
      <c r="T67" s="94">
        <f t="shared" si="0"/>
        <v>0</v>
      </c>
      <c r="U67" s="172" t="str">
        <f>IFERROR(VLOOKUP(T67,'Listas Generales'!$B$4:$C$7,2,0),"-")</f>
        <v>Sin clasificar</v>
      </c>
      <c r="V67" s="99"/>
      <c r="W67" s="223"/>
      <c r="X67" s="224"/>
      <c r="Y67" s="224"/>
      <c r="Z67" s="224"/>
      <c r="AA67" s="224"/>
      <c r="AB67" s="225"/>
      <c r="AC67" s="142"/>
      <c r="AD67" s="141"/>
      <c r="AE67" s="141"/>
      <c r="AF67" s="141"/>
      <c r="AG67" s="187"/>
      <c r="AH67" s="323"/>
      <c r="AI67" s="100"/>
      <c r="AJ67" s="323"/>
      <c r="AK67" s="100"/>
      <c r="AL67" s="324"/>
      <c r="AM67" s="143"/>
      <c r="AN67" s="177" t="str">
        <f>IF(ISERROR(VLOOKUP(AL67,'Listas Ley Transparencia'!$N$3:$S$17,2,0)),"",VLOOKUP(AL67,'Listas Ley Transparencia'!$N$3:$S$17,2,0))</f>
        <v/>
      </c>
      <c r="AO67" s="178" t="str">
        <f>IF(ISERROR(VLOOKUP(AL67,'Listas Ley Transparencia'!$N$3:$S$17,3,0)),"",VLOOKUP(AL67,'Listas Ley Transparencia'!$N$3:$S$17,3,0))</f>
        <v/>
      </c>
      <c r="AP67" s="178" t="str">
        <f>IF(ISERROR(VLOOKUP(AL67,'Listas Ley Transparencia'!$N$3:$S$17,4,0)),"",VLOOKUP(AL67,'Listas Ley Transparencia'!$N$3:$S$17,4,0))</f>
        <v/>
      </c>
      <c r="AQ67" s="179" t="str">
        <f>IF(ISERROR(VLOOKUP(AL67,'Listas Ley Transparencia'!$N$3:$S$17,6,0)),"",VLOOKUP(AL67,'Listas Ley Transparencia'!$N$3:$S$17,6,0))</f>
        <v/>
      </c>
      <c r="AR67" s="229"/>
      <c r="AS67" s="230"/>
      <c r="AT67" s="231"/>
      <c r="AU67" s="231"/>
      <c r="AV67" s="232"/>
      <c r="AW67" s="236"/>
      <c r="AX67" s="167"/>
      <c r="AY67" s="168"/>
      <c r="AZ67" s="168"/>
      <c r="BA67" s="184" t="str">
        <f t="shared" si="1"/>
        <v>No</v>
      </c>
    </row>
    <row r="68" spans="1:53" ht="93" customHeight="1" x14ac:dyDescent="0.2">
      <c r="A68" s="188">
        <v>60</v>
      </c>
      <c r="B68" s="319"/>
      <c r="C68" s="189"/>
      <c r="D68" s="213"/>
      <c r="E68" s="97"/>
      <c r="F68" s="97"/>
      <c r="G68" s="98"/>
      <c r="H68" s="98"/>
      <c r="I68" s="174" t="str">
        <f>IF(T68=0,"-",IF(M68="Datos / Información",CONCATENATE(S68,Q68,O68,"-",VLOOKUP(N68,'Listas Generales'!$B$44:$C$47,2,0)),"-"))</f>
        <v>-</v>
      </c>
      <c r="J68" s="333"/>
      <c r="K68" s="334"/>
      <c r="L68" s="335"/>
      <c r="M68" s="90"/>
      <c r="N68" s="91"/>
      <c r="O68" s="92">
        <f>IFERROR(VLOOKUP(N68,'Listas Generales'!$B$24:$C$28,2,0),0)</f>
        <v>0</v>
      </c>
      <c r="P68" s="93"/>
      <c r="Q68" s="92">
        <f>IFERROR(VLOOKUP(P68,'Listas Generales'!$B$31:$C$35,2,0),0)</f>
        <v>0</v>
      </c>
      <c r="R68" s="93"/>
      <c r="S68" s="92">
        <f>IFERROR(VLOOKUP(R68,'Listas Generales'!$B$38:$C$42,2,0),0)</f>
        <v>0</v>
      </c>
      <c r="T68" s="94">
        <f t="shared" si="0"/>
        <v>0</v>
      </c>
      <c r="U68" s="172" t="str">
        <f>IFERROR(VLOOKUP(T68,'Listas Generales'!$B$4:$C$7,2,0),"-")</f>
        <v>Sin clasificar</v>
      </c>
      <c r="V68" s="99"/>
      <c r="W68" s="223"/>
      <c r="X68" s="224"/>
      <c r="Y68" s="224"/>
      <c r="Z68" s="224"/>
      <c r="AA68" s="224"/>
      <c r="AB68" s="225"/>
      <c r="AC68" s="142"/>
      <c r="AD68" s="141"/>
      <c r="AE68" s="141"/>
      <c r="AF68" s="141"/>
      <c r="AG68" s="187"/>
      <c r="AH68" s="323"/>
      <c r="AI68" s="100"/>
      <c r="AJ68" s="323"/>
      <c r="AK68" s="100"/>
      <c r="AL68" s="324"/>
      <c r="AM68" s="143"/>
      <c r="AN68" s="177" t="str">
        <f>IF(ISERROR(VLOOKUP(AL68,'Listas Ley Transparencia'!$N$3:$S$17,2,0)),"",VLOOKUP(AL68,'Listas Ley Transparencia'!$N$3:$S$17,2,0))</f>
        <v/>
      </c>
      <c r="AO68" s="178" t="str">
        <f>IF(ISERROR(VLOOKUP(AL68,'Listas Ley Transparencia'!$N$3:$S$17,3,0)),"",VLOOKUP(AL68,'Listas Ley Transparencia'!$N$3:$S$17,3,0))</f>
        <v/>
      </c>
      <c r="AP68" s="178" t="str">
        <f>IF(ISERROR(VLOOKUP(AL68,'Listas Ley Transparencia'!$N$3:$S$17,4,0)),"",VLOOKUP(AL68,'Listas Ley Transparencia'!$N$3:$S$17,4,0))</f>
        <v/>
      </c>
      <c r="AQ68" s="179" t="str">
        <f>IF(ISERROR(VLOOKUP(AL68,'Listas Ley Transparencia'!$N$3:$S$17,6,0)),"",VLOOKUP(AL68,'Listas Ley Transparencia'!$N$3:$S$17,6,0))</f>
        <v/>
      </c>
      <c r="AR68" s="229"/>
      <c r="AS68" s="230"/>
      <c r="AT68" s="231"/>
      <c r="AU68" s="231"/>
      <c r="AV68" s="232"/>
      <c r="AW68" s="236"/>
      <c r="AX68" s="167"/>
      <c r="AY68" s="168"/>
      <c r="AZ68" s="168"/>
      <c r="BA68" s="184" t="str">
        <f t="shared" si="1"/>
        <v>No</v>
      </c>
    </row>
    <row r="69" spans="1:53" ht="93" customHeight="1" x14ac:dyDescent="0.2">
      <c r="A69" s="188">
        <v>61</v>
      </c>
      <c r="B69" s="319"/>
      <c r="C69" s="189"/>
      <c r="D69" s="213"/>
      <c r="E69" s="97"/>
      <c r="F69" s="97"/>
      <c r="G69" s="98"/>
      <c r="H69" s="98"/>
      <c r="I69" s="174" t="str">
        <f>IF(T69=0,"-",IF(M69="Datos / Información",CONCATENATE(S69,Q69,O69,"-",VLOOKUP(N69,'Listas Generales'!$B$44:$C$47,2,0)),"-"))</f>
        <v>-</v>
      </c>
      <c r="J69" s="333"/>
      <c r="K69" s="334"/>
      <c r="L69" s="335"/>
      <c r="M69" s="90"/>
      <c r="N69" s="91"/>
      <c r="O69" s="92">
        <f>IFERROR(VLOOKUP(N69,'Listas Generales'!$B$24:$C$28,2,0),0)</f>
        <v>0</v>
      </c>
      <c r="P69" s="93"/>
      <c r="Q69" s="92">
        <f>IFERROR(VLOOKUP(P69,'Listas Generales'!$B$31:$C$35,2,0),0)</f>
        <v>0</v>
      </c>
      <c r="R69" s="93"/>
      <c r="S69" s="92">
        <f>IFERROR(VLOOKUP(R69,'Listas Generales'!$B$38:$C$42,2,0),0)</f>
        <v>0</v>
      </c>
      <c r="T69" s="94">
        <f t="shared" si="0"/>
        <v>0</v>
      </c>
      <c r="U69" s="172" t="str">
        <f>IFERROR(VLOOKUP(T69,'Listas Generales'!$B$4:$C$7,2,0),"-")</f>
        <v>Sin clasificar</v>
      </c>
      <c r="V69" s="99"/>
      <c r="W69" s="223"/>
      <c r="X69" s="224"/>
      <c r="Y69" s="224"/>
      <c r="Z69" s="224"/>
      <c r="AA69" s="224"/>
      <c r="AB69" s="225"/>
      <c r="AC69" s="142"/>
      <c r="AD69" s="141"/>
      <c r="AE69" s="141"/>
      <c r="AF69" s="141"/>
      <c r="AG69" s="187"/>
      <c r="AH69" s="323"/>
      <c r="AI69" s="100"/>
      <c r="AJ69" s="323"/>
      <c r="AK69" s="100"/>
      <c r="AL69" s="324"/>
      <c r="AM69" s="143"/>
      <c r="AN69" s="177" t="str">
        <f>IF(ISERROR(VLOOKUP(AL69,'Listas Ley Transparencia'!$N$3:$S$17,2,0)),"",VLOOKUP(AL69,'Listas Ley Transparencia'!$N$3:$S$17,2,0))</f>
        <v/>
      </c>
      <c r="AO69" s="178" t="str">
        <f>IF(ISERROR(VLOOKUP(AL69,'Listas Ley Transparencia'!$N$3:$S$17,3,0)),"",VLOOKUP(AL69,'Listas Ley Transparencia'!$N$3:$S$17,3,0))</f>
        <v/>
      </c>
      <c r="AP69" s="178" t="str">
        <f>IF(ISERROR(VLOOKUP(AL69,'Listas Ley Transparencia'!$N$3:$S$17,4,0)),"",VLOOKUP(AL69,'Listas Ley Transparencia'!$N$3:$S$17,4,0))</f>
        <v/>
      </c>
      <c r="AQ69" s="179" t="str">
        <f>IF(ISERROR(VLOOKUP(AL69,'Listas Ley Transparencia'!$N$3:$S$17,6,0)),"",VLOOKUP(AL69,'Listas Ley Transparencia'!$N$3:$S$17,6,0))</f>
        <v/>
      </c>
      <c r="AR69" s="229"/>
      <c r="AS69" s="230"/>
      <c r="AT69" s="231"/>
      <c r="AU69" s="231"/>
      <c r="AV69" s="232"/>
      <c r="AW69" s="236"/>
      <c r="AX69" s="167"/>
      <c r="AY69" s="168"/>
      <c r="AZ69" s="168"/>
      <c r="BA69" s="184" t="str">
        <f t="shared" si="1"/>
        <v>No</v>
      </c>
    </row>
    <row r="70" spans="1:53" ht="93" customHeight="1" x14ac:dyDescent="0.2">
      <c r="A70" s="96">
        <v>62</v>
      </c>
      <c r="B70" s="319"/>
      <c r="C70" s="97"/>
      <c r="D70" s="213"/>
      <c r="E70" s="97"/>
      <c r="F70" s="97"/>
      <c r="G70" s="98"/>
      <c r="H70" s="98"/>
      <c r="I70" s="174" t="str">
        <f>IF(T70=0,"-",IF(M70="Datos / Información",CONCATENATE(S70,Q70,O70,"-",VLOOKUP(N70,'Listas Generales'!$B$44:$C$47,2,0)),"-"))</f>
        <v>-</v>
      </c>
      <c r="J70" s="333"/>
      <c r="K70" s="334"/>
      <c r="L70" s="335"/>
      <c r="M70" s="90"/>
      <c r="N70" s="91"/>
      <c r="O70" s="92">
        <f>IFERROR(VLOOKUP(N70,'Listas Generales'!$B$24:$C$28,2,0),0)</f>
        <v>0</v>
      </c>
      <c r="P70" s="93"/>
      <c r="Q70" s="92">
        <f>IFERROR(VLOOKUP(P70,'Listas Generales'!$B$31:$C$35,2,0),0)</f>
        <v>0</v>
      </c>
      <c r="R70" s="93"/>
      <c r="S70" s="92">
        <f>IFERROR(VLOOKUP(R70,'Listas Generales'!$B$38:$C$42,2,0),0)</f>
        <v>0</v>
      </c>
      <c r="T70" s="94">
        <f t="shared" si="0"/>
        <v>0</v>
      </c>
      <c r="U70" s="172" t="str">
        <f>IFERROR(VLOOKUP(T70,'Listas Generales'!$B$4:$C$7,2,0),"-")</f>
        <v>Sin clasificar</v>
      </c>
      <c r="V70" s="99"/>
      <c r="W70" s="223"/>
      <c r="X70" s="224"/>
      <c r="Y70" s="224"/>
      <c r="Z70" s="224"/>
      <c r="AA70" s="224"/>
      <c r="AB70" s="225"/>
      <c r="AC70" s="142"/>
      <c r="AD70" s="141"/>
      <c r="AE70" s="141"/>
      <c r="AF70" s="141"/>
      <c r="AG70" s="187"/>
      <c r="AH70" s="323"/>
      <c r="AI70" s="100"/>
      <c r="AJ70" s="323"/>
      <c r="AK70" s="100"/>
      <c r="AL70" s="324"/>
      <c r="AM70" s="143"/>
      <c r="AN70" s="177" t="str">
        <f>IF(ISERROR(VLOOKUP(AL70,'Listas Ley Transparencia'!$N$3:$S$17,2,0)),"",VLOOKUP(AL70,'Listas Ley Transparencia'!$N$3:$S$17,2,0))</f>
        <v/>
      </c>
      <c r="AO70" s="178" t="str">
        <f>IF(ISERROR(VLOOKUP(AL70,'Listas Ley Transparencia'!$N$3:$S$17,3,0)),"",VLOOKUP(AL70,'Listas Ley Transparencia'!$N$3:$S$17,3,0))</f>
        <v/>
      </c>
      <c r="AP70" s="178" t="str">
        <f>IF(ISERROR(VLOOKUP(AL70,'Listas Ley Transparencia'!$N$3:$S$17,4,0)),"",VLOOKUP(AL70,'Listas Ley Transparencia'!$N$3:$S$17,4,0))</f>
        <v/>
      </c>
      <c r="AQ70" s="179" t="str">
        <f>IF(ISERROR(VLOOKUP(AL70,'Listas Ley Transparencia'!$N$3:$S$17,6,0)),"",VLOOKUP(AL70,'Listas Ley Transparencia'!$N$3:$S$17,6,0))</f>
        <v/>
      </c>
      <c r="AR70" s="229"/>
      <c r="AS70" s="230"/>
      <c r="AT70" s="231"/>
      <c r="AU70" s="231"/>
      <c r="AV70" s="232"/>
      <c r="AW70" s="236"/>
      <c r="AX70" s="167"/>
      <c r="AY70" s="168"/>
      <c r="AZ70" s="168"/>
      <c r="BA70" s="184" t="str">
        <f t="shared" si="1"/>
        <v>No</v>
      </c>
    </row>
    <row r="71" spans="1:53" ht="93" customHeight="1" x14ac:dyDescent="0.2">
      <c r="A71" s="96">
        <v>63</v>
      </c>
      <c r="B71" s="319"/>
      <c r="C71" s="97"/>
      <c r="D71" s="213"/>
      <c r="E71" s="97"/>
      <c r="F71" s="97"/>
      <c r="G71" s="98"/>
      <c r="H71" s="98"/>
      <c r="I71" s="174" t="str">
        <f>IF(T71=0,"-",IF(M71="Datos / Información",CONCATENATE(S71,Q71,O71,"-",VLOOKUP(N71,'Listas Generales'!$B$44:$C$47,2,0)),"-"))</f>
        <v>-</v>
      </c>
      <c r="J71" s="333"/>
      <c r="K71" s="334"/>
      <c r="L71" s="335"/>
      <c r="M71" s="90"/>
      <c r="N71" s="91"/>
      <c r="O71" s="92">
        <f>IFERROR(VLOOKUP(N71,'Listas Generales'!$B$24:$C$28,2,0),0)</f>
        <v>0</v>
      </c>
      <c r="P71" s="93"/>
      <c r="Q71" s="92">
        <f>IFERROR(VLOOKUP(P71,'Listas Generales'!$B$31:$C$35,2,0),0)</f>
        <v>0</v>
      </c>
      <c r="R71" s="93"/>
      <c r="S71" s="92">
        <f>IFERROR(VLOOKUP(R71,'Listas Generales'!$B$38:$C$42,2,0),0)</f>
        <v>0</v>
      </c>
      <c r="T71" s="94">
        <f t="shared" si="0"/>
        <v>0</v>
      </c>
      <c r="U71" s="172" t="str">
        <f>IFERROR(VLOOKUP(T71,'Listas Generales'!$B$4:$C$7,2,0),"-")</f>
        <v>Sin clasificar</v>
      </c>
      <c r="V71" s="99"/>
      <c r="W71" s="223"/>
      <c r="X71" s="224"/>
      <c r="Y71" s="224"/>
      <c r="Z71" s="224"/>
      <c r="AA71" s="224"/>
      <c r="AB71" s="225"/>
      <c r="AC71" s="142"/>
      <c r="AD71" s="141"/>
      <c r="AE71" s="141"/>
      <c r="AF71" s="141"/>
      <c r="AG71" s="187"/>
      <c r="AH71" s="323"/>
      <c r="AI71" s="100"/>
      <c r="AJ71" s="323"/>
      <c r="AK71" s="100"/>
      <c r="AL71" s="324"/>
      <c r="AM71" s="143"/>
      <c r="AN71" s="177" t="str">
        <f>IF(ISERROR(VLOOKUP(AL71,'Listas Ley Transparencia'!$N$3:$S$17,2,0)),"",VLOOKUP(AL71,'Listas Ley Transparencia'!$N$3:$S$17,2,0))</f>
        <v/>
      </c>
      <c r="AO71" s="178" t="str">
        <f>IF(ISERROR(VLOOKUP(AL71,'Listas Ley Transparencia'!$N$3:$S$17,3,0)),"",VLOOKUP(AL71,'Listas Ley Transparencia'!$N$3:$S$17,3,0))</f>
        <v/>
      </c>
      <c r="AP71" s="178" t="str">
        <f>IF(ISERROR(VLOOKUP(AL71,'Listas Ley Transparencia'!$N$3:$S$17,4,0)),"",VLOOKUP(AL71,'Listas Ley Transparencia'!$N$3:$S$17,4,0))</f>
        <v/>
      </c>
      <c r="AQ71" s="179" t="str">
        <f>IF(ISERROR(VLOOKUP(AL71,'Listas Ley Transparencia'!$N$3:$S$17,6,0)),"",VLOOKUP(AL71,'Listas Ley Transparencia'!$N$3:$S$17,6,0))</f>
        <v/>
      </c>
      <c r="AR71" s="229"/>
      <c r="AS71" s="230"/>
      <c r="AT71" s="231"/>
      <c r="AU71" s="231"/>
      <c r="AV71" s="232"/>
      <c r="AW71" s="236"/>
      <c r="AX71" s="167"/>
      <c r="AY71" s="168"/>
      <c r="AZ71" s="168"/>
      <c r="BA71" s="184" t="str">
        <f t="shared" si="1"/>
        <v>No</v>
      </c>
    </row>
    <row r="72" spans="1:53" ht="93" customHeight="1" x14ac:dyDescent="0.2">
      <c r="A72" s="96">
        <v>64</v>
      </c>
      <c r="B72" s="319"/>
      <c r="C72" s="97"/>
      <c r="D72" s="213"/>
      <c r="E72" s="97"/>
      <c r="F72" s="97"/>
      <c r="G72" s="98"/>
      <c r="H72" s="98"/>
      <c r="I72" s="174" t="str">
        <f>IF(T72=0,"-",IF(M72="Datos / Información",CONCATENATE(S72,Q72,O72,"-",VLOOKUP(N72,'Listas Generales'!$B$44:$C$47,2,0)),"-"))</f>
        <v>-</v>
      </c>
      <c r="J72" s="333"/>
      <c r="K72" s="334"/>
      <c r="L72" s="335"/>
      <c r="M72" s="90"/>
      <c r="N72" s="91"/>
      <c r="O72" s="92">
        <f>IFERROR(VLOOKUP(N72,'Listas Generales'!$B$24:$C$28,2,0),0)</f>
        <v>0</v>
      </c>
      <c r="P72" s="93"/>
      <c r="Q72" s="92">
        <f>IFERROR(VLOOKUP(P72,'Listas Generales'!$B$31:$C$35,2,0),0)</f>
        <v>0</v>
      </c>
      <c r="R72" s="93"/>
      <c r="S72" s="92">
        <f>IFERROR(VLOOKUP(R72,'Listas Generales'!$B$38:$C$42,2,0),0)</f>
        <v>0</v>
      </c>
      <c r="T72" s="94">
        <f t="shared" si="0"/>
        <v>0</v>
      </c>
      <c r="U72" s="172" t="str">
        <f>IFERROR(VLOOKUP(T72,'Listas Generales'!$B$4:$C$7,2,0),"-")</f>
        <v>Sin clasificar</v>
      </c>
      <c r="V72" s="99"/>
      <c r="W72" s="223"/>
      <c r="X72" s="224"/>
      <c r="Y72" s="224"/>
      <c r="Z72" s="224"/>
      <c r="AA72" s="224"/>
      <c r="AB72" s="225"/>
      <c r="AC72" s="142"/>
      <c r="AD72" s="141"/>
      <c r="AE72" s="141"/>
      <c r="AF72" s="141"/>
      <c r="AG72" s="187"/>
      <c r="AH72" s="323"/>
      <c r="AI72" s="100"/>
      <c r="AJ72" s="323"/>
      <c r="AK72" s="100"/>
      <c r="AL72" s="324"/>
      <c r="AM72" s="143"/>
      <c r="AN72" s="177" t="str">
        <f>IF(ISERROR(VLOOKUP(AL72,'Listas Ley Transparencia'!$N$3:$S$17,2,0)),"",VLOOKUP(AL72,'Listas Ley Transparencia'!$N$3:$S$17,2,0))</f>
        <v/>
      </c>
      <c r="AO72" s="178" t="str">
        <f>IF(ISERROR(VLOOKUP(AL72,'Listas Ley Transparencia'!$N$3:$S$17,3,0)),"",VLOOKUP(AL72,'Listas Ley Transparencia'!$N$3:$S$17,3,0))</f>
        <v/>
      </c>
      <c r="AP72" s="178" t="str">
        <f>IF(ISERROR(VLOOKUP(AL72,'Listas Ley Transparencia'!$N$3:$S$17,4,0)),"",VLOOKUP(AL72,'Listas Ley Transparencia'!$N$3:$S$17,4,0))</f>
        <v/>
      </c>
      <c r="AQ72" s="179" t="str">
        <f>IF(ISERROR(VLOOKUP(AL72,'Listas Ley Transparencia'!$N$3:$S$17,6,0)),"",VLOOKUP(AL72,'Listas Ley Transparencia'!$N$3:$S$17,6,0))</f>
        <v/>
      </c>
      <c r="AR72" s="229"/>
      <c r="AS72" s="230"/>
      <c r="AT72" s="231"/>
      <c r="AU72" s="231"/>
      <c r="AV72" s="232"/>
      <c r="AW72" s="236"/>
      <c r="AX72" s="167"/>
      <c r="AY72" s="168"/>
      <c r="AZ72" s="168"/>
      <c r="BA72" s="184" t="str">
        <f t="shared" si="1"/>
        <v>No</v>
      </c>
    </row>
    <row r="73" spans="1:53" ht="93" customHeight="1" x14ac:dyDescent="0.2">
      <c r="A73" s="96">
        <v>65</v>
      </c>
      <c r="B73" s="319"/>
      <c r="C73" s="97"/>
      <c r="D73" s="213"/>
      <c r="E73" s="97"/>
      <c r="F73" s="97"/>
      <c r="G73" s="98"/>
      <c r="H73" s="98"/>
      <c r="I73" s="174" t="str">
        <f>IF(T73=0,"-",IF(M73="Datos / Información",CONCATENATE(S73,Q73,O73,"-",VLOOKUP(N73,'Listas Generales'!$B$44:$C$47,2,0)),"-"))</f>
        <v>-</v>
      </c>
      <c r="J73" s="333"/>
      <c r="K73" s="334"/>
      <c r="L73" s="335"/>
      <c r="M73" s="90"/>
      <c r="N73" s="91"/>
      <c r="O73" s="92">
        <f>IFERROR(VLOOKUP(N73,'Listas Generales'!$B$24:$C$28,2,0),0)</f>
        <v>0</v>
      </c>
      <c r="P73" s="93"/>
      <c r="Q73" s="92">
        <f>IFERROR(VLOOKUP(P73,'Listas Generales'!$B$31:$C$35,2,0),0)</f>
        <v>0</v>
      </c>
      <c r="R73" s="93"/>
      <c r="S73" s="92">
        <f>IFERROR(VLOOKUP(R73,'Listas Generales'!$B$38:$C$42,2,0),0)</f>
        <v>0</v>
      </c>
      <c r="T73" s="94">
        <f t="shared" si="0"/>
        <v>0</v>
      </c>
      <c r="U73" s="172" t="str">
        <f>IFERROR(VLOOKUP(T73,'Listas Generales'!$B$4:$C$7,2,0),"-")</f>
        <v>Sin clasificar</v>
      </c>
      <c r="V73" s="99"/>
      <c r="W73" s="223"/>
      <c r="X73" s="224"/>
      <c r="Y73" s="224"/>
      <c r="Z73" s="224"/>
      <c r="AA73" s="224"/>
      <c r="AB73" s="225"/>
      <c r="AC73" s="142"/>
      <c r="AD73" s="141"/>
      <c r="AE73" s="141"/>
      <c r="AF73" s="141"/>
      <c r="AG73" s="187"/>
      <c r="AH73" s="323"/>
      <c r="AI73" s="100"/>
      <c r="AJ73" s="323"/>
      <c r="AK73" s="100"/>
      <c r="AL73" s="324"/>
      <c r="AM73" s="143"/>
      <c r="AN73" s="177" t="str">
        <f>IF(ISERROR(VLOOKUP(AL73,'Listas Ley Transparencia'!$N$3:$S$17,2,0)),"",VLOOKUP(AL73,'Listas Ley Transparencia'!$N$3:$S$17,2,0))</f>
        <v/>
      </c>
      <c r="AO73" s="178" t="str">
        <f>IF(ISERROR(VLOOKUP(AL73,'Listas Ley Transparencia'!$N$3:$S$17,3,0)),"",VLOOKUP(AL73,'Listas Ley Transparencia'!$N$3:$S$17,3,0))</f>
        <v/>
      </c>
      <c r="AP73" s="178" t="str">
        <f>IF(ISERROR(VLOOKUP(AL73,'Listas Ley Transparencia'!$N$3:$S$17,4,0)),"",VLOOKUP(AL73,'Listas Ley Transparencia'!$N$3:$S$17,4,0))</f>
        <v/>
      </c>
      <c r="AQ73" s="179" t="str">
        <f>IF(ISERROR(VLOOKUP(AL73,'Listas Ley Transparencia'!$N$3:$S$17,6,0)),"",VLOOKUP(AL73,'Listas Ley Transparencia'!$N$3:$S$17,6,0))</f>
        <v/>
      </c>
      <c r="AR73" s="229"/>
      <c r="AS73" s="230"/>
      <c r="AT73" s="231"/>
      <c r="AU73" s="231"/>
      <c r="AV73" s="232"/>
      <c r="AW73" s="236"/>
      <c r="AX73" s="167"/>
      <c r="AY73" s="168"/>
      <c r="AZ73" s="168"/>
      <c r="BA73" s="184" t="str">
        <f t="shared" si="1"/>
        <v>No</v>
      </c>
    </row>
    <row r="74" spans="1:53" ht="93" customHeight="1" x14ac:dyDescent="0.2">
      <c r="A74" s="96">
        <v>66</v>
      </c>
      <c r="B74" s="319"/>
      <c r="C74" s="97"/>
      <c r="D74" s="213"/>
      <c r="E74" s="97"/>
      <c r="F74" s="97"/>
      <c r="G74" s="98"/>
      <c r="H74" s="98"/>
      <c r="I74" s="174" t="str">
        <f>IF(T74=0,"-",IF(M74="Datos / Información",CONCATENATE(S74,Q74,O74,"-",VLOOKUP(N74,'Listas Generales'!$B$44:$C$47,2,0)),"-"))</f>
        <v>-</v>
      </c>
      <c r="J74" s="333"/>
      <c r="K74" s="334"/>
      <c r="L74" s="335"/>
      <c r="M74" s="90"/>
      <c r="N74" s="91"/>
      <c r="O74" s="92">
        <f>IFERROR(VLOOKUP(N74,'Listas Generales'!$B$24:$C$28,2,0),0)</f>
        <v>0</v>
      </c>
      <c r="P74" s="93"/>
      <c r="Q74" s="92">
        <f>IFERROR(VLOOKUP(P74,'Listas Generales'!$B$31:$C$35,2,0),0)</f>
        <v>0</v>
      </c>
      <c r="R74" s="93"/>
      <c r="S74" s="92">
        <f>IFERROR(VLOOKUP(R74,'Listas Generales'!$B$38:$C$42,2,0),0)</f>
        <v>0</v>
      </c>
      <c r="T74" s="94">
        <f t="shared" ref="T74:T137" si="2">IF(OR(O74=0,Q74=0,S74=0),0,IF(AND(O74=1,Q74=1,S74=1),1,(IF(OR(AND(O74=5,Q74=5),AND(Q74=5,S74=5),AND(O74=5,S74=5),AND(O74=5,Q74=5,S74=5)),5,3))))</f>
        <v>0</v>
      </c>
      <c r="U74" s="172" t="str">
        <f>IFERROR(VLOOKUP(T74,'Listas Generales'!$B$4:$C$7,2,0),"-")</f>
        <v>Sin clasificar</v>
      </c>
      <c r="V74" s="99"/>
      <c r="W74" s="223"/>
      <c r="X74" s="224"/>
      <c r="Y74" s="224"/>
      <c r="Z74" s="224"/>
      <c r="AA74" s="224"/>
      <c r="AB74" s="225"/>
      <c r="AC74" s="142"/>
      <c r="AD74" s="141"/>
      <c r="AE74" s="141"/>
      <c r="AF74" s="141"/>
      <c r="AG74" s="187"/>
      <c r="AH74" s="323"/>
      <c r="AI74" s="100"/>
      <c r="AJ74" s="323"/>
      <c r="AK74" s="100"/>
      <c r="AL74" s="324"/>
      <c r="AM74" s="143"/>
      <c r="AN74" s="177" t="str">
        <f>IF(ISERROR(VLOOKUP(AL74,'Listas Ley Transparencia'!$N$3:$S$17,2,0)),"",VLOOKUP(AL74,'Listas Ley Transparencia'!$N$3:$S$17,2,0))</f>
        <v/>
      </c>
      <c r="AO74" s="178" t="str">
        <f>IF(ISERROR(VLOOKUP(AL74,'Listas Ley Transparencia'!$N$3:$S$17,3,0)),"",VLOOKUP(AL74,'Listas Ley Transparencia'!$N$3:$S$17,3,0))</f>
        <v/>
      </c>
      <c r="AP74" s="178" t="str">
        <f>IF(ISERROR(VLOOKUP(AL74,'Listas Ley Transparencia'!$N$3:$S$17,4,0)),"",VLOOKUP(AL74,'Listas Ley Transparencia'!$N$3:$S$17,4,0))</f>
        <v/>
      </c>
      <c r="AQ74" s="179" t="str">
        <f>IF(ISERROR(VLOOKUP(AL74,'Listas Ley Transparencia'!$N$3:$S$17,6,0)),"",VLOOKUP(AL74,'Listas Ley Transparencia'!$N$3:$S$17,6,0))</f>
        <v/>
      </c>
      <c r="AR74" s="229"/>
      <c r="AS74" s="230"/>
      <c r="AT74" s="231"/>
      <c r="AU74" s="231"/>
      <c r="AV74" s="232"/>
      <c r="AW74" s="236"/>
      <c r="AX74" s="167"/>
      <c r="AY74" s="168"/>
      <c r="AZ74" s="168"/>
      <c r="BA74" s="184" t="str">
        <f t="shared" ref="BA74:BA137" si="3">IF(OR(AX74="Si",AY74="Si",AZ74="Si"),"Si","No")</f>
        <v>No</v>
      </c>
    </row>
    <row r="75" spans="1:53" ht="93" customHeight="1" x14ac:dyDescent="0.2">
      <c r="A75" s="96">
        <v>67</v>
      </c>
      <c r="B75" s="319"/>
      <c r="C75" s="97"/>
      <c r="D75" s="213"/>
      <c r="E75" s="97"/>
      <c r="F75" s="97"/>
      <c r="G75" s="98"/>
      <c r="H75" s="98"/>
      <c r="I75" s="174" t="str">
        <f>IF(T75=0,"-",IF(M75="Datos / Información",CONCATENATE(S75,Q75,O75,"-",VLOOKUP(N75,'Listas Generales'!$B$44:$C$47,2,0)),"-"))</f>
        <v>-</v>
      </c>
      <c r="J75" s="333"/>
      <c r="K75" s="334"/>
      <c r="L75" s="335"/>
      <c r="M75" s="90"/>
      <c r="N75" s="91"/>
      <c r="O75" s="92">
        <f>IFERROR(VLOOKUP(N75,'Listas Generales'!$B$24:$C$28,2,0),0)</f>
        <v>0</v>
      </c>
      <c r="P75" s="93"/>
      <c r="Q75" s="92">
        <f>IFERROR(VLOOKUP(P75,'Listas Generales'!$B$31:$C$35,2,0),0)</f>
        <v>0</v>
      </c>
      <c r="R75" s="93"/>
      <c r="S75" s="92">
        <f>IFERROR(VLOOKUP(R75,'Listas Generales'!$B$38:$C$42,2,0),0)</f>
        <v>0</v>
      </c>
      <c r="T75" s="94">
        <f t="shared" si="2"/>
        <v>0</v>
      </c>
      <c r="U75" s="172" t="str">
        <f>IFERROR(VLOOKUP(T75,'Listas Generales'!$B$4:$C$7,2,0),"-")</f>
        <v>Sin clasificar</v>
      </c>
      <c r="V75" s="99"/>
      <c r="W75" s="223"/>
      <c r="X75" s="224"/>
      <c r="Y75" s="224"/>
      <c r="Z75" s="224"/>
      <c r="AA75" s="224"/>
      <c r="AB75" s="225"/>
      <c r="AC75" s="142"/>
      <c r="AD75" s="141"/>
      <c r="AE75" s="141"/>
      <c r="AF75" s="141"/>
      <c r="AG75" s="187"/>
      <c r="AH75" s="323"/>
      <c r="AI75" s="100"/>
      <c r="AJ75" s="323"/>
      <c r="AK75" s="100"/>
      <c r="AL75" s="324"/>
      <c r="AM75" s="143"/>
      <c r="AN75" s="177" t="str">
        <f>IF(ISERROR(VLOOKUP(AL75,'Listas Ley Transparencia'!$N$3:$S$17,2,0)),"",VLOOKUP(AL75,'Listas Ley Transparencia'!$N$3:$S$17,2,0))</f>
        <v/>
      </c>
      <c r="AO75" s="178" t="str">
        <f>IF(ISERROR(VLOOKUP(AL75,'Listas Ley Transparencia'!$N$3:$S$17,3,0)),"",VLOOKUP(AL75,'Listas Ley Transparencia'!$N$3:$S$17,3,0))</f>
        <v/>
      </c>
      <c r="AP75" s="178" t="str">
        <f>IF(ISERROR(VLOOKUP(AL75,'Listas Ley Transparencia'!$N$3:$S$17,4,0)),"",VLOOKUP(AL75,'Listas Ley Transparencia'!$N$3:$S$17,4,0))</f>
        <v/>
      </c>
      <c r="AQ75" s="179" t="str">
        <f>IF(ISERROR(VLOOKUP(AL75,'Listas Ley Transparencia'!$N$3:$S$17,6,0)),"",VLOOKUP(AL75,'Listas Ley Transparencia'!$N$3:$S$17,6,0))</f>
        <v/>
      </c>
      <c r="AR75" s="229"/>
      <c r="AS75" s="230"/>
      <c r="AT75" s="231"/>
      <c r="AU75" s="231"/>
      <c r="AV75" s="232"/>
      <c r="AW75" s="236"/>
      <c r="AX75" s="167"/>
      <c r="AY75" s="168"/>
      <c r="AZ75" s="168"/>
      <c r="BA75" s="184" t="str">
        <f t="shared" si="3"/>
        <v>No</v>
      </c>
    </row>
    <row r="76" spans="1:53" ht="93" customHeight="1" x14ac:dyDescent="0.2">
      <c r="A76" s="96">
        <v>68</v>
      </c>
      <c r="B76" s="319"/>
      <c r="C76" s="97"/>
      <c r="D76" s="213"/>
      <c r="E76" s="97"/>
      <c r="F76" s="97"/>
      <c r="G76" s="98"/>
      <c r="H76" s="98"/>
      <c r="I76" s="174" t="str">
        <f>IF(T76=0,"-",IF(M76="Datos / Información",CONCATENATE(S76,Q76,O76,"-",VLOOKUP(N76,'Listas Generales'!$B$44:$C$47,2,0)),"-"))</f>
        <v>-</v>
      </c>
      <c r="J76" s="333"/>
      <c r="K76" s="334"/>
      <c r="L76" s="335"/>
      <c r="M76" s="90"/>
      <c r="N76" s="91"/>
      <c r="O76" s="92">
        <f>IFERROR(VLOOKUP(N76,'Listas Generales'!$B$24:$C$28,2,0),0)</f>
        <v>0</v>
      </c>
      <c r="P76" s="93"/>
      <c r="Q76" s="92">
        <f>IFERROR(VLOOKUP(P76,'Listas Generales'!$B$31:$C$35,2,0),0)</f>
        <v>0</v>
      </c>
      <c r="R76" s="93"/>
      <c r="S76" s="92">
        <f>IFERROR(VLOOKUP(R76,'Listas Generales'!$B$38:$C$42,2,0),0)</f>
        <v>0</v>
      </c>
      <c r="T76" s="94">
        <f t="shared" si="2"/>
        <v>0</v>
      </c>
      <c r="U76" s="172" t="str">
        <f>IFERROR(VLOOKUP(T76,'Listas Generales'!$B$4:$C$7,2,0),"-")</f>
        <v>Sin clasificar</v>
      </c>
      <c r="V76" s="99"/>
      <c r="W76" s="223"/>
      <c r="X76" s="224"/>
      <c r="Y76" s="224"/>
      <c r="Z76" s="224"/>
      <c r="AA76" s="224"/>
      <c r="AB76" s="225"/>
      <c r="AC76" s="142"/>
      <c r="AD76" s="141"/>
      <c r="AE76" s="141"/>
      <c r="AF76" s="141"/>
      <c r="AG76" s="187"/>
      <c r="AH76" s="323"/>
      <c r="AI76" s="100"/>
      <c r="AJ76" s="323"/>
      <c r="AK76" s="100"/>
      <c r="AL76" s="324"/>
      <c r="AM76" s="143"/>
      <c r="AN76" s="177" t="str">
        <f>IF(ISERROR(VLOOKUP(AL76,'Listas Ley Transparencia'!$N$3:$S$17,2,0)),"",VLOOKUP(AL76,'Listas Ley Transparencia'!$N$3:$S$17,2,0))</f>
        <v/>
      </c>
      <c r="AO76" s="178" t="str">
        <f>IF(ISERROR(VLOOKUP(AL76,'Listas Ley Transparencia'!$N$3:$S$17,3,0)),"",VLOOKUP(AL76,'Listas Ley Transparencia'!$N$3:$S$17,3,0))</f>
        <v/>
      </c>
      <c r="AP76" s="178" t="str">
        <f>IF(ISERROR(VLOOKUP(AL76,'Listas Ley Transparencia'!$N$3:$S$17,4,0)),"",VLOOKUP(AL76,'Listas Ley Transparencia'!$N$3:$S$17,4,0))</f>
        <v/>
      </c>
      <c r="AQ76" s="179" t="str">
        <f>IF(ISERROR(VLOOKUP(AL76,'Listas Ley Transparencia'!$N$3:$S$17,6,0)),"",VLOOKUP(AL76,'Listas Ley Transparencia'!$N$3:$S$17,6,0))</f>
        <v/>
      </c>
      <c r="AR76" s="229"/>
      <c r="AS76" s="230"/>
      <c r="AT76" s="231"/>
      <c r="AU76" s="231"/>
      <c r="AV76" s="232"/>
      <c r="AW76" s="236"/>
      <c r="AX76" s="167"/>
      <c r="AY76" s="168"/>
      <c r="AZ76" s="168"/>
      <c r="BA76" s="184" t="str">
        <f t="shared" si="3"/>
        <v>No</v>
      </c>
    </row>
    <row r="77" spans="1:53" ht="93" customHeight="1" x14ac:dyDescent="0.2">
      <c r="A77" s="96">
        <v>69</v>
      </c>
      <c r="B77" s="319"/>
      <c r="C77" s="97"/>
      <c r="D77" s="213"/>
      <c r="E77" s="97"/>
      <c r="F77" s="97"/>
      <c r="G77" s="98"/>
      <c r="H77" s="98"/>
      <c r="I77" s="174" t="str">
        <f>IF(T77=0,"-",IF(M77="Datos / Información",CONCATENATE(S77,Q77,O77,"-",VLOOKUP(N77,'Listas Generales'!$B$44:$C$47,2,0)),"-"))</f>
        <v>-</v>
      </c>
      <c r="J77" s="333"/>
      <c r="K77" s="334"/>
      <c r="L77" s="335"/>
      <c r="M77" s="90"/>
      <c r="N77" s="91"/>
      <c r="O77" s="92">
        <f>IFERROR(VLOOKUP(N77,'Listas Generales'!$B$24:$C$28,2,0),0)</f>
        <v>0</v>
      </c>
      <c r="P77" s="93"/>
      <c r="Q77" s="92">
        <f>IFERROR(VLOOKUP(P77,'Listas Generales'!$B$31:$C$35,2,0),0)</f>
        <v>0</v>
      </c>
      <c r="R77" s="93"/>
      <c r="S77" s="92">
        <f>IFERROR(VLOOKUP(R77,'Listas Generales'!$B$38:$C$42,2,0),0)</f>
        <v>0</v>
      </c>
      <c r="T77" s="94">
        <f t="shared" si="2"/>
        <v>0</v>
      </c>
      <c r="U77" s="172" t="str">
        <f>IFERROR(VLOOKUP(T77,'Listas Generales'!$B$4:$C$7,2,0),"-")</f>
        <v>Sin clasificar</v>
      </c>
      <c r="V77" s="99"/>
      <c r="W77" s="223"/>
      <c r="X77" s="224"/>
      <c r="Y77" s="224"/>
      <c r="Z77" s="224"/>
      <c r="AA77" s="224"/>
      <c r="AB77" s="225"/>
      <c r="AC77" s="142"/>
      <c r="AD77" s="141"/>
      <c r="AE77" s="141"/>
      <c r="AF77" s="141"/>
      <c r="AG77" s="187"/>
      <c r="AH77" s="323"/>
      <c r="AI77" s="100"/>
      <c r="AJ77" s="323"/>
      <c r="AK77" s="100"/>
      <c r="AL77" s="324"/>
      <c r="AM77" s="143"/>
      <c r="AN77" s="177" t="str">
        <f>IF(ISERROR(VLOOKUP(AL77,'Listas Ley Transparencia'!$N$3:$S$17,2,0)),"",VLOOKUP(AL77,'Listas Ley Transparencia'!$N$3:$S$17,2,0))</f>
        <v/>
      </c>
      <c r="AO77" s="178" t="str">
        <f>IF(ISERROR(VLOOKUP(AL77,'Listas Ley Transparencia'!$N$3:$S$17,3,0)),"",VLOOKUP(AL77,'Listas Ley Transparencia'!$N$3:$S$17,3,0))</f>
        <v/>
      </c>
      <c r="AP77" s="178" t="str">
        <f>IF(ISERROR(VLOOKUP(AL77,'Listas Ley Transparencia'!$N$3:$S$17,4,0)),"",VLOOKUP(AL77,'Listas Ley Transparencia'!$N$3:$S$17,4,0))</f>
        <v/>
      </c>
      <c r="AQ77" s="179" t="str">
        <f>IF(ISERROR(VLOOKUP(AL77,'Listas Ley Transparencia'!$N$3:$S$17,6,0)),"",VLOOKUP(AL77,'Listas Ley Transparencia'!$N$3:$S$17,6,0))</f>
        <v/>
      </c>
      <c r="AR77" s="229"/>
      <c r="AS77" s="230"/>
      <c r="AT77" s="231"/>
      <c r="AU77" s="231"/>
      <c r="AV77" s="232"/>
      <c r="AW77" s="236"/>
      <c r="AX77" s="167"/>
      <c r="AY77" s="168"/>
      <c r="AZ77" s="168"/>
      <c r="BA77" s="184" t="str">
        <f t="shared" si="3"/>
        <v>No</v>
      </c>
    </row>
    <row r="78" spans="1:53" ht="93" customHeight="1" x14ac:dyDescent="0.2">
      <c r="A78" s="96">
        <v>70</v>
      </c>
      <c r="B78" s="319"/>
      <c r="C78" s="97"/>
      <c r="D78" s="213"/>
      <c r="E78" s="97"/>
      <c r="F78" s="97"/>
      <c r="G78" s="98"/>
      <c r="H78" s="98"/>
      <c r="I78" s="174" t="str">
        <f>IF(T78=0,"-",IF(M78="Datos / Información",CONCATENATE(S78,Q78,O78,"-",VLOOKUP(N78,'Listas Generales'!$B$44:$C$47,2,0)),"-"))</f>
        <v>-</v>
      </c>
      <c r="J78" s="333"/>
      <c r="K78" s="334"/>
      <c r="L78" s="335"/>
      <c r="M78" s="90"/>
      <c r="N78" s="91"/>
      <c r="O78" s="92">
        <f>IFERROR(VLOOKUP(N78,'Listas Generales'!$B$24:$C$28,2,0),0)</f>
        <v>0</v>
      </c>
      <c r="P78" s="93"/>
      <c r="Q78" s="92">
        <f>IFERROR(VLOOKUP(P78,'Listas Generales'!$B$31:$C$35,2,0),0)</f>
        <v>0</v>
      </c>
      <c r="R78" s="93"/>
      <c r="S78" s="92">
        <f>IFERROR(VLOOKUP(R78,'Listas Generales'!$B$38:$C$42,2,0),0)</f>
        <v>0</v>
      </c>
      <c r="T78" s="94">
        <f t="shared" si="2"/>
        <v>0</v>
      </c>
      <c r="U78" s="172" t="str">
        <f>IFERROR(VLOOKUP(T78,'Listas Generales'!$B$4:$C$7,2,0),"-")</f>
        <v>Sin clasificar</v>
      </c>
      <c r="V78" s="99"/>
      <c r="W78" s="223"/>
      <c r="X78" s="224"/>
      <c r="Y78" s="224"/>
      <c r="Z78" s="224"/>
      <c r="AA78" s="224"/>
      <c r="AB78" s="225"/>
      <c r="AC78" s="142"/>
      <c r="AD78" s="141"/>
      <c r="AE78" s="141"/>
      <c r="AF78" s="141"/>
      <c r="AG78" s="187"/>
      <c r="AH78" s="323"/>
      <c r="AI78" s="100"/>
      <c r="AJ78" s="323"/>
      <c r="AK78" s="100"/>
      <c r="AL78" s="324"/>
      <c r="AM78" s="143"/>
      <c r="AN78" s="177" t="str">
        <f>IF(ISERROR(VLOOKUP(AL78,'Listas Ley Transparencia'!$N$3:$S$17,2,0)),"",VLOOKUP(AL78,'Listas Ley Transparencia'!$N$3:$S$17,2,0))</f>
        <v/>
      </c>
      <c r="AO78" s="178" t="str">
        <f>IF(ISERROR(VLOOKUP(AL78,'Listas Ley Transparencia'!$N$3:$S$17,3,0)),"",VLOOKUP(AL78,'Listas Ley Transparencia'!$N$3:$S$17,3,0))</f>
        <v/>
      </c>
      <c r="AP78" s="178" t="str">
        <f>IF(ISERROR(VLOOKUP(AL78,'Listas Ley Transparencia'!$N$3:$S$17,4,0)),"",VLOOKUP(AL78,'Listas Ley Transparencia'!$N$3:$S$17,4,0))</f>
        <v/>
      </c>
      <c r="AQ78" s="179" t="str">
        <f>IF(ISERROR(VLOOKUP(AL78,'Listas Ley Transparencia'!$N$3:$S$17,6,0)),"",VLOOKUP(AL78,'Listas Ley Transparencia'!$N$3:$S$17,6,0))</f>
        <v/>
      </c>
      <c r="AR78" s="229"/>
      <c r="AS78" s="230"/>
      <c r="AT78" s="231"/>
      <c r="AU78" s="231"/>
      <c r="AV78" s="232"/>
      <c r="AW78" s="236"/>
      <c r="AX78" s="167"/>
      <c r="AY78" s="168"/>
      <c r="AZ78" s="168"/>
      <c r="BA78" s="184" t="str">
        <f t="shared" si="3"/>
        <v>No</v>
      </c>
    </row>
    <row r="79" spans="1:53" ht="93" customHeight="1" x14ac:dyDescent="0.2">
      <c r="A79" s="96">
        <v>71</v>
      </c>
      <c r="B79" s="319"/>
      <c r="C79" s="97"/>
      <c r="D79" s="213"/>
      <c r="E79" s="97"/>
      <c r="F79" s="97"/>
      <c r="G79" s="98"/>
      <c r="H79" s="98"/>
      <c r="I79" s="174" t="str">
        <f>IF(T79=0,"-",IF(M79="Datos / Información",CONCATENATE(S79,Q79,O79,"-",VLOOKUP(N79,'Listas Generales'!$B$44:$C$47,2,0)),"-"))</f>
        <v>-</v>
      </c>
      <c r="J79" s="333"/>
      <c r="K79" s="334"/>
      <c r="L79" s="335"/>
      <c r="M79" s="90"/>
      <c r="N79" s="91"/>
      <c r="O79" s="92">
        <f>IFERROR(VLOOKUP(N79,'Listas Generales'!$B$24:$C$28,2,0),0)</f>
        <v>0</v>
      </c>
      <c r="P79" s="93"/>
      <c r="Q79" s="92">
        <f>IFERROR(VLOOKUP(P79,'Listas Generales'!$B$31:$C$35,2,0),0)</f>
        <v>0</v>
      </c>
      <c r="R79" s="93"/>
      <c r="S79" s="92">
        <f>IFERROR(VLOOKUP(R79,'Listas Generales'!$B$38:$C$42,2,0),0)</f>
        <v>0</v>
      </c>
      <c r="T79" s="94">
        <f t="shared" si="2"/>
        <v>0</v>
      </c>
      <c r="U79" s="172" t="str">
        <f>IFERROR(VLOOKUP(T79,'Listas Generales'!$B$4:$C$7,2,0),"-")</f>
        <v>Sin clasificar</v>
      </c>
      <c r="V79" s="99"/>
      <c r="W79" s="223"/>
      <c r="X79" s="224"/>
      <c r="Y79" s="224"/>
      <c r="Z79" s="224"/>
      <c r="AA79" s="224"/>
      <c r="AB79" s="225"/>
      <c r="AC79" s="142"/>
      <c r="AD79" s="141"/>
      <c r="AE79" s="141"/>
      <c r="AF79" s="141"/>
      <c r="AG79" s="187"/>
      <c r="AH79" s="323"/>
      <c r="AI79" s="100"/>
      <c r="AJ79" s="323"/>
      <c r="AK79" s="100"/>
      <c r="AL79" s="324"/>
      <c r="AM79" s="143"/>
      <c r="AN79" s="177" t="str">
        <f>IF(ISERROR(VLOOKUP(AL79,'Listas Ley Transparencia'!$N$3:$S$17,2,0)),"",VLOOKUP(AL79,'Listas Ley Transparencia'!$N$3:$S$17,2,0))</f>
        <v/>
      </c>
      <c r="AO79" s="178" t="str">
        <f>IF(ISERROR(VLOOKUP(AL79,'Listas Ley Transparencia'!$N$3:$S$17,3,0)),"",VLOOKUP(AL79,'Listas Ley Transparencia'!$N$3:$S$17,3,0))</f>
        <v/>
      </c>
      <c r="AP79" s="178" t="str">
        <f>IF(ISERROR(VLOOKUP(AL79,'Listas Ley Transparencia'!$N$3:$S$17,4,0)),"",VLOOKUP(AL79,'Listas Ley Transparencia'!$N$3:$S$17,4,0))</f>
        <v/>
      </c>
      <c r="AQ79" s="179" t="str">
        <f>IF(ISERROR(VLOOKUP(AL79,'Listas Ley Transparencia'!$N$3:$S$17,6,0)),"",VLOOKUP(AL79,'Listas Ley Transparencia'!$N$3:$S$17,6,0))</f>
        <v/>
      </c>
      <c r="AR79" s="229"/>
      <c r="AS79" s="230"/>
      <c r="AT79" s="231"/>
      <c r="AU79" s="231"/>
      <c r="AV79" s="232"/>
      <c r="AW79" s="236"/>
      <c r="AX79" s="167"/>
      <c r="AY79" s="168"/>
      <c r="AZ79" s="168"/>
      <c r="BA79" s="184" t="str">
        <f t="shared" si="3"/>
        <v>No</v>
      </c>
    </row>
    <row r="80" spans="1:53" ht="93" customHeight="1" x14ac:dyDescent="0.2">
      <c r="A80" s="96">
        <v>72</v>
      </c>
      <c r="B80" s="319"/>
      <c r="C80" s="97"/>
      <c r="D80" s="213"/>
      <c r="E80" s="97"/>
      <c r="F80" s="97"/>
      <c r="G80" s="98"/>
      <c r="H80" s="98"/>
      <c r="I80" s="174" t="str">
        <f>IF(T80=0,"-",IF(M80="Datos / Información",CONCATENATE(S80,Q80,O80,"-",VLOOKUP(N80,'Listas Generales'!$B$44:$C$47,2,0)),"-"))</f>
        <v>-</v>
      </c>
      <c r="J80" s="333"/>
      <c r="K80" s="334"/>
      <c r="L80" s="335"/>
      <c r="M80" s="90"/>
      <c r="N80" s="91"/>
      <c r="O80" s="92">
        <f>IFERROR(VLOOKUP(N80,'Listas Generales'!$B$24:$C$28,2,0),0)</f>
        <v>0</v>
      </c>
      <c r="P80" s="93"/>
      <c r="Q80" s="92">
        <f>IFERROR(VLOOKUP(P80,'Listas Generales'!$B$31:$C$35,2,0),0)</f>
        <v>0</v>
      </c>
      <c r="R80" s="93"/>
      <c r="S80" s="92">
        <f>IFERROR(VLOOKUP(R80,'Listas Generales'!$B$38:$C$42,2,0),0)</f>
        <v>0</v>
      </c>
      <c r="T80" s="94">
        <f t="shared" si="2"/>
        <v>0</v>
      </c>
      <c r="U80" s="172" t="str">
        <f>IFERROR(VLOOKUP(T80,'Listas Generales'!$B$4:$C$7,2,0),"-")</f>
        <v>Sin clasificar</v>
      </c>
      <c r="V80" s="99"/>
      <c r="W80" s="223"/>
      <c r="X80" s="224"/>
      <c r="Y80" s="224"/>
      <c r="Z80" s="224"/>
      <c r="AA80" s="224"/>
      <c r="AB80" s="225"/>
      <c r="AC80" s="142"/>
      <c r="AD80" s="141"/>
      <c r="AE80" s="141"/>
      <c r="AF80" s="141"/>
      <c r="AG80" s="187"/>
      <c r="AH80" s="323"/>
      <c r="AI80" s="100"/>
      <c r="AJ80" s="323"/>
      <c r="AK80" s="100"/>
      <c r="AL80" s="324"/>
      <c r="AM80" s="143"/>
      <c r="AN80" s="177" t="str">
        <f>IF(ISERROR(VLOOKUP(AL80,'Listas Ley Transparencia'!$N$3:$S$17,2,0)),"",VLOOKUP(AL80,'Listas Ley Transparencia'!$N$3:$S$17,2,0))</f>
        <v/>
      </c>
      <c r="AO80" s="178" t="str">
        <f>IF(ISERROR(VLOOKUP(AL80,'Listas Ley Transparencia'!$N$3:$S$17,3,0)),"",VLOOKUP(AL80,'Listas Ley Transparencia'!$N$3:$S$17,3,0))</f>
        <v/>
      </c>
      <c r="AP80" s="178" t="str">
        <f>IF(ISERROR(VLOOKUP(AL80,'Listas Ley Transparencia'!$N$3:$S$17,4,0)),"",VLOOKUP(AL80,'Listas Ley Transparencia'!$N$3:$S$17,4,0))</f>
        <v/>
      </c>
      <c r="AQ80" s="179" t="str">
        <f>IF(ISERROR(VLOOKUP(AL80,'Listas Ley Transparencia'!$N$3:$S$17,6,0)),"",VLOOKUP(AL80,'Listas Ley Transparencia'!$N$3:$S$17,6,0))</f>
        <v/>
      </c>
      <c r="AR80" s="229"/>
      <c r="AS80" s="230"/>
      <c r="AT80" s="231"/>
      <c r="AU80" s="231"/>
      <c r="AV80" s="232"/>
      <c r="AW80" s="236"/>
      <c r="AX80" s="167"/>
      <c r="AY80" s="168"/>
      <c r="AZ80" s="168"/>
      <c r="BA80" s="184" t="str">
        <f t="shared" si="3"/>
        <v>No</v>
      </c>
    </row>
    <row r="81" spans="1:53" ht="93" customHeight="1" x14ac:dyDescent="0.2">
      <c r="A81" s="96">
        <v>73</v>
      </c>
      <c r="B81" s="319"/>
      <c r="C81" s="97"/>
      <c r="D81" s="213"/>
      <c r="E81" s="97"/>
      <c r="F81" s="97"/>
      <c r="G81" s="98"/>
      <c r="H81" s="98"/>
      <c r="I81" s="174" t="str">
        <f>IF(T81=0,"-",IF(M81="Datos / Información",CONCATENATE(S81,Q81,O81,"-",VLOOKUP(N81,'Listas Generales'!$B$44:$C$47,2,0)),"-"))</f>
        <v>-</v>
      </c>
      <c r="J81" s="333"/>
      <c r="K81" s="334"/>
      <c r="L81" s="335"/>
      <c r="M81" s="90"/>
      <c r="N81" s="91"/>
      <c r="O81" s="92">
        <f>IFERROR(VLOOKUP(N81,'Listas Generales'!$B$24:$C$28,2,0),0)</f>
        <v>0</v>
      </c>
      <c r="P81" s="93"/>
      <c r="Q81" s="92">
        <f>IFERROR(VLOOKUP(P81,'Listas Generales'!$B$31:$C$35,2,0),0)</f>
        <v>0</v>
      </c>
      <c r="R81" s="93"/>
      <c r="S81" s="92">
        <f>IFERROR(VLOOKUP(R81,'Listas Generales'!$B$38:$C$42,2,0),0)</f>
        <v>0</v>
      </c>
      <c r="T81" s="94">
        <f t="shared" si="2"/>
        <v>0</v>
      </c>
      <c r="U81" s="172" t="str">
        <f>IFERROR(VLOOKUP(T81,'Listas Generales'!$B$4:$C$7,2,0),"-")</f>
        <v>Sin clasificar</v>
      </c>
      <c r="V81" s="99"/>
      <c r="W81" s="223"/>
      <c r="X81" s="224"/>
      <c r="Y81" s="224"/>
      <c r="Z81" s="224"/>
      <c r="AA81" s="224"/>
      <c r="AB81" s="225"/>
      <c r="AC81" s="142"/>
      <c r="AD81" s="141"/>
      <c r="AE81" s="141"/>
      <c r="AF81" s="141"/>
      <c r="AG81" s="187"/>
      <c r="AH81" s="323"/>
      <c r="AI81" s="100"/>
      <c r="AJ81" s="323"/>
      <c r="AK81" s="100"/>
      <c r="AL81" s="324"/>
      <c r="AM81" s="143"/>
      <c r="AN81" s="177" t="str">
        <f>IF(ISERROR(VLOOKUP(AL81,'Listas Ley Transparencia'!$N$3:$S$17,2,0)),"",VLOOKUP(AL81,'Listas Ley Transparencia'!$N$3:$S$17,2,0))</f>
        <v/>
      </c>
      <c r="AO81" s="178" t="str">
        <f>IF(ISERROR(VLOOKUP(AL81,'Listas Ley Transparencia'!$N$3:$S$17,3,0)),"",VLOOKUP(AL81,'Listas Ley Transparencia'!$N$3:$S$17,3,0))</f>
        <v/>
      </c>
      <c r="AP81" s="178" t="str">
        <f>IF(ISERROR(VLOOKUP(AL81,'Listas Ley Transparencia'!$N$3:$S$17,4,0)),"",VLOOKUP(AL81,'Listas Ley Transparencia'!$N$3:$S$17,4,0))</f>
        <v/>
      </c>
      <c r="AQ81" s="179" t="str">
        <f>IF(ISERROR(VLOOKUP(AL81,'Listas Ley Transparencia'!$N$3:$S$17,6,0)),"",VLOOKUP(AL81,'Listas Ley Transparencia'!$N$3:$S$17,6,0))</f>
        <v/>
      </c>
      <c r="AR81" s="229"/>
      <c r="AS81" s="230"/>
      <c r="AT81" s="231"/>
      <c r="AU81" s="231"/>
      <c r="AV81" s="232"/>
      <c r="AW81" s="236"/>
      <c r="AX81" s="167"/>
      <c r="AY81" s="168"/>
      <c r="AZ81" s="168"/>
      <c r="BA81" s="184" t="str">
        <f t="shared" si="3"/>
        <v>No</v>
      </c>
    </row>
    <row r="82" spans="1:53" ht="93" customHeight="1" x14ac:dyDescent="0.2">
      <c r="A82" s="96">
        <v>74</v>
      </c>
      <c r="B82" s="319"/>
      <c r="C82" s="97"/>
      <c r="D82" s="213"/>
      <c r="E82" s="97"/>
      <c r="F82" s="97"/>
      <c r="G82" s="98"/>
      <c r="H82" s="98"/>
      <c r="I82" s="174" t="str">
        <f>IF(T82=0,"-",IF(M82="Datos / Información",CONCATENATE(S82,Q82,O82,"-",VLOOKUP(N82,'Listas Generales'!$B$44:$C$47,2,0)),"-"))</f>
        <v>-</v>
      </c>
      <c r="J82" s="333"/>
      <c r="K82" s="334"/>
      <c r="L82" s="335"/>
      <c r="M82" s="90"/>
      <c r="N82" s="91"/>
      <c r="O82" s="92">
        <f>IFERROR(VLOOKUP(N82,'Listas Generales'!$B$24:$C$28,2,0),0)</f>
        <v>0</v>
      </c>
      <c r="P82" s="93"/>
      <c r="Q82" s="92">
        <f>IFERROR(VLOOKUP(P82,'Listas Generales'!$B$31:$C$35,2,0),0)</f>
        <v>0</v>
      </c>
      <c r="R82" s="93"/>
      <c r="S82" s="92">
        <f>IFERROR(VLOOKUP(R82,'Listas Generales'!$B$38:$C$42,2,0),0)</f>
        <v>0</v>
      </c>
      <c r="T82" s="94">
        <f t="shared" si="2"/>
        <v>0</v>
      </c>
      <c r="U82" s="172" t="str">
        <f>IFERROR(VLOOKUP(T82,'Listas Generales'!$B$4:$C$7,2,0),"-")</f>
        <v>Sin clasificar</v>
      </c>
      <c r="V82" s="99"/>
      <c r="W82" s="223"/>
      <c r="X82" s="224"/>
      <c r="Y82" s="224"/>
      <c r="Z82" s="224"/>
      <c r="AA82" s="224"/>
      <c r="AB82" s="225"/>
      <c r="AC82" s="142"/>
      <c r="AD82" s="141"/>
      <c r="AE82" s="141"/>
      <c r="AF82" s="141"/>
      <c r="AG82" s="187"/>
      <c r="AH82" s="323"/>
      <c r="AI82" s="100"/>
      <c r="AJ82" s="323"/>
      <c r="AK82" s="100"/>
      <c r="AL82" s="324"/>
      <c r="AM82" s="143"/>
      <c r="AN82" s="177" t="str">
        <f>IF(ISERROR(VLOOKUP(AL82,'Listas Ley Transparencia'!$N$3:$S$17,2,0)),"",VLOOKUP(AL82,'Listas Ley Transparencia'!$N$3:$S$17,2,0))</f>
        <v/>
      </c>
      <c r="AO82" s="178" t="str">
        <f>IF(ISERROR(VLOOKUP(AL82,'Listas Ley Transparencia'!$N$3:$S$17,3,0)),"",VLOOKUP(AL82,'Listas Ley Transparencia'!$N$3:$S$17,3,0))</f>
        <v/>
      </c>
      <c r="AP82" s="178" t="str">
        <f>IF(ISERROR(VLOOKUP(AL82,'Listas Ley Transparencia'!$N$3:$S$17,4,0)),"",VLOOKUP(AL82,'Listas Ley Transparencia'!$N$3:$S$17,4,0))</f>
        <v/>
      </c>
      <c r="AQ82" s="179" t="str">
        <f>IF(ISERROR(VLOOKUP(AL82,'Listas Ley Transparencia'!$N$3:$S$17,6,0)),"",VLOOKUP(AL82,'Listas Ley Transparencia'!$N$3:$S$17,6,0))</f>
        <v/>
      </c>
      <c r="AR82" s="229"/>
      <c r="AS82" s="230"/>
      <c r="AT82" s="231"/>
      <c r="AU82" s="231"/>
      <c r="AV82" s="232"/>
      <c r="AW82" s="236"/>
      <c r="AX82" s="167"/>
      <c r="AY82" s="168"/>
      <c r="AZ82" s="168"/>
      <c r="BA82" s="184" t="str">
        <f t="shared" si="3"/>
        <v>No</v>
      </c>
    </row>
    <row r="83" spans="1:53" ht="93" customHeight="1" x14ac:dyDescent="0.2">
      <c r="A83" s="96">
        <v>75</v>
      </c>
      <c r="B83" s="319"/>
      <c r="C83" s="97"/>
      <c r="D83" s="213"/>
      <c r="E83" s="97"/>
      <c r="F83" s="97"/>
      <c r="G83" s="98"/>
      <c r="H83" s="98"/>
      <c r="I83" s="174" t="str">
        <f>IF(T83=0,"-",IF(M83="Datos / Información",CONCATENATE(S83,Q83,O83,"-",VLOOKUP(N83,'Listas Generales'!$B$44:$C$47,2,0)),"-"))</f>
        <v>-</v>
      </c>
      <c r="J83" s="333"/>
      <c r="K83" s="334"/>
      <c r="L83" s="335"/>
      <c r="M83" s="90"/>
      <c r="N83" s="91"/>
      <c r="O83" s="92">
        <f>IFERROR(VLOOKUP(N83,'Listas Generales'!$B$24:$C$28,2,0),0)</f>
        <v>0</v>
      </c>
      <c r="P83" s="93"/>
      <c r="Q83" s="92">
        <f>IFERROR(VLOOKUP(P83,'Listas Generales'!$B$31:$C$35,2,0),0)</f>
        <v>0</v>
      </c>
      <c r="R83" s="93"/>
      <c r="S83" s="92">
        <f>IFERROR(VLOOKUP(R83,'Listas Generales'!$B$38:$C$42,2,0),0)</f>
        <v>0</v>
      </c>
      <c r="T83" s="94">
        <f t="shared" si="2"/>
        <v>0</v>
      </c>
      <c r="U83" s="172" t="str">
        <f>IFERROR(VLOOKUP(T83,'Listas Generales'!$B$4:$C$7,2,0),"-")</f>
        <v>Sin clasificar</v>
      </c>
      <c r="V83" s="99"/>
      <c r="W83" s="223"/>
      <c r="X83" s="224"/>
      <c r="Y83" s="224"/>
      <c r="Z83" s="224"/>
      <c r="AA83" s="224"/>
      <c r="AB83" s="225"/>
      <c r="AC83" s="142"/>
      <c r="AD83" s="141"/>
      <c r="AE83" s="141"/>
      <c r="AF83" s="141"/>
      <c r="AG83" s="187"/>
      <c r="AH83" s="323"/>
      <c r="AI83" s="100"/>
      <c r="AJ83" s="323"/>
      <c r="AK83" s="100"/>
      <c r="AL83" s="324"/>
      <c r="AM83" s="143"/>
      <c r="AN83" s="177" t="str">
        <f>IF(ISERROR(VLOOKUP(AL83,'Listas Ley Transparencia'!$N$3:$S$17,2,0)),"",VLOOKUP(AL83,'Listas Ley Transparencia'!$N$3:$S$17,2,0))</f>
        <v/>
      </c>
      <c r="AO83" s="178" t="str">
        <f>IF(ISERROR(VLOOKUP(AL83,'Listas Ley Transparencia'!$N$3:$S$17,3,0)),"",VLOOKUP(AL83,'Listas Ley Transparencia'!$N$3:$S$17,3,0))</f>
        <v/>
      </c>
      <c r="AP83" s="178" t="str">
        <f>IF(ISERROR(VLOOKUP(AL83,'Listas Ley Transparencia'!$N$3:$S$17,4,0)),"",VLOOKUP(AL83,'Listas Ley Transparencia'!$N$3:$S$17,4,0))</f>
        <v/>
      </c>
      <c r="AQ83" s="179" t="str">
        <f>IF(ISERROR(VLOOKUP(AL83,'Listas Ley Transparencia'!$N$3:$S$17,6,0)),"",VLOOKUP(AL83,'Listas Ley Transparencia'!$N$3:$S$17,6,0))</f>
        <v/>
      </c>
      <c r="AR83" s="229"/>
      <c r="AS83" s="230"/>
      <c r="AT83" s="231"/>
      <c r="AU83" s="231"/>
      <c r="AV83" s="232"/>
      <c r="AW83" s="236"/>
      <c r="AX83" s="167"/>
      <c r="AY83" s="168"/>
      <c r="AZ83" s="168"/>
      <c r="BA83" s="184" t="str">
        <f t="shared" si="3"/>
        <v>No</v>
      </c>
    </row>
    <row r="84" spans="1:53" ht="93" customHeight="1" x14ac:dyDescent="0.2">
      <c r="A84" s="96">
        <v>76</v>
      </c>
      <c r="B84" s="319"/>
      <c r="C84" s="97"/>
      <c r="D84" s="213"/>
      <c r="E84" s="97"/>
      <c r="F84" s="97"/>
      <c r="G84" s="98"/>
      <c r="H84" s="98"/>
      <c r="I84" s="174" t="str">
        <f>IF(T84=0,"-",IF(M84="Datos / Información",CONCATENATE(S84,Q84,O84,"-",VLOOKUP(N84,'Listas Generales'!$B$44:$C$47,2,0)),"-"))</f>
        <v>-</v>
      </c>
      <c r="J84" s="333"/>
      <c r="K84" s="334"/>
      <c r="L84" s="335"/>
      <c r="M84" s="90"/>
      <c r="N84" s="91"/>
      <c r="O84" s="92">
        <f>IFERROR(VLOOKUP(N84,'Listas Generales'!$B$24:$C$28,2,0),0)</f>
        <v>0</v>
      </c>
      <c r="P84" s="93"/>
      <c r="Q84" s="92">
        <f>IFERROR(VLOOKUP(P84,'Listas Generales'!$B$31:$C$35,2,0),0)</f>
        <v>0</v>
      </c>
      <c r="R84" s="93"/>
      <c r="S84" s="92">
        <f>IFERROR(VLOOKUP(R84,'Listas Generales'!$B$38:$C$42,2,0),0)</f>
        <v>0</v>
      </c>
      <c r="T84" s="94">
        <f t="shared" si="2"/>
        <v>0</v>
      </c>
      <c r="U84" s="172" t="str">
        <f>IFERROR(VLOOKUP(T84,'Listas Generales'!$B$4:$C$7,2,0),"-")</f>
        <v>Sin clasificar</v>
      </c>
      <c r="V84" s="99"/>
      <c r="W84" s="223"/>
      <c r="X84" s="224"/>
      <c r="Y84" s="224"/>
      <c r="Z84" s="224"/>
      <c r="AA84" s="224"/>
      <c r="AB84" s="225"/>
      <c r="AC84" s="142"/>
      <c r="AD84" s="141"/>
      <c r="AE84" s="141"/>
      <c r="AF84" s="141"/>
      <c r="AG84" s="187"/>
      <c r="AH84" s="323"/>
      <c r="AI84" s="100"/>
      <c r="AJ84" s="323"/>
      <c r="AK84" s="100"/>
      <c r="AL84" s="324"/>
      <c r="AM84" s="143"/>
      <c r="AN84" s="177" t="str">
        <f>IF(ISERROR(VLOOKUP(AL84,'Listas Ley Transparencia'!$N$3:$S$17,2,0)),"",VLOOKUP(AL84,'Listas Ley Transparencia'!$N$3:$S$17,2,0))</f>
        <v/>
      </c>
      <c r="AO84" s="178" t="str">
        <f>IF(ISERROR(VLOOKUP(AL84,'Listas Ley Transparencia'!$N$3:$S$17,3,0)),"",VLOOKUP(AL84,'Listas Ley Transparencia'!$N$3:$S$17,3,0))</f>
        <v/>
      </c>
      <c r="AP84" s="178" t="str">
        <f>IF(ISERROR(VLOOKUP(AL84,'Listas Ley Transparencia'!$N$3:$S$17,4,0)),"",VLOOKUP(AL84,'Listas Ley Transparencia'!$N$3:$S$17,4,0))</f>
        <v/>
      </c>
      <c r="AQ84" s="179" t="str">
        <f>IF(ISERROR(VLOOKUP(AL84,'Listas Ley Transparencia'!$N$3:$S$17,6,0)),"",VLOOKUP(AL84,'Listas Ley Transparencia'!$N$3:$S$17,6,0))</f>
        <v/>
      </c>
      <c r="AR84" s="229"/>
      <c r="AS84" s="230"/>
      <c r="AT84" s="231"/>
      <c r="AU84" s="231"/>
      <c r="AV84" s="232"/>
      <c r="AW84" s="236"/>
      <c r="AX84" s="167"/>
      <c r="AY84" s="168"/>
      <c r="AZ84" s="168"/>
      <c r="BA84" s="184" t="str">
        <f t="shared" si="3"/>
        <v>No</v>
      </c>
    </row>
    <row r="85" spans="1:53" ht="93" customHeight="1" x14ac:dyDescent="0.2">
      <c r="A85" s="96">
        <v>77</v>
      </c>
      <c r="B85" s="319"/>
      <c r="C85" s="97"/>
      <c r="D85" s="213"/>
      <c r="E85" s="97"/>
      <c r="F85" s="97"/>
      <c r="G85" s="98"/>
      <c r="H85" s="98"/>
      <c r="I85" s="174" t="str">
        <f>IF(T85=0,"-",IF(M85="Datos / Información",CONCATENATE(S85,Q85,O85,"-",VLOOKUP(N85,'Listas Generales'!$B$44:$C$47,2,0)),"-"))</f>
        <v>-</v>
      </c>
      <c r="J85" s="333"/>
      <c r="K85" s="334"/>
      <c r="L85" s="335"/>
      <c r="M85" s="90"/>
      <c r="N85" s="91"/>
      <c r="O85" s="92">
        <f>IFERROR(VLOOKUP(N85,'Listas Generales'!$B$24:$C$28,2,0),0)</f>
        <v>0</v>
      </c>
      <c r="P85" s="93"/>
      <c r="Q85" s="92">
        <f>IFERROR(VLOOKUP(P85,'Listas Generales'!$B$31:$C$35,2,0),0)</f>
        <v>0</v>
      </c>
      <c r="R85" s="93"/>
      <c r="S85" s="92">
        <f>IFERROR(VLOOKUP(R85,'Listas Generales'!$B$38:$C$42,2,0),0)</f>
        <v>0</v>
      </c>
      <c r="T85" s="94">
        <f t="shared" si="2"/>
        <v>0</v>
      </c>
      <c r="U85" s="172" t="str">
        <f>IFERROR(VLOOKUP(T85,'Listas Generales'!$B$4:$C$7,2,0),"-")</f>
        <v>Sin clasificar</v>
      </c>
      <c r="V85" s="99"/>
      <c r="W85" s="223"/>
      <c r="X85" s="224"/>
      <c r="Y85" s="224"/>
      <c r="Z85" s="224"/>
      <c r="AA85" s="224"/>
      <c r="AB85" s="225"/>
      <c r="AC85" s="142"/>
      <c r="AD85" s="141"/>
      <c r="AE85" s="141"/>
      <c r="AF85" s="141"/>
      <c r="AG85" s="187"/>
      <c r="AH85" s="323"/>
      <c r="AI85" s="100"/>
      <c r="AJ85" s="323"/>
      <c r="AK85" s="100"/>
      <c r="AL85" s="324"/>
      <c r="AM85" s="143"/>
      <c r="AN85" s="177" t="str">
        <f>IF(ISERROR(VLOOKUP(AL85,'Listas Ley Transparencia'!$N$3:$S$17,2,0)),"",VLOOKUP(AL85,'Listas Ley Transparencia'!$N$3:$S$17,2,0))</f>
        <v/>
      </c>
      <c r="AO85" s="178" t="str">
        <f>IF(ISERROR(VLOOKUP(AL85,'Listas Ley Transparencia'!$N$3:$S$17,3,0)),"",VLOOKUP(AL85,'Listas Ley Transparencia'!$N$3:$S$17,3,0))</f>
        <v/>
      </c>
      <c r="AP85" s="178" t="str">
        <f>IF(ISERROR(VLOOKUP(AL85,'Listas Ley Transparencia'!$N$3:$S$17,4,0)),"",VLOOKUP(AL85,'Listas Ley Transparencia'!$N$3:$S$17,4,0))</f>
        <v/>
      </c>
      <c r="AQ85" s="179" t="str">
        <f>IF(ISERROR(VLOOKUP(AL85,'Listas Ley Transparencia'!$N$3:$S$17,6,0)),"",VLOOKUP(AL85,'Listas Ley Transparencia'!$N$3:$S$17,6,0))</f>
        <v/>
      </c>
      <c r="AR85" s="229"/>
      <c r="AS85" s="230"/>
      <c r="AT85" s="231"/>
      <c r="AU85" s="231"/>
      <c r="AV85" s="232"/>
      <c r="AW85" s="236"/>
      <c r="AX85" s="167"/>
      <c r="AY85" s="168"/>
      <c r="AZ85" s="168"/>
      <c r="BA85" s="184" t="str">
        <f t="shared" si="3"/>
        <v>No</v>
      </c>
    </row>
    <row r="86" spans="1:53" ht="93" customHeight="1" x14ac:dyDescent="0.2">
      <c r="A86" s="96">
        <v>78</v>
      </c>
      <c r="B86" s="319"/>
      <c r="C86" s="97"/>
      <c r="D86" s="213"/>
      <c r="E86" s="97"/>
      <c r="F86" s="97"/>
      <c r="G86" s="98"/>
      <c r="H86" s="98"/>
      <c r="I86" s="174" t="str">
        <f>IF(T86=0,"-",IF(M86="Datos / Información",CONCATENATE(S86,Q86,O86,"-",VLOOKUP(N86,'Listas Generales'!$B$44:$C$47,2,0)),"-"))</f>
        <v>-</v>
      </c>
      <c r="J86" s="333"/>
      <c r="K86" s="334"/>
      <c r="L86" s="335"/>
      <c r="M86" s="90"/>
      <c r="N86" s="91"/>
      <c r="O86" s="92">
        <f>IFERROR(VLOOKUP(N86,'Listas Generales'!$B$24:$C$28,2,0),0)</f>
        <v>0</v>
      </c>
      <c r="P86" s="93"/>
      <c r="Q86" s="92">
        <f>IFERROR(VLOOKUP(P86,'Listas Generales'!$B$31:$C$35,2,0),0)</f>
        <v>0</v>
      </c>
      <c r="R86" s="93"/>
      <c r="S86" s="92">
        <f>IFERROR(VLOOKUP(R86,'Listas Generales'!$B$38:$C$42,2,0),0)</f>
        <v>0</v>
      </c>
      <c r="T86" s="94">
        <f t="shared" si="2"/>
        <v>0</v>
      </c>
      <c r="U86" s="172" t="str">
        <f>IFERROR(VLOOKUP(T86,'Listas Generales'!$B$4:$C$7,2,0),"-")</f>
        <v>Sin clasificar</v>
      </c>
      <c r="V86" s="99"/>
      <c r="W86" s="223"/>
      <c r="X86" s="224"/>
      <c r="Y86" s="224"/>
      <c r="Z86" s="224"/>
      <c r="AA86" s="224"/>
      <c r="AB86" s="225"/>
      <c r="AC86" s="142"/>
      <c r="AD86" s="141"/>
      <c r="AE86" s="141"/>
      <c r="AF86" s="141"/>
      <c r="AG86" s="187"/>
      <c r="AH86" s="323"/>
      <c r="AI86" s="100"/>
      <c r="AJ86" s="323"/>
      <c r="AK86" s="100"/>
      <c r="AL86" s="324"/>
      <c r="AM86" s="143"/>
      <c r="AN86" s="177" t="str">
        <f>IF(ISERROR(VLOOKUP(AL86,'Listas Ley Transparencia'!$N$3:$S$17,2,0)),"",VLOOKUP(AL86,'Listas Ley Transparencia'!$N$3:$S$17,2,0))</f>
        <v/>
      </c>
      <c r="AO86" s="178" t="str">
        <f>IF(ISERROR(VLOOKUP(AL86,'Listas Ley Transparencia'!$N$3:$S$17,3,0)),"",VLOOKUP(AL86,'Listas Ley Transparencia'!$N$3:$S$17,3,0))</f>
        <v/>
      </c>
      <c r="AP86" s="178" t="str">
        <f>IF(ISERROR(VLOOKUP(AL86,'Listas Ley Transparencia'!$N$3:$S$17,4,0)),"",VLOOKUP(AL86,'Listas Ley Transparencia'!$N$3:$S$17,4,0))</f>
        <v/>
      </c>
      <c r="AQ86" s="179" t="str">
        <f>IF(ISERROR(VLOOKUP(AL86,'Listas Ley Transparencia'!$N$3:$S$17,6,0)),"",VLOOKUP(AL86,'Listas Ley Transparencia'!$N$3:$S$17,6,0))</f>
        <v/>
      </c>
      <c r="AR86" s="229"/>
      <c r="AS86" s="230"/>
      <c r="AT86" s="231"/>
      <c r="AU86" s="231"/>
      <c r="AV86" s="232"/>
      <c r="AW86" s="236"/>
      <c r="AX86" s="167"/>
      <c r="AY86" s="168"/>
      <c r="AZ86" s="168"/>
      <c r="BA86" s="184" t="str">
        <f t="shared" si="3"/>
        <v>No</v>
      </c>
    </row>
    <row r="87" spans="1:53" ht="93" customHeight="1" x14ac:dyDescent="0.2">
      <c r="A87" s="96">
        <v>79</v>
      </c>
      <c r="B87" s="319"/>
      <c r="C87" s="97"/>
      <c r="D87" s="213"/>
      <c r="E87" s="97"/>
      <c r="F87" s="97"/>
      <c r="G87" s="98"/>
      <c r="H87" s="98"/>
      <c r="I87" s="174" t="str">
        <f>IF(T87=0,"-",IF(M87="Datos / Información",CONCATENATE(S87,Q87,O87,"-",VLOOKUP(N87,'Listas Generales'!$B$44:$C$47,2,0)),"-"))</f>
        <v>-</v>
      </c>
      <c r="J87" s="333"/>
      <c r="K87" s="334"/>
      <c r="L87" s="335"/>
      <c r="M87" s="90"/>
      <c r="N87" s="91"/>
      <c r="O87" s="92">
        <f>IFERROR(VLOOKUP(N87,'Listas Generales'!$B$24:$C$28,2,0),0)</f>
        <v>0</v>
      </c>
      <c r="P87" s="93"/>
      <c r="Q87" s="92">
        <f>IFERROR(VLOOKUP(P87,'Listas Generales'!$B$31:$C$35,2,0),0)</f>
        <v>0</v>
      </c>
      <c r="R87" s="93"/>
      <c r="S87" s="92">
        <f>IFERROR(VLOOKUP(R87,'Listas Generales'!$B$38:$C$42,2,0),0)</f>
        <v>0</v>
      </c>
      <c r="T87" s="94">
        <f t="shared" si="2"/>
        <v>0</v>
      </c>
      <c r="U87" s="172" t="str">
        <f>IFERROR(VLOOKUP(T87,'Listas Generales'!$B$4:$C$7,2,0),"-")</f>
        <v>Sin clasificar</v>
      </c>
      <c r="V87" s="99"/>
      <c r="W87" s="223"/>
      <c r="X87" s="224"/>
      <c r="Y87" s="224"/>
      <c r="Z87" s="224"/>
      <c r="AA87" s="224"/>
      <c r="AB87" s="225"/>
      <c r="AC87" s="142"/>
      <c r="AD87" s="141"/>
      <c r="AE87" s="141"/>
      <c r="AF87" s="141"/>
      <c r="AG87" s="187"/>
      <c r="AH87" s="323"/>
      <c r="AI87" s="100"/>
      <c r="AJ87" s="323"/>
      <c r="AK87" s="100"/>
      <c r="AL87" s="324"/>
      <c r="AM87" s="143"/>
      <c r="AN87" s="177" t="str">
        <f>IF(ISERROR(VLOOKUP(AL87,'Listas Ley Transparencia'!$N$3:$S$17,2,0)),"",VLOOKUP(AL87,'Listas Ley Transparencia'!$N$3:$S$17,2,0))</f>
        <v/>
      </c>
      <c r="AO87" s="178" t="str">
        <f>IF(ISERROR(VLOOKUP(AL87,'Listas Ley Transparencia'!$N$3:$S$17,3,0)),"",VLOOKUP(AL87,'Listas Ley Transparencia'!$N$3:$S$17,3,0))</f>
        <v/>
      </c>
      <c r="AP87" s="178" t="str">
        <f>IF(ISERROR(VLOOKUP(AL87,'Listas Ley Transparencia'!$N$3:$S$17,4,0)),"",VLOOKUP(AL87,'Listas Ley Transparencia'!$N$3:$S$17,4,0))</f>
        <v/>
      </c>
      <c r="AQ87" s="179" t="str">
        <f>IF(ISERROR(VLOOKUP(AL87,'Listas Ley Transparencia'!$N$3:$S$17,6,0)),"",VLOOKUP(AL87,'Listas Ley Transparencia'!$N$3:$S$17,6,0))</f>
        <v/>
      </c>
      <c r="AR87" s="229"/>
      <c r="AS87" s="230"/>
      <c r="AT87" s="231"/>
      <c r="AU87" s="231"/>
      <c r="AV87" s="232"/>
      <c r="AW87" s="236"/>
      <c r="AX87" s="167"/>
      <c r="AY87" s="168"/>
      <c r="AZ87" s="168"/>
      <c r="BA87" s="184" t="str">
        <f t="shared" si="3"/>
        <v>No</v>
      </c>
    </row>
    <row r="88" spans="1:53" ht="93" customHeight="1" x14ac:dyDescent="0.2">
      <c r="A88" s="96">
        <v>80</v>
      </c>
      <c r="B88" s="319"/>
      <c r="C88" s="97"/>
      <c r="D88" s="213"/>
      <c r="E88" s="97"/>
      <c r="F88" s="97"/>
      <c r="G88" s="98"/>
      <c r="H88" s="98"/>
      <c r="I88" s="174" t="str">
        <f>IF(T88=0,"-",IF(M88="Datos / Información",CONCATENATE(S88,Q88,O88,"-",VLOOKUP(N88,'Listas Generales'!$B$44:$C$47,2,0)),"-"))</f>
        <v>-</v>
      </c>
      <c r="J88" s="333"/>
      <c r="K88" s="334"/>
      <c r="L88" s="335"/>
      <c r="M88" s="90"/>
      <c r="N88" s="91"/>
      <c r="O88" s="92">
        <f>IFERROR(VLOOKUP(N88,'Listas Generales'!$B$24:$C$28,2,0),0)</f>
        <v>0</v>
      </c>
      <c r="P88" s="93"/>
      <c r="Q88" s="92">
        <f>IFERROR(VLOOKUP(P88,'Listas Generales'!$B$31:$C$35,2,0),0)</f>
        <v>0</v>
      </c>
      <c r="R88" s="93"/>
      <c r="S88" s="92">
        <f>IFERROR(VLOOKUP(R88,'Listas Generales'!$B$38:$C$42,2,0),0)</f>
        <v>0</v>
      </c>
      <c r="T88" s="94">
        <f t="shared" si="2"/>
        <v>0</v>
      </c>
      <c r="U88" s="172" t="str">
        <f>IFERROR(VLOOKUP(T88,'Listas Generales'!$B$4:$C$7,2,0),"-")</f>
        <v>Sin clasificar</v>
      </c>
      <c r="V88" s="99"/>
      <c r="W88" s="223"/>
      <c r="X88" s="224"/>
      <c r="Y88" s="224"/>
      <c r="Z88" s="224"/>
      <c r="AA88" s="224"/>
      <c r="AB88" s="225"/>
      <c r="AC88" s="142"/>
      <c r="AD88" s="141"/>
      <c r="AE88" s="141"/>
      <c r="AF88" s="141"/>
      <c r="AG88" s="187"/>
      <c r="AH88" s="323"/>
      <c r="AI88" s="100"/>
      <c r="AJ88" s="323"/>
      <c r="AK88" s="100"/>
      <c r="AL88" s="324"/>
      <c r="AM88" s="143"/>
      <c r="AN88" s="177" t="str">
        <f>IF(ISERROR(VLOOKUP(AL88,'Listas Ley Transparencia'!$N$3:$S$17,2,0)),"",VLOOKUP(AL88,'Listas Ley Transparencia'!$N$3:$S$17,2,0))</f>
        <v/>
      </c>
      <c r="AO88" s="178" t="str">
        <f>IF(ISERROR(VLOOKUP(AL88,'Listas Ley Transparencia'!$N$3:$S$17,3,0)),"",VLOOKUP(AL88,'Listas Ley Transparencia'!$N$3:$S$17,3,0))</f>
        <v/>
      </c>
      <c r="AP88" s="178" t="str">
        <f>IF(ISERROR(VLOOKUP(AL88,'Listas Ley Transparencia'!$N$3:$S$17,4,0)),"",VLOOKUP(AL88,'Listas Ley Transparencia'!$N$3:$S$17,4,0))</f>
        <v/>
      </c>
      <c r="AQ88" s="179" t="str">
        <f>IF(ISERROR(VLOOKUP(AL88,'Listas Ley Transparencia'!$N$3:$S$17,6,0)),"",VLOOKUP(AL88,'Listas Ley Transparencia'!$N$3:$S$17,6,0))</f>
        <v/>
      </c>
      <c r="AR88" s="229"/>
      <c r="AS88" s="230"/>
      <c r="AT88" s="231"/>
      <c r="AU88" s="231"/>
      <c r="AV88" s="232"/>
      <c r="AW88" s="236"/>
      <c r="AX88" s="167"/>
      <c r="AY88" s="168"/>
      <c r="AZ88" s="168"/>
      <c r="BA88" s="184" t="str">
        <f t="shared" si="3"/>
        <v>No</v>
      </c>
    </row>
    <row r="89" spans="1:53" ht="93" customHeight="1" x14ac:dyDescent="0.2">
      <c r="A89" s="96">
        <v>81</v>
      </c>
      <c r="B89" s="319"/>
      <c r="C89" s="97"/>
      <c r="D89" s="213"/>
      <c r="E89" s="97"/>
      <c r="F89" s="97"/>
      <c r="G89" s="98"/>
      <c r="H89" s="98"/>
      <c r="I89" s="174" t="str">
        <f>IF(T89=0,"-",IF(M89="Datos / Información",CONCATENATE(S89,Q89,O89,"-",VLOOKUP(N89,'Listas Generales'!$B$44:$C$47,2,0)),"-"))</f>
        <v>-</v>
      </c>
      <c r="J89" s="333"/>
      <c r="K89" s="334"/>
      <c r="L89" s="335"/>
      <c r="M89" s="90"/>
      <c r="N89" s="91"/>
      <c r="O89" s="92">
        <f>IFERROR(VLOOKUP(N89,'Listas Generales'!$B$24:$C$28,2,0),0)</f>
        <v>0</v>
      </c>
      <c r="P89" s="93"/>
      <c r="Q89" s="92">
        <f>IFERROR(VLOOKUP(P89,'Listas Generales'!$B$31:$C$35,2,0),0)</f>
        <v>0</v>
      </c>
      <c r="R89" s="93"/>
      <c r="S89" s="92">
        <f>IFERROR(VLOOKUP(R89,'Listas Generales'!$B$38:$C$42,2,0),0)</f>
        <v>0</v>
      </c>
      <c r="T89" s="94">
        <f t="shared" si="2"/>
        <v>0</v>
      </c>
      <c r="U89" s="172" t="str">
        <f>IFERROR(VLOOKUP(T89,'Listas Generales'!$B$4:$C$7,2,0),"-")</f>
        <v>Sin clasificar</v>
      </c>
      <c r="V89" s="99"/>
      <c r="W89" s="223"/>
      <c r="X89" s="224"/>
      <c r="Y89" s="224"/>
      <c r="Z89" s="224"/>
      <c r="AA89" s="224"/>
      <c r="AB89" s="225"/>
      <c r="AC89" s="142"/>
      <c r="AD89" s="141"/>
      <c r="AE89" s="141"/>
      <c r="AF89" s="141"/>
      <c r="AG89" s="187"/>
      <c r="AH89" s="323"/>
      <c r="AI89" s="100"/>
      <c r="AJ89" s="323"/>
      <c r="AK89" s="100"/>
      <c r="AL89" s="324"/>
      <c r="AM89" s="143"/>
      <c r="AN89" s="177" t="str">
        <f>IF(ISERROR(VLOOKUP(AL89,'Listas Ley Transparencia'!$N$3:$S$17,2,0)),"",VLOOKUP(AL89,'Listas Ley Transparencia'!$N$3:$S$17,2,0))</f>
        <v/>
      </c>
      <c r="AO89" s="178" t="str">
        <f>IF(ISERROR(VLOOKUP(AL89,'Listas Ley Transparencia'!$N$3:$S$17,3,0)),"",VLOOKUP(AL89,'Listas Ley Transparencia'!$N$3:$S$17,3,0))</f>
        <v/>
      </c>
      <c r="AP89" s="178" t="str">
        <f>IF(ISERROR(VLOOKUP(AL89,'Listas Ley Transparencia'!$N$3:$S$17,4,0)),"",VLOOKUP(AL89,'Listas Ley Transparencia'!$N$3:$S$17,4,0))</f>
        <v/>
      </c>
      <c r="AQ89" s="179" t="str">
        <f>IF(ISERROR(VLOOKUP(AL89,'Listas Ley Transparencia'!$N$3:$S$17,6,0)),"",VLOOKUP(AL89,'Listas Ley Transparencia'!$N$3:$S$17,6,0))</f>
        <v/>
      </c>
      <c r="AR89" s="229"/>
      <c r="AS89" s="230"/>
      <c r="AT89" s="231"/>
      <c r="AU89" s="231"/>
      <c r="AV89" s="232"/>
      <c r="AW89" s="236"/>
      <c r="AX89" s="167"/>
      <c r="AY89" s="168"/>
      <c r="AZ89" s="168"/>
      <c r="BA89" s="184" t="str">
        <f t="shared" si="3"/>
        <v>No</v>
      </c>
    </row>
    <row r="90" spans="1:53" ht="93" customHeight="1" x14ac:dyDescent="0.2">
      <c r="A90" s="96">
        <v>82</v>
      </c>
      <c r="B90" s="319"/>
      <c r="C90" s="97"/>
      <c r="D90" s="213"/>
      <c r="E90" s="97"/>
      <c r="F90" s="97"/>
      <c r="G90" s="98"/>
      <c r="H90" s="98"/>
      <c r="I90" s="174" t="str">
        <f>IF(T90=0,"-",IF(M90="Datos / Información",CONCATENATE(S90,Q90,O90,"-",VLOOKUP(N90,'Listas Generales'!$B$44:$C$47,2,0)),"-"))</f>
        <v>-</v>
      </c>
      <c r="J90" s="333"/>
      <c r="K90" s="334"/>
      <c r="L90" s="335"/>
      <c r="M90" s="90"/>
      <c r="N90" s="91"/>
      <c r="O90" s="92">
        <f>IFERROR(VLOOKUP(N90,'Listas Generales'!$B$24:$C$28,2,0),0)</f>
        <v>0</v>
      </c>
      <c r="P90" s="93"/>
      <c r="Q90" s="92">
        <f>IFERROR(VLOOKUP(P90,'Listas Generales'!$B$31:$C$35,2,0),0)</f>
        <v>0</v>
      </c>
      <c r="R90" s="93"/>
      <c r="S90" s="92">
        <f>IFERROR(VLOOKUP(R90,'Listas Generales'!$B$38:$C$42,2,0),0)</f>
        <v>0</v>
      </c>
      <c r="T90" s="94">
        <f t="shared" si="2"/>
        <v>0</v>
      </c>
      <c r="U90" s="172" t="str">
        <f>IFERROR(VLOOKUP(T90,'Listas Generales'!$B$4:$C$7,2,0),"-")</f>
        <v>Sin clasificar</v>
      </c>
      <c r="V90" s="99"/>
      <c r="W90" s="223"/>
      <c r="X90" s="224"/>
      <c r="Y90" s="224"/>
      <c r="Z90" s="224"/>
      <c r="AA90" s="224"/>
      <c r="AB90" s="225"/>
      <c r="AC90" s="142"/>
      <c r="AD90" s="141"/>
      <c r="AE90" s="141"/>
      <c r="AF90" s="141"/>
      <c r="AG90" s="187"/>
      <c r="AH90" s="323"/>
      <c r="AI90" s="100"/>
      <c r="AJ90" s="323"/>
      <c r="AK90" s="100"/>
      <c r="AL90" s="324"/>
      <c r="AM90" s="143"/>
      <c r="AN90" s="177" t="str">
        <f>IF(ISERROR(VLOOKUP(AL90,'Listas Ley Transparencia'!$N$3:$S$17,2,0)),"",VLOOKUP(AL90,'Listas Ley Transparencia'!$N$3:$S$17,2,0))</f>
        <v/>
      </c>
      <c r="AO90" s="178" t="str">
        <f>IF(ISERROR(VLOOKUP(AL90,'Listas Ley Transparencia'!$N$3:$S$17,3,0)),"",VLOOKUP(AL90,'Listas Ley Transparencia'!$N$3:$S$17,3,0))</f>
        <v/>
      </c>
      <c r="AP90" s="178" t="str">
        <f>IF(ISERROR(VLOOKUP(AL90,'Listas Ley Transparencia'!$N$3:$S$17,4,0)),"",VLOOKUP(AL90,'Listas Ley Transparencia'!$N$3:$S$17,4,0))</f>
        <v/>
      </c>
      <c r="AQ90" s="179" t="str">
        <f>IF(ISERROR(VLOOKUP(AL90,'Listas Ley Transparencia'!$N$3:$S$17,6,0)),"",VLOOKUP(AL90,'Listas Ley Transparencia'!$N$3:$S$17,6,0))</f>
        <v/>
      </c>
      <c r="AR90" s="229"/>
      <c r="AS90" s="230"/>
      <c r="AT90" s="231"/>
      <c r="AU90" s="231"/>
      <c r="AV90" s="232"/>
      <c r="AW90" s="236"/>
      <c r="AX90" s="167"/>
      <c r="AY90" s="168"/>
      <c r="AZ90" s="168"/>
      <c r="BA90" s="184" t="str">
        <f t="shared" si="3"/>
        <v>No</v>
      </c>
    </row>
    <row r="91" spans="1:53" ht="93" customHeight="1" x14ac:dyDescent="0.2">
      <c r="A91" s="96">
        <v>83</v>
      </c>
      <c r="B91" s="319"/>
      <c r="C91" s="97"/>
      <c r="D91" s="213"/>
      <c r="E91" s="97"/>
      <c r="F91" s="97"/>
      <c r="G91" s="98"/>
      <c r="H91" s="98"/>
      <c r="I91" s="174" t="str">
        <f>IF(T91=0,"-",IF(M91="Datos / Información",CONCATENATE(S91,Q91,O91,"-",VLOOKUP(N91,'Listas Generales'!$B$44:$C$47,2,0)),"-"))</f>
        <v>-</v>
      </c>
      <c r="J91" s="333"/>
      <c r="K91" s="334"/>
      <c r="L91" s="335"/>
      <c r="M91" s="90"/>
      <c r="N91" s="91"/>
      <c r="O91" s="92">
        <f>IFERROR(VLOOKUP(N91,'Listas Generales'!$B$24:$C$28,2,0),0)</f>
        <v>0</v>
      </c>
      <c r="P91" s="93"/>
      <c r="Q91" s="92">
        <f>IFERROR(VLOOKUP(P91,'Listas Generales'!$B$31:$C$35,2,0),0)</f>
        <v>0</v>
      </c>
      <c r="R91" s="93"/>
      <c r="S91" s="92">
        <f>IFERROR(VLOOKUP(R91,'Listas Generales'!$B$38:$C$42,2,0),0)</f>
        <v>0</v>
      </c>
      <c r="T91" s="94">
        <f t="shared" si="2"/>
        <v>0</v>
      </c>
      <c r="U91" s="172" t="str">
        <f>IFERROR(VLOOKUP(T91,'Listas Generales'!$B$4:$C$7,2,0),"-")</f>
        <v>Sin clasificar</v>
      </c>
      <c r="V91" s="99"/>
      <c r="W91" s="223"/>
      <c r="X91" s="224"/>
      <c r="Y91" s="224"/>
      <c r="Z91" s="224"/>
      <c r="AA91" s="224"/>
      <c r="AB91" s="225"/>
      <c r="AC91" s="142"/>
      <c r="AD91" s="141"/>
      <c r="AE91" s="141"/>
      <c r="AF91" s="141"/>
      <c r="AG91" s="187"/>
      <c r="AH91" s="323"/>
      <c r="AI91" s="100"/>
      <c r="AJ91" s="323"/>
      <c r="AK91" s="100"/>
      <c r="AL91" s="324"/>
      <c r="AM91" s="143"/>
      <c r="AN91" s="177" t="str">
        <f>IF(ISERROR(VLOOKUP(AL91,'Listas Ley Transparencia'!$N$3:$S$17,2,0)),"",VLOOKUP(AL91,'Listas Ley Transparencia'!$N$3:$S$17,2,0))</f>
        <v/>
      </c>
      <c r="AO91" s="178" t="str">
        <f>IF(ISERROR(VLOOKUP(AL91,'Listas Ley Transparencia'!$N$3:$S$17,3,0)),"",VLOOKUP(AL91,'Listas Ley Transparencia'!$N$3:$S$17,3,0))</f>
        <v/>
      </c>
      <c r="AP91" s="178" t="str">
        <f>IF(ISERROR(VLOOKUP(AL91,'Listas Ley Transparencia'!$N$3:$S$17,4,0)),"",VLOOKUP(AL91,'Listas Ley Transparencia'!$N$3:$S$17,4,0))</f>
        <v/>
      </c>
      <c r="AQ91" s="179" t="str">
        <f>IF(ISERROR(VLOOKUP(AL91,'Listas Ley Transparencia'!$N$3:$S$17,6,0)),"",VLOOKUP(AL91,'Listas Ley Transparencia'!$N$3:$S$17,6,0))</f>
        <v/>
      </c>
      <c r="AR91" s="229"/>
      <c r="AS91" s="230"/>
      <c r="AT91" s="231"/>
      <c r="AU91" s="231"/>
      <c r="AV91" s="232"/>
      <c r="AW91" s="236"/>
      <c r="AX91" s="167"/>
      <c r="AY91" s="168"/>
      <c r="AZ91" s="168"/>
      <c r="BA91" s="184" t="str">
        <f t="shared" si="3"/>
        <v>No</v>
      </c>
    </row>
    <row r="92" spans="1:53" ht="93" customHeight="1" x14ac:dyDescent="0.2">
      <c r="A92" s="96">
        <v>84</v>
      </c>
      <c r="B92" s="319"/>
      <c r="C92" s="97"/>
      <c r="D92" s="213"/>
      <c r="E92" s="97"/>
      <c r="F92" s="97"/>
      <c r="G92" s="98"/>
      <c r="H92" s="98"/>
      <c r="I92" s="174" t="str">
        <f>IF(T92=0,"-",IF(M92="Datos / Información",CONCATENATE(S92,Q92,O92,"-",VLOOKUP(N92,'Listas Generales'!$B$44:$C$47,2,0)),"-"))</f>
        <v>-</v>
      </c>
      <c r="J92" s="333"/>
      <c r="K92" s="334"/>
      <c r="L92" s="335"/>
      <c r="M92" s="90"/>
      <c r="N92" s="91"/>
      <c r="O92" s="92">
        <f>IFERROR(VLOOKUP(N92,'Listas Generales'!$B$24:$C$28,2,0),0)</f>
        <v>0</v>
      </c>
      <c r="P92" s="93"/>
      <c r="Q92" s="92">
        <f>IFERROR(VLOOKUP(P92,'Listas Generales'!$B$31:$C$35,2,0),0)</f>
        <v>0</v>
      </c>
      <c r="R92" s="93"/>
      <c r="S92" s="92">
        <f>IFERROR(VLOOKUP(R92,'Listas Generales'!$B$38:$C$42,2,0),0)</f>
        <v>0</v>
      </c>
      <c r="T92" s="94">
        <f t="shared" si="2"/>
        <v>0</v>
      </c>
      <c r="U92" s="172" t="str">
        <f>IFERROR(VLOOKUP(T92,'Listas Generales'!$B$4:$C$7,2,0),"-")</f>
        <v>Sin clasificar</v>
      </c>
      <c r="V92" s="99"/>
      <c r="W92" s="223"/>
      <c r="X92" s="224"/>
      <c r="Y92" s="224"/>
      <c r="Z92" s="224"/>
      <c r="AA92" s="224"/>
      <c r="AB92" s="225"/>
      <c r="AC92" s="142"/>
      <c r="AD92" s="141"/>
      <c r="AE92" s="141"/>
      <c r="AF92" s="141"/>
      <c r="AG92" s="187"/>
      <c r="AH92" s="323"/>
      <c r="AI92" s="100"/>
      <c r="AJ92" s="323"/>
      <c r="AK92" s="100"/>
      <c r="AL92" s="324"/>
      <c r="AM92" s="143"/>
      <c r="AN92" s="177" t="str">
        <f>IF(ISERROR(VLOOKUP(AL92,'Listas Ley Transparencia'!$N$3:$S$17,2,0)),"",VLOOKUP(AL92,'Listas Ley Transparencia'!$N$3:$S$17,2,0))</f>
        <v/>
      </c>
      <c r="AO92" s="178" t="str">
        <f>IF(ISERROR(VLOOKUP(AL92,'Listas Ley Transparencia'!$N$3:$S$17,3,0)),"",VLOOKUP(AL92,'Listas Ley Transparencia'!$N$3:$S$17,3,0))</f>
        <v/>
      </c>
      <c r="AP92" s="178" t="str">
        <f>IF(ISERROR(VLOOKUP(AL92,'Listas Ley Transparencia'!$N$3:$S$17,4,0)),"",VLOOKUP(AL92,'Listas Ley Transparencia'!$N$3:$S$17,4,0))</f>
        <v/>
      </c>
      <c r="AQ92" s="179" t="str">
        <f>IF(ISERROR(VLOOKUP(AL92,'Listas Ley Transparencia'!$N$3:$S$17,6,0)),"",VLOOKUP(AL92,'Listas Ley Transparencia'!$N$3:$S$17,6,0))</f>
        <v/>
      </c>
      <c r="AR92" s="229"/>
      <c r="AS92" s="230"/>
      <c r="AT92" s="231"/>
      <c r="AU92" s="231"/>
      <c r="AV92" s="232"/>
      <c r="AW92" s="236"/>
      <c r="AX92" s="167"/>
      <c r="AY92" s="168"/>
      <c r="AZ92" s="168"/>
      <c r="BA92" s="184" t="str">
        <f t="shared" si="3"/>
        <v>No</v>
      </c>
    </row>
    <row r="93" spans="1:53" ht="93" customHeight="1" x14ac:dyDescent="0.2">
      <c r="A93" s="96">
        <v>85</v>
      </c>
      <c r="B93" s="319"/>
      <c r="C93" s="97"/>
      <c r="D93" s="213"/>
      <c r="E93" s="97"/>
      <c r="F93" s="97"/>
      <c r="G93" s="98"/>
      <c r="H93" s="98"/>
      <c r="I93" s="174" t="str">
        <f>IF(T93=0,"-",IF(M93="Datos / Información",CONCATENATE(S93,Q93,O93,"-",VLOOKUP(N93,'Listas Generales'!$B$44:$C$47,2,0)),"-"))</f>
        <v>-</v>
      </c>
      <c r="J93" s="333"/>
      <c r="K93" s="334"/>
      <c r="L93" s="335"/>
      <c r="M93" s="90"/>
      <c r="N93" s="91"/>
      <c r="O93" s="92">
        <f>IFERROR(VLOOKUP(N93,'Listas Generales'!$B$24:$C$28,2,0),0)</f>
        <v>0</v>
      </c>
      <c r="P93" s="93"/>
      <c r="Q93" s="92">
        <f>IFERROR(VLOOKUP(P93,'Listas Generales'!$B$31:$C$35,2,0),0)</f>
        <v>0</v>
      </c>
      <c r="R93" s="93"/>
      <c r="S93" s="92">
        <f>IFERROR(VLOOKUP(R93,'Listas Generales'!$B$38:$C$42,2,0),0)</f>
        <v>0</v>
      </c>
      <c r="T93" s="94">
        <f t="shared" si="2"/>
        <v>0</v>
      </c>
      <c r="U93" s="172" t="str">
        <f>IFERROR(VLOOKUP(T93,'Listas Generales'!$B$4:$C$7,2,0),"-")</f>
        <v>Sin clasificar</v>
      </c>
      <c r="V93" s="99"/>
      <c r="W93" s="223"/>
      <c r="X93" s="224"/>
      <c r="Y93" s="224"/>
      <c r="Z93" s="224"/>
      <c r="AA93" s="224"/>
      <c r="AB93" s="225"/>
      <c r="AC93" s="142"/>
      <c r="AD93" s="141"/>
      <c r="AE93" s="141"/>
      <c r="AF93" s="141"/>
      <c r="AG93" s="187"/>
      <c r="AH93" s="323"/>
      <c r="AI93" s="100"/>
      <c r="AJ93" s="323"/>
      <c r="AK93" s="100"/>
      <c r="AL93" s="324"/>
      <c r="AM93" s="143"/>
      <c r="AN93" s="177" t="str">
        <f>IF(ISERROR(VLOOKUP(AL93,'Listas Ley Transparencia'!$N$3:$S$17,2,0)),"",VLOOKUP(AL93,'Listas Ley Transparencia'!$N$3:$S$17,2,0))</f>
        <v/>
      </c>
      <c r="AO93" s="178" t="str">
        <f>IF(ISERROR(VLOOKUP(AL93,'Listas Ley Transparencia'!$N$3:$S$17,3,0)),"",VLOOKUP(AL93,'Listas Ley Transparencia'!$N$3:$S$17,3,0))</f>
        <v/>
      </c>
      <c r="AP93" s="178" t="str">
        <f>IF(ISERROR(VLOOKUP(AL93,'Listas Ley Transparencia'!$N$3:$S$17,4,0)),"",VLOOKUP(AL93,'Listas Ley Transparencia'!$N$3:$S$17,4,0))</f>
        <v/>
      </c>
      <c r="AQ93" s="179" t="str">
        <f>IF(ISERROR(VLOOKUP(AL93,'Listas Ley Transparencia'!$N$3:$S$17,6,0)),"",VLOOKUP(AL93,'Listas Ley Transparencia'!$N$3:$S$17,6,0))</f>
        <v/>
      </c>
      <c r="AR93" s="229"/>
      <c r="AS93" s="230"/>
      <c r="AT93" s="231"/>
      <c r="AU93" s="231"/>
      <c r="AV93" s="232"/>
      <c r="AW93" s="236"/>
      <c r="AX93" s="167"/>
      <c r="AY93" s="168"/>
      <c r="AZ93" s="168"/>
      <c r="BA93" s="184" t="str">
        <f t="shared" si="3"/>
        <v>No</v>
      </c>
    </row>
    <row r="94" spans="1:53" ht="93" customHeight="1" x14ac:dyDescent="0.2">
      <c r="A94" s="96">
        <v>86</v>
      </c>
      <c r="B94" s="319"/>
      <c r="C94" s="97"/>
      <c r="D94" s="213"/>
      <c r="E94" s="97"/>
      <c r="F94" s="97"/>
      <c r="G94" s="98"/>
      <c r="H94" s="98"/>
      <c r="I94" s="174" t="str">
        <f>IF(T94=0,"-",IF(M94="Datos / Información",CONCATENATE(S94,Q94,O94,"-",VLOOKUP(N94,'Listas Generales'!$B$44:$C$47,2,0)),"-"))</f>
        <v>-</v>
      </c>
      <c r="J94" s="333"/>
      <c r="K94" s="334"/>
      <c r="L94" s="335"/>
      <c r="M94" s="90"/>
      <c r="N94" s="91"/>
      <c r="O94" s="92">
        <f>IFERROR(VLOOKUP(N94,'Listas Generales'!$B$24:$C$28,2,0),0)</f>
        <v>0</v>
      </c>
      <c r="P94" s="93"/>
      <c r="Q94" s="92">
        <f>IFERROR(VLOOKUP(P94,'Listas Generales'!$B$31:$C$35,2,0),0)</f>
        <v>0</v>
      </c>
      <c r="R94" s="93"/>
      <c r="S94" s="92">
        <f>IFERROR(VLOOKUP(R94,'Listas Generales'!$B$38:$C$42,2,0),0)</f>
        <v>0</v>
      </c>
      <c r="T94" s="94">
        <f t="shared" si="2"/>
        <v>0</v>
      </c>
      <c r="U94" s="172" t="str">
        <f>IFERROR(VLOOKUP(T94,'Listas Generales'!$B$4:$C$7,2,0),"-")</f>
        <v>Sin clasificar</v>
      </c>
      <c r="V94" s="99"/>
      <c r="W94" s="223"/>
      <c r="X94" s="224"/>
      <c r="Y94" s="224"/>
      <c r="Z94" s="224"/>
      <c r="AA94" s="224"/>
      <c r="AB94" s="225"/>
      <c r="AC94" s="142"/>
      <c r="AD94" s="141"/>
      <c r="AE94" s="141"/>
      <c r="AF94" s="141"/>
      <c r="AG94" s="187"/>
      <c r="AH94" s="323"/>
      <c r="AI94" s="100"/>
      <c r="AJ94" s="323"/>
      <c r="AK94" s="100"/>
      <c r="AL94" s="324"/>
      <c r="AM94" s="143"/>
      <c r="AN94" s="177" t="str">
        <f>IF(ISERROR(VLOOKUP(AL94,'Listas Ley Transparencia'!$N$3:$S$17,2,0)),"",VLOOKUP(AL94,'Listas Ley Transparencia'!$N$3:$S$17,2,0))</f>
        <v/>
      </c>
      <c r="AO94" s="178" t="str">
        <f>IF(ISERROR(VLOOKUP(AL94,'Listas Ley Transparencia'!$N$3:$S$17,3,0)),"",VLOOKUP(AL94,'Listas Ley Transparencia'!$N$3:$S$17,3,0))</f>
        <v/>
      </c>
      <c r="AP94" s="178" t="str">
        <f>IF(ISERROR(VLOOKUP(AL94,'Listas Ley Transparencia'!$N$3:$S$17,4,0)),"",VLOOKUP(AL94,'Listas Ley Transparencia'!$N$3:$S$17,4,0))</f>
        <v/>
      </c>
      <c r="AQ94" s="179" t="str">
        <f>IF(ISERROR(VLOOKUP(AL94,'Listas Ley Transparencia'!$N$3:$S$17,6,0)),"",VLOOKUP(AL94,'Listas Ley Transparencia'!$N$3:$S$17,6,0))</f>
        <v/>
      </c>
      <c r="AR94" s="229"/>
      <c r="AS94" s="230"/>
      <c r="AT94" s="231"/>
      <c r="AU94" s="231"/>
      <c r="AV94" s="232"/>
      <c r="AW94" s="236"/>
      <c r="AX94" s="167"/>
      <c r="AY94" s="168"/>
      <c r="AZ94" s="168"/>
      <c r="BA94" s="184" t="str">
        <f t="shared" si="3"/>
        <v>No</v>
      </c>
    </row>
    <row r="95" spans="1:53" ht="93" customHeight="1" x14ac:dyDescent="0.2">
      <c r="A95" s="96">
        <v>87</v>
      </c>
      <c r="B95" s="319"/>
      <c r="C95" s="97"/>
      <c r="D95" s="213"/>
      <c r="E95" s="97"/>
      <c r="F95" s="97"/>
      <c r="G95" s="98"/>
      <c r="H95" s="98"/>
      <c r="I95" s="174" t="str">
        <f>IF(T95=0,"-",IF(M95="Datos / Información",CONCATENATE(S95,Q95,O95,"-",VLOOKUP(N95,'Listas Generales'!$B$44:$C$47,2,0)),"-"))</f>
        <v>-</v>
      </c>
      <c r="J95" s="333"/>
      <c r="K95" s="334"/>
      <c r="L95" s="335"/>
      <c r="M95" s="90"/>
      <c r="N95" s="91"/>
      <c r="O95" s="92">
        <f>IFERROR(VLOOKUP(N95,'Listas Generales'!$B$24:$C$28,2,0),0)</f>
        <v>0</v>
      </c>
      <c r="P95" s="93"/>
      <c r="Q95" s="92">
        <f>IFERROR(VLOOKUP(P95,'Listas Generales'!$B$31:$C$35,2,0),0)</f>
        <v>0</v>
      </c>
      <c r="R95" s="93"/>
      <c r="S95" s="92">
        <f>IFERROR(VLOOKUP(R95,'Listas Generales'!$B$38:$C$42,2,0),0)</f>
        <v>0</v>
      </c>
      <c r="T95" s="94">
        <f t="shared" si="2"/>
        <v>0</v>
      </c>
      <c r="U95" s="172" t="str">
        <f>IFERROR(VLOOKUP(T95,'Listas Generales'!$B$4:$C$7,2,0),"-")</f>
        <v>Sin clasificar</v>
      </c>
      <c r="V95" s="99"/>
      <c r="W95" s="223"/>
      <c r="X95" s="224"/>
      <c r="Y95" s="224"/>
      <c r="Z95" s="224"/>
      <c r="AA95" s="224"/>
      <c r="AB95" s="225"/>
      <c r="AC95" s="142"/>
      <c r="AD95" s="141"/>
      <c r="AE95" s="141"/>
      <c r="AF95" s="141"/>
      <c r="AG95" s="187"/>
      <c r="AH95" s="323"/>
      <c r="AI95" s="100"/>
      <c r="AJ95" s="323"/>
      <c r="AK95" s="100"/>
      <c r="AL95" s="324"/>
      <c r="AM95" s="143"/>
      <c r="AN95" s="177" t="str">
        <f>IF(ISERROR(VLOOKUP(AL95,'Listas Ley Transparencia'!$N$3:$S$17,2,0)),"",VLOOKUP(AL95,'Listas Ley Transparencia'!$N$3:$S$17,2,0))</f>
        <v/>
      </c>
      <c r="AO95" s="178" t="str">
        <f>IF(ISERROR(VLOOKUP(AL95,'Listas Ley Transparencia'!$N$3:$S$17,3,0)),"",VLOOKUP(AL95,'Listas Ley Transparencia'!$N$3:$S$17,3,0))</f>
        <v/>
      </c>
      <c r="AP95" s="178" t="str">
        <f>IF(ISERROR(VLOOKUP(AL95,'Listas Ley Transparencia'!$N$3:$S$17,4,0)),"",VLOOKUP(AL95,'Listas Ley Transparencia'!$N$3:$S$17,4,0))</f>
        <v/>
      </c>
      <c r="AQ95" s="179" t="str">
        <f>IF(ISERROR(VLOOKUP(AL95,'Listas Ley Transparencia'!$N$3:$S$17,6,0)),"",VLOOKUP(AL95,'Listas Ley Transparencia'!$N$3:$S$17,6,0))</f>
        <v/>
      </c>
      <c r="AR95" s="229"/>
      <c r="AS95" s="230"/>
      <c r="AT95" s="231"/>
      <c r="AU95" s="231"/>
      <c r="AV95" s="232"/>
      <c r="AW95" s="236"/>
      <c r="AX95" s="167"/>
      <c r="AY95" s="168"/>
      <c r="AZ95" s="168"/>
      <c r="BA95" s="184" t="str">
        <f t="shared" si="3"/>
        <v>No</v>
      </c>
    </row>
    <row r="96" spans="1:53" ht="93" customHeight="1" x14ac:dyDescent="0.2">
      <c r="A96" s="96">
        <v>88</v>
      </c>
      <c r="B96" s="319"/>
      <c r="C96" s="97"/>
      <c r="D96" s="213"/>
      <c r="E96" s="97"/>
      <c r="F96" s="97"/>
      <c r="G96" s="98"/>
      <c r="H96" s="98"/>
      <c r="I96" s="174" t="str">
        <f>IF(T96=0,"-",IF(M96="Datos / Información",CONCATENATE(S96,Q96,O96,"-",VLOOKUP(N96,'Listas Generales'!$B$44:$C$47,2,0)),"-"))</f>
        <v>-</v>
      </c>
      <c r="J96" s="333"/>
      <c r="K96" s="334"/>
      <c r="L96" s="335"/>
      <c r="M96" s="90"/>
      <c r="N96" s="91"/>
      <c r="O96" s="92">
        <f>IFERROR(VLOOKUP(N96,'Listas Generales'!$B$24:$C$28,2,0),0)</f>
        <v>0</v>
      </c>
      <c r="P96" s="93"/>
      <c r="Q96" s="92">
        <f>IFERROR(VLOOKUP(P96,'Listas Generales'!$B$31:$C$35,2,0),0)</f>
        <v>0</v>
      </c>
      <c r="R96" s="93"/>
      <c r="S96" s="92">
        <f>IFERROR(VLOOKUP(R96,'Listas Generales'!$B$38:$C$42,2,0),0)</f>
        <v>0</v>
      </c>
      <c r="T96" s="94">
        <f t="shared" si="2"/>
        <v>0</v>
      </c>
      <c r="U96" s="172" t="str">
        <f>IFERROR(VLOOKUP(T96,'Listas Generales'!$B$4:$C$7,2,0),"-")</f>
        <v>Sin clasificar</v>
      </c>
      <c r="V96" s="99"/>
      <c r="W96" s="223"/>
      <c r="X96" s="224"/>
      <c r="Y96" s="224"/>
      <c r="Z96" s="224"/>
      <c r="AA96" s="224"/>
      <c r="AB96" s="225"/>
      <c r="AC96" s="142"/>
      <c r="AD96" s="141"/>
      <c r="AE96" s="141"/>
      <c r="AF96" s="141"/>
      <c r="AG96" s="187"/>
      <c r="AH96" s="323"/>
      <c r="AI96" s="100"/>
      <c r="AJ96" s="323"/>
      <c r="AK96" s="100"/>
      <c r="AL96" s="324"/>
      <c r="AM96" s="143"/>
      <c r="AN96" s="177" t="str">
        <f>IF(ISERROR(VLOOKUP(AL96,'Listas Ley Transparencia'!$N$3:$S$17,2,0)),"",VLOOKUP(AL96,'Listas Ley Transparencia'!$N$3:$S$17,2,0))</f>
        <v/>
      </c>
      <c r="AO96" s="178" t="str">
        <f>IF(ISERROR(VLOOKUP(AL96,'Listas Ley Transparencia'!$N$3:$S$17,3,0)),"",VLOOKUP(AL96,'Listas Ley Transparencia'!$N$3:$S$17,3,0))</f>
        <v/>
      </c>
      <c r="AP96" s="178" t="str">
        <f>IF(ISERROR(VLOOKUP(AL96,'Listas Ley Transparencia'!$N$3:$S$17,4,0)),"",VLOOKUP(AL96,'Listas Ley Transparencia'!$N$3:$S$17,4,0))</f>
        <v/>
      </c>
      <c r="AQ96" s="179" t="str">
        <f>IF(ISERROR(VLOOKUP(AL96,'Listas Ley Transparencia'!$N$3:$S$17,6,0)),"",VLOOKUP(AL96,'Listas Ley Transparencia'!$N$3:$S$17,6,0))</f>
        <v/>
      </c>
      <c r="AR96" s="229"/>
      <c r="AS96" s="230"/>
      <c r="AT96" s="231"/>
      <c r="AU96" s="231"/>
      <c r="AV96" s="232"/>
      <c r="AW96" s="236"/>
      <c r="AX96" s="167"/>
      <c r="AY96" s="168"/>
      <c r="AZ96" s="168"/>
      <c r="BA96" s="184" t="str">
        <f t="shared" si="3"/>
        <v>No</v>
      </c>
    </row>
    <row r="97" spans="1:53" ht="93" customHeight="1" x14ac:dyDescent="0.2">
      <c r="A97" s="96">
        <v>89</v>
      </c>
      <c r="B97" s="319"/>
      <c r="C97" s="97"/>
      <c r="D97" s="213"/>
      <c r="E97" s="97"/>
      <c r="F97" s="97"/>
      <c r="G97" s="98"/>
      <c r="H97" s="98"/>
      <c r="I97" s="174" t="str">
        <f>IF(T97=0,"-",IF(M97="Datos / Información",CONCATENATE(S97,Q97,O97,"-",VLOOKUP(N97,'Listas Generales'!$B$44:$C$47,2,0)),"-"))</f>
        <v>-</v>
      </c>
      <c r="J97" s="333"/>
      <c r="K97" s="334"/>
      <c r="L97" s="335"/>
      <c r="M97" s="90"/>
      <c r="N97" s="91"/>
      <c r="O97" s="92">
        <f>IFERROR(VLOOKUP(N97,'Listas Generales'!$B$24:$C$28,2,0),0)</f>
        <v>0</v>
      </c>
      <c r="P97" s="93"/>
      <c r="Q97" s="92">
        <f>IFERROR(VLOOKUP(P97,'Listas Generales'!$B$31:$C$35,2,0),0)</f>
        <v>0</v>
      </c>
      <c r="R97" s="93"/>
      <c r="S97" s="92">
        <f>IFERROR(VLOOKUP(R97,'Listas Generales'!$B$38:$C$42,2,0),0)</f>
        <v>0</v>
      </c>
      <c r="T97" s="94">
        <f t="shared" si="2"/>
        <v>0</v>
      </c>
      <c r="U97" s="172" t="str">
        <f>IFERROR(VLOOKUP(T97,'Listas Generales'!$B$4:$C$7,2,0),"-")</f>
        <v>Sin clasificar</v>
      </c>
      <c r="V97" s="99"/>
      <c r="W97" s="223"/>
      <c r="X97" s="224"/>
      <c r="Y97" s="224"/>
      <c r="Z97" s="224"/>
      <c r="AA97" s="224"/>
      <c r="AB97" s="225"/>
      <c r="AC97" s="142"/>
      <c r="AD97" s="141"/>
      <c r="AE97" s="141"/>
      <c r="AF97" s="141"/>
      <c r="AG97" s="187"/>
      <c r="AH97" s="323"/>
      <c r="AI97" s="100"/>
      <c r="AJ97" s="323"/>
      <c r="AK97" s="100"/>
      <c r="AL97" s="324"/>
      <c r="AM97" s="143"/>
      <c r="AN97" s="177" t="str">
        <f>IF(ISERROR(VLOOKUP(AL97,'Listas Ley Transparencia'!$N$3:$S$17,2,0)),"",VLOOKUP(AL97,'Listas Ley Transparencia'!$N$3:$S$17,2,0))</f>
        <v/>
      </c>
      <c r="AO97" s="178" t="str">
        <f>IF(ISERROR(VLOOKUP(AL97,'Listas Ley Transparencia'!$N$3:$S$17,3,0)),"",VLOOKUP(AL97,'Listas Ley Transparencia'!$N$3:$S$17,3,0))</f>
        <v/>
      </c>
      <c r="AP97" s="178" t="str">
        <f>IF(ISERROR(VLOOKUP(AL97,'Listas Ley Transparencia'!$N$3:$S$17,4,0)),"",VLOOKUP(AL97,'Listas Ley Transparencia'!$N$3:$S$17,4,0))</f>
        <v/>
      </c>
      <c r="AQ97" s="179" t="str">
        <f>IF(ISERROR(VLOOKUP(AL97,'Listas Ley Transparencia'!$N$3:$S$17,6,0)),"",VLOOKUP(AL97,'Listas Ley Transparencia'!$N$3:$S$17,6,0))</f>
        <v/>
      </c>
      <c r="AR97" s="229"/>
      <c r="AS97" s="230"/>
      <c r="AT97" s="231"/>
      <c r="AU97" s="231"/>
      <c r="AV97" s="232"/>
      <c r="AW97" s="236"/>
      <c r="AX97" s="167"/>
      <c r="AY97" s="168"/>
      <c r="AZ97" s="168"/>
      <c r="BA97" s="184" t="str">
        <f t="shared" si="3"/>
        <v>No</v>
      </c>
    </row>
    <row r="98" spans="1:53" ht="93" customHeight="1" x14ac:dyDescent="0.2">
      <c r="A98" s="96">
        <v>90</v>
      </c>
      <c r="B98" s="319"/>
      <c r="C98" s="97"/>
      <c r="D98" s="213"/>
      <c r="E98" s="97"/>
      <c r="F98" s="97"/>
      <c r="G98" s="98"/>
      <c r="H98" s="98"/>
      <c r="I98" s="174" t="str">
        <f>IF(T98=0,"-",IF(M98="Datos / Información",CONCATENATE(S98,Q98,O98,"-",VLOOKUP(N98,'Listas Generales'!$B$44:$C$47,2,0)),"-"))</f>
        <v>-</v>
      </c>
      <c r="J98" s="333"/>
      <c r="K98" s="334"/>
      <c r="L98" s="335"/>
      <c r="M98" s="90"/>
      <c r="N98" s="91"/>
      <c r="O98" s="92">
        <f>IFERROR(VLOOKUP(N98,'Listas Generales'!$B$24:$C$28,2,0),0)</f>
        <v>0</v>
      </c>
      <c r="P98" s="93"/>
      <c r="Q98" s="92">
        <f>IFERROR(VLOOKUP(P98,'Listas Generales'!$B$31:$C$35,2,0),0)</f>
        <v>0</v>
      </c>
      <c r="R98" s="93"/>
      <c r="S98" s="92">
        <f>IFERROR(VLOOKUP(R98,'Listas Generales'!$B$38:$C$42,2,0),0)</f>
        <v>0</v>
      </c>
      <c r="T98" s="94">
        <f t="shared" si="2"/>
        <v>0</v>
      </c>
      <c r="U98" s="172" t="str">
        <f>IFERROR(VLOOKUP(T98,'Listas Generales'!$B$4:$C$7,2,0),"-")</f>
        <v>Sin clasificar</v>
      </c>
      <c r="V98" s="99"/>
      <c r="W98" s="223"/>
      <c r="X98" s="224"/>
      <c r="Y98" s="224"/>
      <c r="Z98" s="224"/>
      <c r="AA98" s="224"/>
      <c r="AB98" s="225"/>
      <c r="AC98" s="142"/>
      <c r="AD98" s="141"/>
      <c r="AE98" s="141"/>
      <c r="AF98" s="141"/>
      <c r="AG98" s="187"/>
      <c r="AH98" s="323"/>
      <c r="AI98" s="100"/>
      <c r="AJ98" s="323"/>
      <c r="AK98" s="100"/>
      <c r="AL98" s="324"/>
      <c r="AM98" s="143"/>
      <c r="AN98" s="177" t="str">
        <f>IF(ISERROR(VLOOKUP(AL98,'Listas Ley Transparencia'!$N$3:$S$17,2,0)),"",VLOOKUP(AL98,'Listas Ley Transparencia'!$N$3:$S$17,2,0))</f>
        <v/>
      </c>
      <c r="AO98" s="178" t="str">
        <f>IF(ISERROR(VLOOKUP(AL98,'Listas Ley Transparencia'!$N$3:$S$17,3,0)),"",VLOOKUP(AL98,'Listas Ley Transparencia'!$N$3:$S$17,3,0))</f>
        <v/>
      </c>
      <c r="AP98" s="178" t="str">
        <f>IF(ISERROR(VLOOKUP(AL98,'Listas Ley Transparencia'!$N$3:$S$17,4,0)),"",VLOOKUP(AL98,'Listas Ley Transparencia'!$N$3:$S$17,4,0))</f>
        <v/>
      </c>
      <c r="AQ98" s="179" t="str">
        <f>IF(ISERROR(VLOOKUP(AL98,'Listas Ley Transparencia'!$N$3:$S$17,6,0)),"",VLOOKUP(AL98,'Listas Ley Transparencia'!$N$3:$S$17,6,0))</f>
        <v/>
      </c>
      <c r="AR98" s="229"/>
      <c r="AS98" s="230"/>
      <c r="AT98" s="231"/>
      <c r="AU98" s="231"/>
      <c r="AV98" s="232"/>
      <c r="AW98" s="236"/>
      <c r="AX98" s="167"/>
      <c r="AY98" s="168"/>
      <c r="AZ98" s="168"/>
      <c r="BA98" s="184" t="str">
        <f t="shared" si="3"/>
        <v>No</v>
      </c>
    </row>
    <row r="99" spans="1:53" ht="93" customHeight="1" x14ac:dyDescent="0.2">
      <c r="A99" s="96">
        <v>91</v>
      </c>
      <c r="B99" s="319"/>
      <c r="C99" s="97"/>
      <c r="D99" s="213"/>
      <c r="E99" s="97"/>
      <c r="F99" s="97"/>
      <c r="G99" s="98"/>
      <c r="H99" s="98"/>
      <c r="I99" s="174" t="str">
        <f>IF(T99=0,"-",IF(M99="Datos / Información",CONCATENATE(S99,Q99,O99,"-",VLOOKUP(N99,'Listas Generales'!$B$44:$C$47,2,0)),"-"))</f>
        <v>-</v>
      </c>
      <c r="J99" s="333"/>
      <c r="K99" s="334"/>
      <c r="L99" s="335"/>
      <c r="M99" s="90"/>
      <c r="N99" s="91"/>
      <c r="O99" s="92">
        <f>IFERROR(VLOOKUP(N99,'Listas Generales'!$B$24:$C$28,2,0),0)</f>
        <v>0</v>
      </c>
      <c r="P99" s="93"/>
      <c r="Q99" s="92">
        <f>IFERROR(VLOOKUP(P99,'Listas Generales'!$B$31:$C$35,2,0),0)</f>
        <v>0</v>
      </c>
      <c r="R99" s="93"/>
      <c r="S99" s="92">
        <f>IFERROR(VLOOKUP(R99,'Listas Generales'!$B$38:$C$42,2,0),0)</f>
        <v>0</v>
      </c>
      <c r="T99" s="94">
        <f t="shared" si="2"/>
        <v>0</v>
      </c>
      <c r="U99" s="172" t="str">
        <f>IFERROR(VLOOKUP(T99,'Listas Generales'!$B$4:$C$7,2,0),"-")</f>
        <v>Sin clasificar</v>
      </c>
      <c r="V99" s="99"/>
      <c r="W99" s="223"/>
      <c r="X99" s="224"/>
      <c r="Y99" s="224"/>
      <c r="Z99" s="224"/>
      <c r="AA99" s="224"/>
      <c r="AB99" s="225"/>
      <c r="AC99" s="142"/>
      <c r="AD99" s="141"/>
      <c r="AE99" s="141"/>
      <c r="AF99" s="141"/>
      <c r="AG99" s="187"/>
      <c r="AH99" s="323"/>
      <c r="AI99" s="100"/>
      <c r="AJ99" s="323"/>
      <c r="AK99" s="100"/>
      <c r="AL99" s="324"/>
      <c r="AM99" s="143"/>
      <c r="AN99" s="177" t="str">
        <f>IF(ISERROR(VLOOKUP(AL99,'Listas Ley Transparencia'!$N$3:$S$17,2,0)),"",VLOOKUP(AL99,'Listas Ley Transparencia'!$N$3:$S$17,2,0))</f>
        <v/>
      </c>
      <c r="AO99" s="178" t="str">
        <f>IF(ISERROR(VLOOKUP(AL99,'Listas Ley Transparencia'!$N$3:$S$17,3,0)),"",VLOOKUP(AL99,'Listas Ley Transparencia'!$N$3:$S$17,3,0))</f>
        <v/>
      </c>
      <c r="AP99" s="178" t="str">
        <f>IF(ISERROR(VLOOKUP(AL99,'Listas Ley Transparencia'!$N$3:$S$17,4,0)),"",VLOOKUP(AL99,'Listas Ley Transparencia'!$N$3:$S$17,4,0))</f>
        <v/>
      </c>
      <c r="AQ99" s="179" t="str">
        <f>IF(ISERROR(VLOOKUP(AL99,'Listas Ley Transparencia'!$N$3:$S$17,6,0)),"",VLOOKUP(AL99,'Listas Ley Transparencia'!$N$3:$S$17,6,0))</f>
        <v/>
      </c>
      <c r="AR99" s="229"/>
      <c r="AS99" s="230"/>
      <c r="AT99" s="231"/>
      <c r="AU99" s="231"/>
      <c r="AV99" s="232"/>
      <c r="AW99" s="236"/>
      <c r="AX99" s="167"/>
      <c r="AY99" s="168"/>
      <c r="AZ99" s="168"/>
      <c r="BA99" s="184" t="str">
        <f t="shared" si="3"/>
        <v>No</v>
      </c>
    </row>
    <row r="100" spans="1:53" ht="93" customHeight="1" x14ac:dyDescent="0.2">
      <c r="A100" s="96">
        <v>92</v>
      </c>
      <c r="B100" s="319"/>
      <c r="C100" s="97"/>
      <c r="D100" s="213"/>
      <c r="E100" s="97"/>
      <c r="F100" s="97"/>
      <c r="G100" s="98"/>
      <c r="H100" s="98"/>
      <c r="I100" s="174" t="str">
        <f>IF(T100=0,"-",IF(M100="Datos / Información",CONCATENATE(S100,Q100,O100,"-",VLOOKUP(N100,'Listas Generales'!$B$44:$C$47,2,0)),"-"))</f>
        <v>-</v>
      </c>
      <c r="J100" s="333"/>
      <c r="K100" s="334"/>
      <c r="L100" s="335"/>
      <c r="M100" s="90"/>
      <c r="N100" s="91"/>
      <c r="O100" s="92">
        <f>IFERROR(VLOOKUP(N100,'Listas Generales'!$B$24:$C$28,2,0),0)</f>
        <v>0</v>
      </c>
      <c r="P100" s="93"/>
      <c r="Q100" s="92">
        <f>IFERROR(VLOOKUP(P100,'Listas Generales'!$B$31:$C$35,2,0),0)</f>
        <v>0</v>
      </c>
      <c r="R100" s="93"/>
      <c r="S100" s="92">
        <f>IFERROR(VLOOKUP(R100,'Listas Generales'!$B$38:$C$42,2,0),0)</f>
        <v>0</v>
      </c>
      <c r="T100" s="94">
        <f t="shared" si="2"/>
        <v>0</v>
      </c>
      <c r="U100" s="172" t="str">
        <f>IFERROR(VLOOKUP(T100,'Listas Generales'!$B$4:$C$7,2,0),"-")</f>
        <v>Sin clasificar</v>
      </c>
      <c r="V100" s="99"/>
      <c r="W100" s="223"/>
      <c r="X100" s="224"/>
      <c r="Y100" s="224"/>
      <c r="Z100" s="224"/>
      <c r="AA100" s="224"/>
      <c r="AB100" s="225"/>
      <c r="AC100" s="142"/>
      <c r="AD100" s="141"/>
      <c r="AE100" s="141"/>
      <c r="AF100" s="141"/>
      <c r="AG100" s="187"/>
      <c r="AH100" s="323"/>
      <c r="AI100" s="100"/>
      <c r="AJ100" s="323"/>
      <c r="AK100" s="100"/>
      <c r="AL100" s="324"/>
      <c r="AM100" s="143"/>
      <c r="AN100" s="177" t="str">
        <f>IF(ISERROR(VLOOKUP(AL100,'Listas Ley Transparencia'!$N$3:$S$17,2,0)),"",VLOOKUP(AL100,'Listas Ley Transparencia'!$N$3:$S$17,2,0))</f>
        <v/>
      </c>
      <c r="AO100" s="178" t="str">
        <f>IF(ISERROR(VLOOKUP(AL100,'Listas Ley Transparencia'!$N$3:$S$17,3,0)),"",VLOOKUP(AL100,'Listas Ley Transparencia'!$N$3:$S$17,3,0))</f>
        <v/>
      </c>
      <c r="AP100" s="178" t="str">
        <f>IF(ISERROR(VLOOKUP(AL100,'Listas Ley Transparencia'!$N$3:$S$17,4,0)),"",VLOOKUP(AL100,'Listas Ley Transparencia'!$N$3:$S$17,4,0))</f>
        <v/>
      </c>
      <c r="AQ100" s="179" t="str">
        <f>IF(ISERROR(VLOOKUP(AL100,'Listas Ley Transparencia'!$N$3:$S$17,6,0)),"",VLOOKUP(AL100,'Listas Ley Transparencia'!$N$3:$S$17,6,0))</f>
        <v/>
      </c>
      <c r="AR100" s="229"/>
      <c r="AS100" s="230"/>
      <c r="AT100" s="231"/>
      <c r="AU100" s="231"/>
      <c r="AV100" s="232"/>
      <c r="AW100" s="236"/>
      <c r="AX100" s="167"/>
      <c r="AY100" s="168"/>
      <c r="AZ100" s="168"/>
      <c r="BA100" s="184" t="str">
        <f t="shared" si="3"/>
        <v>No</v>
      </c>
    </row>
    <row r="101" spans="1:53" ht="93" customHeight="1" x14ac:dyDescent="0.2">
      <c r="A101" s="96">
        <v>93</v>
      </c>
      <c r="B101" s="319"/>
      <c r="C101" s="97"/>
      <c r="D101" s="213"/>
      <c r="E101" s="97"/>
      <c r="F101" s="97"/>
      <c r="G101" s="98"/>
      <c r="H101" s="98"/>
      <c r="I101" s="174" t="str">
        <f>IF(T101=0,"-",IF(M101="Datos / Información",CONCATENATE(S101,Q101,O101,"-",VLOOKUP(N101,'Listas Generales'!$B$44:$C$47,2,0)),"-"))</f>
        <v>-</v>
      </c>
      <c r="J101" s="333"/>
      <c r="K101" s="334"/>
      <c r="L101" s="335"/>
      <c r="M101" s="90"/>
      <c r="N101" s="91"/>
      <c r="O101" s="92">
        <f>IFERROR(VLOOKUP(N101,'Listas Generales'!$B$24:$C$28,2,0),0)</f>
        <v>0</v>
      </c>
      <c r="P101" s="93"/>
      <c r="Q101" s="92">
        <f>IFERROR(VLOOKUP(P101,'Listas Generales'!$B$31:$C$35,2,0),0)</f>
        <v>0</v>
      </c>
      <c r="R101" s="93"/>
      <c r="S101" s="92">
        <f>IFERROR(VLOOKUP(R101,'Listas Generales'!$B$38:$C$42,2,0),0)</f>
        <v>0</v>
      </c>
      <c r="T101" s="94">
        <f t="shared" si="2"/>
        <v>0</v>
      </c>
      <c r="U101" s="172" t="str">
        <f>IFERROR(VLOOKUP(T101,'Listas Generales'!$B$4:$C$7,2,0),"-")</f>
        <v>Sin clasificar</v>
      </c>
      <c r="V101" s="99"/>
      <c r="W101" s="223"/>
      <c r="X101" s="224"/>
      <c r="Y101" s="224"/>
      <c r="Z101" s="224"/>
      <c r="AA101" s="224"/>
      <c r="AB101" s="225"/>
      <c r="AC101" s="142"/>
      <c r="AD101" s="141"/>
      <c r="AE101" s="141"/>
      <c r="AF101" s="141"/>
      <c r="AG101" s="187"/>
      <c r="AH101" s="323"/>
      <c r="AI101" s="100"/>
      <c r="AJ101" s="323"/>
      <c r="AK101" s="100"/>
      <c r="AL101" s="324"/>
      <c r="AM101" s="143"/>
      <c r="AN101" s="177" t="str">
        <f>IF(ISERROR(VLOOKUP(AL101,'Listas Ley Transparencia'!$N$3:$S$17,2,0)),"",VLOOKUP(AL101,'Listas Ley Transparencia'!$N$3:$S$17,2,0))</f>
        <v/>
      </c>
      <c r="AO101" s="178" t="str">
        <f>IF(ISERROR(VLOOKUP(AL101,'Listas Ley Transparencia'!$N$3:$S$17,3,0)),"",VLOOKUP(AL101,'Listas Ley Transparencia'!$N$3:$S$17,3,0))</f>
        <v/>
      </c>
      <c r="AP101" s="178" t="str">
        <f>IF(ISERROR(VLOOKUP(AL101,'Listas Ley Transparencia'!$N$3:$S$17,4,0)),"",VLOOKUP(AL101,'Listas Ley Transparencia'!$N$3:$S$17,4,0))</f>
        <v/>
      </c>
      <c r="AQ101" s="179" t="str">
        <f>IF(ISERROR(VLOOKUP(AL101,'Listas Ley Transparencia'!$N$3:$S$17,6,0)),"",VLOOKUP(AL101,'Listas Ley Transparencia'!$N$3:$S$17,6,0))</f>
        <v/>
      </c>
      <c r="AR101" s="229"/>
      <c r="AS101" s="230"/>
      <c r="AT101" s="231"/>
      <c r="AU101" s="231"/>
      <c r="AV101" s="232"/>
      <c r="AW101" s="236"/>
      <c r="AX101" s="167"/>
      <c r="AY101" s="168"/>
      <c r="AZ101" s="168"/>
      <c r="BA101" s="184" t="str">
        <f t="shared" si="3"/>
        <v>No</v>
      </c>
    </row>
    <row r="102" spans="1:53" ht="93" customHeight="1" x14ac:dyDescent="0.2">
      <c r="A102" s="96">
        <v>94</v>
      </c>
      <c r="B102" s="319"/>
      <c r="C102" s="97"/>
      <c r="D102" s="213"/>
      <c r="E102" s="97"/>
      <c r="F102" s="97"/>
      <c r="G102" s="98"/>
      <c r="H102" s="98"/>
      <c r="I102" s="174" t="str">
        <f>IF(T102=0,"-",IF(M102="Datos / Información",CONCATENATE(S102,Q102,O102,"-",VLOOKUP(N102,'Listas Generales'!$B$44:$C$47,2,0)),"-"))</f>
        <v>-</v>
      </c>
      <c r="J102" s="333"/>
      <c r="K102" s="334"/>
      <c r="L102" s="335"/>
      <c r="M102" s="90"/>
      <c r="N102" s="91"/>
      <c r="O102" s="92">
        <f>IFERROR(VLOOKUP(N102,'Listas Generales'!$B$24:$C$28,2,0),0)</f>
        <v>0</v>
      </c>
      <c r="P102" s="93"/>
      <c r="Q102" s="92">
        <f>IFERROR(VLOOKUP(P102,'Listas Generales'!$B$31:$C$35,2,0),0)</f>
        <v>0</v>
      </c>
      <c r="R102" s="93"/>
      <c r="S102" s="92">
        <f>IFERROR(VLOOKUP(R102,'Listas Generales'!$B$38:$C$42,2,0),0)</f>
        <v>0</v>
      </c>
      <c r="T102" s="94">
        <f t="shared" si="2"/>
        <v>0</v>
      </c>
      <c r="U102" s="172" t="str">
        <f>IFERROR(VLOOKUP(T102,'Listas Generales'!$B$4:$C$7,2,0),"-")</f>
        <v>Sin clasificar</v>
      </c>
      <c r="V102" s="99"/>
      <c r="W102" s="223"/>
      <c r="X102" s="224"/>
      <c r="Y102" s="224"/>
      <c r="Z102" s="224"/>
      <c r="AA102" s="224"/>
      <c r="AB102" s="225"/>
      <c r="AC102" s="142"/>
      <c r="AD102" s="141"/>
      <c r="AE102" s="141"/>
      <c r="AF102" s="141"/>
      <c r="AG102" s="187"/>
      <c r="AH102" s="323"/>
      <c r="AI102" s="100"/>
      <c r="AJ102" s="323"/>
      <c r="AK102" s="100"/>
      <c r="AL102" s="324"/>
      <c r="AM102" s="143"/>
      <c r="AN102" s="177" t="str">
        <f>IF(ISERROR(VLOOKUP(AL102,'Listas Ley Transparencia'!$N$3:$S$17,2,0)),"",VLOOKUP(AL102,'Listas Ley Transparencia'!$N$3:$S$17,2,0))</f>
        <v/>
      </c>
      <c r="AO102" s="178" t="str">
        <f>IF(ISERROR(VLOOKUP(AL102,'Listas Ley Transparencia'!$N$3:$S$17,3,0)),"",VLOOKUP(AL102,'Listas Ley Transparencia'!$N$3:$S$17,3,0))</f>
        <v/>
      </c>
      <c r="AP102" s="178" t="str">
        <f>IF(ISERROR(VLOOKUP(AL102,'Listas Ley Transparencia'!$N$3:$S$17,4,0)),"",VLOOKUP(AL102,'Listas Ley Transparencia'!$N$3:$S$17,4,0))</f>
        <v/>
      </c>
      <c r="AQ102" s="179" t="str">
        <f>IF(ISERROR(VLOOKUP(AL102,'Listas Ley Transparencia'!$N$3:$S$17,6,0)),"",VLOOKUP(AL102,'Listas Ley Transparencia'!$N$3:$S$17,6,0))</f>
        <v/>
      </c>
      <c r="AR102" s="229"/>
      <c r="AS102" s="230"/>
      <c r="AT102" s="231"/>
      <c r="AU102" s="231"/>
      <c r="AV102" s="232"/>
      <c r="AW102" s="236"/>
      <c r="AX102" s="167"/>
      <c r="AY102" s="168"/>
      <c r="AZ102" s="168"/>
      <c r="BA102" s="184" t="str">
        <f t="shared" si="3"/>
        <v>No</v>
      </c>
    </row>
    <row r="103" spans="1:53" ht="93" customHeight="1" x14ac:dyDescent="0.2">
      <c r="A103" s="96">
        <v>95</v>
      </c>
      <c r="B103" s="319"/>
      <c r="C103" s="97"/>
      <c r="D103" s="213"/>
      <c r="E103" s="97"/>
      <c r="F103" s="97"/>
      <c r="G103" s="98"/>
      <c r="H103" s="98"/>
      <c r="I103" s="174" t="str">
        <f>IF(T103=0,"-",IF(M103="Datos / Información",CONCATENATE(S103,Q103,O103,"-",VLOOKUP(N103,'Listas Generales'!$B$44:$C$47,2,0)),"-"))</f>
        <v>-</v>
      </c>
      <c r="J103" s="333"/>
      <c r="K103" s="334"/>
      <c r="L103" s="335"/>
      <c r="M103" s="90"/>
      <c r="N103" s="91"/>
      <c r="O103" s="92">
        <f>IFERROR(VLOOKUP(N103,'Listas Generales'!$B$24:$C$28,2,0),0)</f>
        <v>0</v>
      </c>
      <c r="P103" s="93"/>
      <c r="Q103" s="92">
        <f>IFERROR(VLOOKUP(P103,'Listas Generales'!$B$31:$C$35,2,0),0)</f>
        <v>0</v>
      </c>
      <c r="R103" s="93"/>
      <c r="S103" s="92">
        <f>IFERROR(VLOOKUP(R103,'Listas Generales'!$B$38:$C$42,2,0),0)</f>
        <v>0</v>
      </c>
      <c r="T103" s="94">
        <f t="shared" si="2"/>
        <v>0</v>
      </c>
      <c r="U103" s="172" t="str">
        <f>IFERROR(VLOOKUP(T103,'Listas Generales'!$B$4:$C$7,2,0),"-")</f>
        <v>Sin clasificar</v>
      </c>
      <c r="V103" s="99"/>
      <c r="W103" s="223"/>
      <c r="X103" s="224"/>
      <c r="Y103" s="224"/>
      <c r="Z103" s="224"/>
      <c r="AA103" s="224"/>
      <c r="AB103" s="225"/>
      <c r="AC103" s="142"/>
      <c r="AD103" s="141"/>
      <c r="AE103" s="141"/>
      <c r="AF103" s="141"/>
      <c r="AG103" s="187"/>
      <c r="AH103" s="323"/>
      <c r="AI103" s="100"/>
      <c r="AJ103" s="323"/>
      <c r="AK103" s="100"/>
      <c r="AL103" s="324"/>
      <c r="AM103" s="143"/>
      <c r="AN103" s="177" t="str">
        <f>IF(ISERROR(VLOOKUP(AL103,'Listas Ley Transparencia'!$N$3:$S$17,2,0)),"",VLOOKUP(AL103,'Listas Ley Transparencia'!$N$3:$S$17,2,0))</f>
        <v/>
      </c>
      <c r="AO103" s="178" t="str">
        <f>IF(ISERROR(VLOOKUP(AL103,'Listas Ley Transparencia'!$N$3:$S$17,3,0)),"",VLOOKUP(AL103,'Listas Ley Transparencia'!$N$3:$S$17,3,0))</f>
        <v/>
      </c>
      <c r="AP103" s="178" t="str">
        <f>IF(ISERROR(VLOOKUP(AL103,'Listas Ley Transparencia'!$N$3:$S$17,4,0)),"",VLOOKUP(AL103,'Listas Ley Transparencia'!$N$3:$S$17,4,0))</f>
        <v/>
      </c>
      <c r="AQ103" s="179" t="str">
        <f>IF(ISERROR(VLOOKUP(AL103,'Listas Ley Transparencia'!$N$3:$S$17,6,0)),"",VLOOKUP(AL103,'Listas Ley Transparencia'!$N$3:$S$17,6,0))</f>
        <v/>
      </c>
      <c r="AR103" s="229"/>
      <c r="AS103" s="230"/>
      <c r="AT103" s="231"/>
      <c r="AU103" s="231"/>
      <c r="AV103" s="232"/>
      <c r="AW103" s="236"/>
      <c r="AX103" s="167"/>
      <c r="AY103" s="168"/>
      <c r="AZ103" s="168"/>
      <c r="BA103" s="184" t="str">
        <f t="shared" si="3"/>
        <v>No</v>
      </c>
    </row>
    <row r="104" spans="1:53" ht="93" customHeight="1" x14ac:dyDescent="0.2">
      <c r="A104" s="96">
        <v>96</v>
      </c>
      <c r="B104" s="319"/>
      <c r="C104" s="97"/>
      <c r="D104" s="213"/>
      <c r="E104" s="97"/>
      <c r="F104" s="97"/>
      <c r="G104" s="98"/>
      <c r="H104" s="98"/>
      <c r="I104" s="174" t="str">
        <f>IF(T104=0,"-",IF(M104="Datos / Información",CONCATENATE(S104,Q104,O104,"-",VLOOKUP(N104,'Listas Generales'!$B$44:$C$47,2,0)),"-"))</f>
        <v>-</v>
      </c>
      <c r="J104" s="333"/>
      <c r="K104" s="334"/>
      <c r="L104" s="335"/>
      <c r="M104" s="90"/>
      <c r="N104" s="91"/>
      <c r="O104" s="92">
        <f>IFERROR(VLOOKUP(N104,'Listas Generales'!$B$24:$C$28,2,0),0)</f>
        <v>0</v>
      </c>
      <c r="P104" s="93"/>
      <c r="Q104" s="92">
        <f>IFERROR(VLOOKUP(P104,'Listas Generales'!$B$31:$C$35,2,0),0)</f>
        <v>0</v>
      </c>
      <c r="R104" s="93"/>
      <c r="S104" s="92">
        <f>IFERROR(VLOOKUP(R104,'Listas Generales'!$B$38:$C$42,2,0),0)</f>
        <v>0</v>
      </c>
      <c r="T104" s="94">
        <f t="shared" si="2"/>
        <v>0</v>
      </c>
      <c r="U104" s="172" t="str">
        <f>IFERROR(VLOOKUP(T104,'Listas Generales'!$B$4:$C$7,2,0),"-")</f>
        <v>Sin clasificar</v>
      </c>
      <c r="V104" s="99"/>
      <c r="W104" s="223"/>
      <c r="X104" s="224"/>
      <c r="Y104" s="224"/>
      <c r="Z104" s="224"/>
      <c r="AA104" s="224"/>
      <c r="AB104" s="225"/>
      <c r="AC104" s="142"/>
      <c r="AD104" s="141"/>
      <c r="AE104" s="141"/>
      <c r="AF104" s="141"/>
      <c r="AG104" s="187"/>
      <c r="AH104" s="323"/>
      <c r="AI104" s="100"/>
      <c r="AJ104" s="323"/>
      <c r="AK104" s="100"/>
      <c r="AL104" s="324"/>
      <c r="AM104" s="143"/>
      <c r="AN104" s="177" t="str">
        <f>IF(ISERROR(VLOOKUP(AL104,'Listas Ley Transparencia'!$N$3:$S$17,2,0)),"",VLOOKUP(AL104,'Listas Ley Transparencia'!$N$3:$S$17,2,0))</f>
        <v/>
      </c>
      <c r="AO104" s="178" t="str">
        <f>IF(ISERROR(VLOOKUP(AL104,'Listas Ley Transparencia'!$N$3:$S$17,3,0)),"",VLOOKUP(AL104,'Listas Ley Transparencia'!$N$3:$S$17,3,0))</f>
        <v/>
      </c>
      <c r="AP104" s="178" t="str">
        <f>IF(ISERROR(VLOOKUP(AL104,'Listas Ley Transparencia'!$N$3:$S$17,4,0)),"",VLOOKUP(AL104,'Listas Ley Transparencia'!$N$3:$S$17,4,0))</f>
        <v/>
      </c>
      <c r="AQ104" s="179" t="str">
        <f>IF(ISERROR(VLOOKUP(AL104,'Listas Ley Transparencia'!$N$3:$S$17,6,0)),"",VLOOKUP(AL104,'Listas Ley Transparencia'!$N$3:$S$17,6,0))</f>
        <v/>
      </c>
      <c r="AR104" s="229"/>
      <c r="AS104" s="230"/>
      <c r="AT104" s="231"/>
      <c r="AU104" s="231"/>
      <c r="AV104" s="232"/>
      <c r="AW104" s="236"/>
      <c r="AX104" s="167"/>
      <c r="AY104" s="168"/>
      <c r="AZ104" s="168"/>
      <c r="BA104" s="184" t="str">
        <f t="shared" si="3"/>
        <v>No</v>
      </c>
    </row>
    <row r="105" spans="1:53" ht="93" customHeight="1" x14ac:dyDescent="0.2">
      <c r="A105" s="96">
        <v>97</v>
      </c>
      <c r="B105" s="319"/>
      <c r="C105" s="97"/>
      <c r="D105" s="213"/>
      <c r="E105" s="97"/>
      <c r="F105" s="97"/>
      <c r="G105" s="98"/>
      <c r="H105" s="98"/>
      <c r="I105" s="174" t="str">
        <f>IF(T105=0,"-",IF(M105="Datos / Información",CONCATENATE(S105,Q105,O105,"-",VLOOKUP(N105,'Listas Generales'!$B$44:$C$47,2,0)),"-"))</f>
        <v>-</v>
      </c>
      <c r="J105" s="333"/>
      <c r="K105" s="334"/>
      <c r="L105" s="335"/>
      <c r="M105" s="90"/>
      <c r="N105" s="91"/>
      <c r="O105" s="92">
        <f>IFERROR(VLOOKUP(N105,'Listas Generales'!$B$24:$C$28,2,0),0)</f>
        <v>0</v>
      </c>
      <c r="P105" s="93"/>
      <c r="Q105" s="92">
        <f>IFERROR(VLOOKUP(P105,'Listas Generales'!$B$31:$C$35,2,0),0)</f>
        <v>0</v>
      </c>
      <c r="R105" s="93"/>
      <c r="S105" s="92">
        <f>IFERROR(VLOOKUP(R105,'Listas Generales'!$B$38:$C$42,2,0),0)</f>
        <v>0</v>
      </c>
      <c r="T105" s="94">
        <f t="shared" si="2"/>
        <v>0</v>
      </c>
      <c r="U105" s="172" t="str">
        <f>IFERROR(VLOOKUP(T105,'Listas Generales'!$B$4:$C$7,2,0),"-")</f>
        <v>Sin clasificar</v>
      </c>
      <c r="V105" s="99"/>
      <c r="W105" s="223"/>
      <c r="X105" s="224"/>
      <c r="Y105" s="224"/>
      <c r="Z105" s="224"/>
      <c r="AA105" s="224"/>
      <c r="AB105" s="225"/>
      <c r="AC105" s="142"/>
      <c r="AD105" s="141"/>
      <c r="AE105" s="141"/>
      <c r="AF105" s="141"/>
      <c r="AG105" s="187"/>
      <c r="AH105" s="323"/>
      <c r="AI105" s="100"/>
      <c r="AJ105" s="323"/>
      <c r="AK105" s="100"/>
      <c r="AL105" s="324"/>
      <c r="AM105" s="143"/>
      <c r="AN105" s="177" t="str">
        <f>IF(ISERROR(VLOOKUP(AL105,'Listas Ley Transparencia'!$N$3:$S$17,2,0)),"",VLOOKUP(AL105,'Listas Ley Transparencia'!$N$3:$S$17,2,0))</f>
        <v/>
      </c>
      <c r="AO105" s="178" t="str">
        <f>IF(ISERROR(VLOOKUP(AL105,'Listas Ley Transparencia'!$N$3:$S$17,3,0)),"",VLOOKUP(AL105,'Listas Ley Transparencia'!$N$3:$S$17,3,0))</f>
        <v/>
      </c>
      <c r="AP105" s="178" t="str">
        <f>IF(ISERROR(VLOOKUP(AL105,'Listas Ley Transparencia'!$N$3:$S$17,4,0)),"",VLOOKUP(AL105,'Listas Ley Transparencia'!$N$3:$S$17,4,0))</f>
        <v/>
      </c>
      <c r="AQ105" s="179" t="str">
        <f>IF(ISERROR(VLOOKUP(AL105,'Listas Ley Transparencia'!$N$3:$S$17,6,0)),"",VLOOKUP(AL105,'Listas Ley Transparencia'!$N$3:$S$17,6,0))</f>
        <v/>
      </c>
      <c r="AR105" s="229"/>
      <c r="AS105" s="230"/>
      <c r="AT105" s="231"/>
      <c r="AU105" s="231"/>
      <c r="AV105" s="232"/>
      <c r="AW105" s="236"/>
      <c r="AX105" s="167"/>
      <c r="AY105" s="168"/>
      <c r="AZ105" s="168"/>
      <c r="BA105" s="184" t="str">
        <f t="shared" si="3"/>
        <v>No</v>
      </c>
    </row>
    <row r="106" spans="1:53" ht="93" customHeight="1" x14ac:dyDescent="0.2">
      <c r="A106" s="96">
        <v>98</v>
      </c>
      <c r="B106" s="319"/>
      <c r="C106" s="97"/>
      <c r="D106" s="213"/>
      <c r="E106" s="97"/>
      <c r="F106" s="97"/>
      <c r="G106" s="98"/>
      <c r="H106" s="98"/>
      <c r="I106" s="174" t="str">
        <f>IF(T106=0,"-",IF(M106="Datos / Información",CONCATENATE(S106,Q106,O106,"-",VLOOKUP(N106,'Listas Generales'!$B$44:$C$47,2,0)),"-"))</f>
        <v>-</v>
      </c>
      <c r="J106" s="333"/>
      <c r="K106" s="334"/>
      <c r="L106" s="335"/>
      <c r="M106" s="90"/>
      <c r="N106" s="91"/>
      <c r="O106" s="92">
        <f>IFERROR(VLOOKUP(N106,'Listas Generales'!$B$24:$C$28,2,0),0)</f>
        <v>0</v>
      </c>
      <c r="P106" s="93"/>
      <c r="Q106" s="92">
        <f>IFERROR(VLOOKUP(P106,'Listas Generales'!$B$31:$C$35,2,0),0)</f>
        <v>0</v>
      </c>
      <c r="R106" s="93"/>
      <c r="S106" s="92">
        <f>IFERROR(VLOOKUP(R106,'Listas Generales'!$B$38:$C$42,2,0),0)</f>
        <v>0</v>
      </c>
      <c r="T106" s="94">
        <f t="shared" si="2"/>
        <v>0</v>
      </c>
      <c r="U106" s="172" t="str">
        <f>IFERROR(VLOOKUP(T106,'Listas Generales'!$B$4:$C$7,2,0),"-")</f>
        <v>Sin clasificar</v>
      </c>
      <c r="V106" s="99"/>
      <c r="W106" s="223"/>
      <c r="X106" s="224"/>
      <c r="Y106" s="224"/>
      <c r="Z106" s="224"/>
      <c r="AA106" s="224"/>
      <c r="AB106" s="225"/>
      <c r="AC106" s="142"/>
      <c r="AD106" s="141"/>
      <c r="AE106" s="141"/>
      <c r="AF106" s="141"/>
      <c r="AG106" s="187"/>
      <c r="AH106" s="323"/>
      <c r="AI106" s="100"/>
      <c r="AJ106" s="323"/>
      <c r="AK106" s="100"/>
      <c r="AL106" s="324"/>
      <c r="AM106" s="143"/>
      <c r="AN106" s="177" t="str">
        <f>IF(ISERROR(VLOOKUP(AL106,'Listas Ley Transparencia'!$N$3:$S$17,2,0)),"",VLOOKUP(AL106,'Listas Ley Transparencia'!$N$3:$S$17,2,0))</f>
        <v/>
      </c>
      <c r="AO106" s="178" t="str">
        <f>IF(ISERROR(VLOOKUP(AL106,'Listas Ley Transparencia'!$N$3:$S$17,3,0)),"",VLOOKUP(AL106,'Listas Ley Transparencia'!$N$3:$S$17,3,0))</f>
        <v/>
      </c>
      <c r="AP106" s="178" t="str">
        <f>IF(ISERROR(VLOOKUP(AL106,'Listas Ley Transparencia'!$N$3:$S$17,4,0)),"",VLOOKUP(AL106,'Listas Ley Transparencia'!$N$3:$S$17,4,0))</f>
        <v/>
      </c>
      <c r="AQ106" s="179" t="str">
        <f>IF(ISERROR(VLOOKUP(AL106,'Listas Ley Transparencia'!$N$3:$S$17,6,0)),"",VLOOKUP(AL106,'Listas Ley Transparencia'!$N$3:$S$17,6,0))</f>
        <v/>
      </c>
      <c r="AR106" s="229"/>
      <c r="AS106" s="230"/>
      <c r="AT106" s="231"/>
      <c r="AU106" s="231"/>
      <c r="AV106" s="232"/>
      <c r="AW106" s="236"/>
      <c r="AX106" s="167"/>
      <c r="AY106" s="168"/>
      <c r="AZ106" s="168"/>
      <c r="BA106" s="184" t="str">
        <f t="shared" si="3"/>
        <v>No</v>
      </c>
    </row>
    <row r="107" spans="1:53" ht="93" customHeight="1" x14ac:dyDescent="0.2">
      <c r="A107" s="96">
        <v>99</v>
      </c>
      <c r="B107" s="319"/>
      <c r="C107" s="97"/>
      <c r="D107" s="213"/>
      <c r="E107" s="97"/>
      <c r="F107" s="97"/>
      <c r="G107" s="98"/>
      <c r="H107" s="98"/>
      <c r="I107" s="174" t="str">
        <f>IF(T107=0,"-",IF(M107="Datos / Información",CONCATENATE(S107,Q107,O107,"-",VLOOKUP(N107,'Listas Generales'!$B$44:$C$47,2,0)),"-"))</f>
        <v>-</v>
      </c>
      <c r="J107" s="333"/>
      <c r="K107" s="334"/>
      <c r="L107" s="335"/>
      <c r="M107" s="90"/>
      <c r="N107" s="91"/>
      <c r="O107" s="92">
        <f>IFERROR(VLOOKUP(N107,'Listas Generales'!$B$24:$C$28,2,0),0)</f>
        <v>0</v>
      </c>
      <c r="P107" s="93"/>
      <c r="Q107" s="92">
        <f>IFERROR(VLOOKUP(P107,'Listas Generales'!$B$31:$C$35,2,0),0)</f>
        <v>0</v>
      </c>
      <c r="R107" s="93"/>
      <c r="S107" s="92">
        <f>IFERROR(VLOOKUP(R107,'Listas Generales'!$B$38:$C$42,2,0),0)</f>
        <v>0</v>
      </c>
      <c r="T107" s="94">
        <f t="shared" si="2"/>
        <v>0</v>
      </c>
      <c r="U107" s="172" t="str">
        <f>IFERROR(VLOOKUP(T107,'Listas Generales'!$B$4:$C$7,2,0),"-")</f>
        <v>Sin clasificar</v>
      </c>
      <c r="V107" s="99"/>
      <c r="W107" s="223"/>
      <c r="X107" s="224"/>
      <c r="Y107" s="224"/>
      <c r="Z107" s="224"/>
      <c r="AA107" s="224"/>
      <c r="AB107" s="225"/>
      <c r="AC107" s="142"/>
      <c r="AD107" s="141"/>
      <c r="AE107" s="141"/>
      <c r="AF107" s="141"/>
      <c r="AG107" s="187"/>
      <c r="AH107" s="323"/>
      <c r="AI107" s="100"/>
      <c r="AJ107" s="323"/>
      <c r="AK107" s="100"/>
      <c r="AL107" s="324"/>
      <c r="AM107" s="143"/>
      <c r="AN107" s="177" t="str">
        <f>IF(ISERROR(VLOOKUP(AL107,'Listas Ley Transparencia'!$N$3:$S$17,2,0)),"",VLOOKUP(AL107,'Listas Ley Transparencia'!$N$3:$S$17,2,0))</f>
        <v/>
      </c>
      <c r="AO107" s="178" t="str">
        <f>IF(ISERROR(VLOOKUP(AL107,'Listas Ley Transparencia'!$N$3:$S$17,3,0)),"",VLOOKUP(AL107,'Listas Ley Transparencia'!$N$3:$S$17,3,0))</f>
        <v/>
      </c>
      <c r="AP107" s="178" t="str">
        <f>IF(ISERROR(VLOOKUP(AL107,'Listas Ley Transparencia'!$N$3:$S$17,4,0)),"",VLOOKUP(AL107,'Listas Ley Transparencia'!$N$3:$S$17,4,0))</f>
        <v/>
      </c>
      <c r="AQ107" s="179" t="str">
        <f>IF(ISERROR(VLOOKUP(AL107,'Listas Ley Transparencia'!$N$3:$S$17,6,0)),"",VLOOKUP(AL107,'Listas Ley Transparencia'!$N$3:$S$17,6,0))</f>
        <v/>
      </c>
      <c r="AR107" s="229"/>
      <c r="AS107" s="230"/>
      <c r="AT107" s="231"/>
      <c r="AU107" s="231"/>
      <c r="AV107" s="232"/>
      <c r="AW107" s="236"/>
      <c r="AX107" s="167"/>
      <c r="AY107" s="168"/>
      <c r="AZ107" s="168"/>
      <c r="BA107" s="184" t="str">
        <f t="shared" si="3"/>
        <v>No</v>
      </c>
    </row>
    <row r="108" spans="1:53" ht="93" customHeight="1" x14ac:dyDescent="0.2">
      <c r="A108" s="96">
        <v>100</v>
      </c>
      <c r="B108" s="319"/>
      <c r="C108" s="97"/>
      <c r="D108" s="213"/>
      <c r="E108" s="97"/>
      <c r="F108" s="97"/>
      <c r="G108" s="98"/>
      <c r="H108" s="98"/>
      <c r="I108" s="174" t="str">
        <f>IF(T108=0,"-",IF(M108="Datos / Información",CONCATENATE(S108,Q108,O108,"-",VLOOKUP(N108,'Listas Generales'!$B$44:$C$47,2,0)),"-"))</f>
        <v>-</v>
      </c>
      <c r="J108" s="333"/>
      <c r="K108" s="334"/>
      <c r="L108" s="335"/>
      <c r="M108" s="90"/>
      <c r="N108" s="91"/>
      <c r="O108" s="92">
        <f>IFERROR(VLOOKUP(N108,'Listas Generales'!$B$24:$C$28,2,0),0)</f>
        <v>0</v>
      </c>
      <c r="P108" s="93"/>
      <c r="Q108" s="92">
        <f>IFERROR(VLOOKUP(P108,'Listas Generales'!$B$31:$C$35,2,0),0)</f>
        <v>0</v>
      </c>
      <c r="R108" s="93"/>
      <c r="S108" s="92">
        <f>IFERROR(VLOOKUP(R108,'Listas Generales'!$B$38:$C$42,2,0),0)</f>
        <v>0</v>
      </c>
      <c r="T108" s="94">
        <f t="shared" si="2"/>
        <v>0</v>
      </c>
      <c r="U108" s="172" t="str">
        <f>IFERROR(VLOOKUP(T108,'Listas Generales'!$B$4:$C$7,2,0),"-")</f>
        <v>Sin clasificar</v>
      </c>
      <c r="V108" s="99"/>
      <c r="W108" s="223"/>
      <c r="X108" s="224"/>
      <c r="Y108" s="224"/>
      <c r="Z108" s="224"/>
      <c r="AA108" s="224"/>
      <c r="AB108" s="225"/>
      <c r="AC108" s="142"/>
      <c r="AD108" s="141"/>
      <c r="AE108" s="141"/>
      <c r="AF108" s="141"/>
      <c r="AG108" s="187"/>
      <c r="AH108" s="323"/>
      <c r="AI108" s="100"/>
      <c r="AJ108" s="323"/>
      <c r="AK108" s="100"/>
      <c r="AL108" s="324"/>
      <c r="AM108" s="143"/>
      <c r="AN108" s="177" t="str">
        <f>IF(ISERROR(VLOOKUP(AL108,'Listas Ley Transparencia'!$N$3:$S$17,2,0)),"",VLOOKUP(AL108,'Listas Ley Transparencia'!$N$3:$S$17,2,0))</f>
        <v/>
      </c>
      <c r="AO108" s="178" t="str">
        <f>IF(ISERROR(VLOOKUP(AL108,'Listas Ley Transparencia'!$N$3:$S$17,3,0)),"",VLOOKUP(AL108,'Listas Ley Transparencia'!$N$3:$S$17,3,0))</f>
        <v/>
      </c>
      <c r="AP108" s="178" t="str">
        <f>IF(ISERROR(VLOOKUP(AL108,'Listas Ley Transparencia'!$N$3:$S$17,4,0)),"",VLOOKUP(AL108,'Listas Ley Transparencia'!$N$3:$S$17,4,0))</f>
        <v/>
      </c>
      <c r="AQ108" s="179" t="str">
        <f>IF(ISERROR(VLOOKUP(AL108,'Listas Ley Transparencia'!$N$3:$S$17,6,0)),"",VLOOKUP(AL108,'Listas Ley Transparencia'!$N$3:$S$17,6,0))</f>
        <v/>
      </c>
      <c r="AR108" s="229"/>
      <c r="AS108" s="230"/>
      <c r="AT108" s="231"/>
      <c r="AU108" s="231"/>
      <c r="AV108" s="232"/>
      <c r="AW108" s="236"/>
      <c r="AX108" s="167"/>
      <c r="AY108" s="168"/>
      <c r="AZ108" s="168"/>
      <c r="BA108" s="184" t="str">
        <f t="shared" si="3"/>
        <v>No</v>
      </c>
    </row>
    <row r="109" spans="1:53" ht="93" customHeight="1" x14ac:dyDescent="0.2">
      <c r="A109" s="96">
        <v>101</v>
      </c>
      <c r="B109" s="319"/>
      <c r="C109" s="97"/>
      <c r="D109" s="213"/>
      <c r="E109" s="97"/>
      <c r="F109" s="97"/>
      <c r="G109" s="98"/>
      <c r="H109" s="98"/>
      <c r="I109" s="174" t="str">
        <f>IF(T109=0,"-",IF(M109="Datos / Información",CONCATENATE(S109,Q109,O109,"-",VLOOKUP(N109,'Listas Generales'!$B$44:$C$47,2,0)),"-"))</f>
        <v>-</v>
      </c>
      <c r="J109" s="333"/>
      <c r="K109" s="334"/>
      <c r="L109" s="335"/>
      <c r="M109" s="90"/>
      <c r="N109" s="91"/>
      <c r="O109" s="92">
        <f>IFERROR(VLOOKUP(N109,'Listas Generales'!$B$24:$C$28,2,0),0)</f>
        <v>0</v>
      </c>
      <c r="P109" s="93"/>
      <c r="Q109" s="92">
        <f>IFERROR(VLOOKUP(P109,'Listas Generales'!$B$31:$C$35,2,0),0)</f>
        <v>0</v>
      </c>
      <c r="R109" s="93"/>
      <c r="S109" s="92">
        <f>IFERROR(VLOOKUP(R109,'Listas Generales'!$B$38:$C$42,2,0),0)</f>
        <v>0</v>
      </c>
      <c r="T109" s="94">
        <f t="shared" si="2"/>
        <v>0</v>
      </c>
      <c r="U109" s="172" t="str">
        <f>IFERROR(VLOOKUP(T109,'Listas Generales'!$B$4:$C$7,2,0),"-")</f>
        <v>Sin clasificar</v>
      </c>
      <c r="V109" s="99"/>
      <c r="W109" s="223"/>
      <c r="X109" s="224"/>
      <c r="Y109" s="224"/>
      <c r="Z109" s="224"/>
      <c r="AA109" s="224"/>
      <c r="AB109" s="225"/>
      <c r="AC109" s="142"/>
      <c r="AD109" s="141"/>
      <c r="AE109" s="141"/>
      <c r="AF109" s="141"/>
      <c r="AG109" s="187"/>
      <c r="AH109" s="323"/>
      <c r="AI109" s="100"/>
      <c r="AJ109" s="323"/>
      <c r="AK109" s="100"/>
      <c r="AL109" s="324"/>
      <c r="AM109" s="143"/>
      <c r="AN109" s="177" t="str">
        <f>IF(ISERROR(VLOOKUP(AL109,'Listas Ley Transparencia'!$N$3:$S$17,2,0)),"",VLOOKUP(AL109,'Listas Ley Transparencia'!$N$3:$S$17,2,0))</f>
        <v/>
      </c>
      <c r="AO109" s="178" t="str">
        <f>IF(ISERROR(VLOOKUP(AL109,'Listas Ley Transparencia'!$N$3:$S$17,3,0)),"",VLOOKUP(AL109,'Listas Ley Transparencia'!$N$3:$S$17,3,0))</f>
        <v/>
      </c>
      <c r="AP109" s="178" t="str">
        <f>IF(ISERROR(VLOOKUP(AL109,'Listas Ley Transparencia'!$N$3:$S$17,4,0)),"",VLOOKUP(AL109,'Listas Ley Transparencia'!$N$3:$S$17,4,0))</f>
        <v/>
      </c>
      <c r="AQ109" s="179" t="str">
        <f>IF(ISERROR(VLOOKUP(AL109,'Listas Ley Transparencia'!$N$3:$S$17,6,0)),"",VLOOKUP(AL109,'Listas Ley Transparencia'!$N$3:$S$17,6,0))</f>
        <v/>
      </c>
      <c r="AR109" s="229"/>
      <c r="AS109" s="230"/>
      <c r="AT109" s="231"/>
      <c r="AU109" s="231"/>
      <c r="AV109" s="232"/>
      <c r="AW109" s="236"/>
      <c r="AX109" s="167"/>
      <c r="AY109" s="168"/>
      <c r="AZ109" s="168"/>
      <c r="BA109" s="184" t="str">
        <f t="shared" si="3"/>
        <v>No</v>
      </c>
    </row>
    <row r="110" spans="1:53" ht="93" customHeight="1" x14ac:dyDescent="0.2">
      <c r="A110" s="96">
        <v>102</v>
      </c>
      <c r="B110" s="319"/>
      <c r="C110" s="97"/>
      <c r="D110" s="213"/>
      <c r="E110" s="97"/>
      <c r="F110" s="97"/>
      <c r="G110" s="98"/>
      <c r="H110" s="98"/>
      <c r="I110" s="174" t="str">
        <f>IF(T110=0,"-",IF(M110="Datos / Información",CONCATENATE(S110,Q110,O110,"-",VLOOKUP(N110,'Listas Generales'!$B$44:$C$47,2,0)),"-"))</f>
        <v>-</v>
      </c>
      <c r="J110" s="333"/>
      <c r="K110" s="334"/>
      <c r="L110" s="335"/>
      <c r="M110" s="90"/>
      <c r="N110" s="91"/>
      <c r="O110" s="92">
        <f>IFERROR(VLOOKUP(N110,'Listas Generales'!$B$24:$C$28,2,0),0)</f>
        <v>0</v>
      </c>
      <c r="P110" s="93"/>
      <c r="Q110" s="92">
        <f>IFERROR(VLOOKUP(P110,'Listas Generales'!$B$31:$C$35,2,0),0)</f>
        <v>0</v>
      </c>
      <c r="R110" s="93"/>
      <c r="S110" s="92">
        <f>IFERROR(VLOOKUP(R110,'Listas Generales'!$B$38:$C$42,2,0),0)</f>
        <v>0</v>
      </c>
      <c r="T110" s="94">
        <f t="shared" si="2"/>
        <v>0</v>
      </c>
      <c r="U110" s="172" t="str">
        <f>IFERROR(VLOOKUP(T110,'Listas Generales'!$B$4:$C$7,2,0),"-")</f>
        <v>Sin clasificar</v>
      </c>
      <c r="V110" s="99"/>
      <c r="W110" s="223"/>
      <c r="X110" s="224"/>
      <c r="Y110" s="224"/>
      <c r="Z110" s="224"/>
      <c r="AA110" s="224"/>
      <c r="AB110" s="225"/>
      <c r="AC110" s="142"/>
      <c r="AD110" s="141"/>
      <c r="AE110" s="141"/>
      <c r="AF110" s="141"/>
      <c r="AG110" s="187"/>
      <c r="AH110" s="323"/>
      <c r="AI110" s="100"/>
      <c r="AJ110" s="323"/>
      <c r="AK110" s="100"/>
      <c r="AL110" s="324"/>
      <c r="AM110" s="143"/>
      <c r="AN110" s="177" t="str">
        <f>IF(ISERROR(VLOOKUP(AL110,'Listas Ley Transparencia'!$N$3:$S$17,2,0)),"",VLOOKUP(AL110,'Listas Ley Transparencia'!$N$3:$S$17,2,0))</f>
        <v/>
      </c>
      <c r="AO110" s="178" t="str">
        <f>IF(ISERROR(VLOOKUP(AL110,'Listas Ley Transparencia'!$N$3:$S$17,3,0)),"",VLOOKUP(AL110,'Listas Ley Transparencia'!$N$3:$S$17,3,0))</f>
        <v/>
      </c>
      <c r="AP110" s="178" t="str">
        <f>IF(ISERROR(VLOOKUP(AL110,'Listas Ley Transparencia'!$N$3:$S$17,4,0)),"",VLOOKUP(AL110,'Listas Ley Transparencia'!$N$3:$S$17,4,0))</f>
        <v/>
      </c>
      <c r="AQ110" s="179" t="str">
        <f>IF(ISERROR(VLOOKUP(AL110,'Listas Ley Transparencia'!$N$3:$S$17,6,0)),"",VLOOKUP(AL110,'Listas Ley Transparencia'!$N$3:$S$17,6,0))</f>
        <v/>
      </c>
      <c r="AR110" s="229"/>
      <c r="AS110" s="230"/>
      <c r="AT110" s="231"/>
      <c r="AU110" s="231"/>
      <c r="AV110" s="232"/>
      <c r="AW110" s="236"/>
      <c r="AX110" s="167"/>
      <c r="AY110" s="168"/>
      <c r="AZ110" s="168"/>
      <c r="BA110" s="184" t="str">
        <f t="shared" si="3"/>
        <v>No</v>
      </c>
    </row>
    <row r="111" spans="1:53" ht="93" customHeight="1" x14ac:dyDescent="0.2">
      <c r="A111" s="96">
        <v>103</v>
      </c>
      <c r="B111" s="319"/>
      <c r="C111" s="97"/>
      <c r="D111" s="213"/>
      <c r="E111" s="97"/>
      <c r="F111" s="97"/>
      <c r="G111" s="98"/>
      <c r="H111" s="98"/>
      <c r="I111" s="174" t="str">
        <f>IF(T111=0,"-",IF(M111="Datos / Información",CONCATENATE(S111,Q111,O111,"-",VLOOKUP(N111,'Listas Generales'!$B$44:$C$47,2,0)),"-"))</f>
        <v>-</v>
      </c>
      <c r="J111" s="333"/>
      <c r="K111" s="334"/>
      <c r="L111" s="335"/>
      <c r="M111" s="90"/>
      <c r="N111" s="91"/>
      <c r="O111" s="92">
        <f>IFERROR(VLOOKUP(N111,'Listas Generales'!$B$24:$C$28,2,0),0)</f>
        <v>0</v>
      </c>
      <c r="P111" s="93"/>
      <c r="Q111" s="92">
        <f>IFERROR(VLOOKUP(P111,'Listas Generales'!$B$31:$C$35,2,0),0)</f>
        <v>0</v>
      </c>
      <c r="R111" s="93"/>
      <c r="S111" s="92">
        <f>IFERROR(VLOOKUP(R111,'Listas Generales'!$B$38:$C$42,2,0),0)</f>
        <v>0</v>
      </c>
      <c r="T111" s="94">
        <f t="shared" si="2"/>
        <v>0</v>
      </c>
      <c r="U111" s="172" t="str">
        <f>IFERROR(VLOOKUP(T111,'Listas Generales'!$B$4:$C$7,2,0),"-")</f>
        <v>Sin clasificar</v>
      </c>
      <c r="V111" s="99"/>
      <c r="W111" s="223"/>
      <c r="X111" s="224"/>
      <c r="Y111" s="224"/>
      <c r="Z111" s="224"/>
      <c r="AA111" s="224"/>
      <c r="AB111" s="225"/>
      <c r="AC111" s="142"/>
      <c r="AD111" s="141"/>
      <c r="AE111" s="141"/>
      <c r="AF111" s="141"/>
      <c r="AG111" s="187"/>
      <c r="AH111" s="323"/>
      <c r="AI111" s="100"/>
      <c r="AJ111" s="323"/>
      <c r="AK111" s="100"/>
      <c r="AL111" s="324"/>
      <c r="AM111" s="143"/>
      <c r="AN111" s="177" t="str">
        <f>IF(ISERROR(VLOOKUP(AL111,'Listas Ley Transparencia'!$N$3:$S$17,2,0)),"",VLOOKUP(AL111,'Listas Ley Transparencia'!$N$3:$S$17,2,0))</f>
        <v/>
      </c>
      <c r="AO111" s="178" t="str">
        <f>IF(ISERROR(VLOOKUP(AL111,'Listas Ley Transparencia'!$N$3:$S$17,3,0)),"",VLOOKUP(AL111,'Listas Ley Transparencia'!$N$3:$S$17,3,0))</f>
        <v/>
      </c>
      <c r="AP111" s="178" t="str">
        <f>IF(ISERROR(VLOOKUP(AL111,'Listas Ley Transparencia'!$N$3:$S$17,4,0)),"",VLOOKUP(AL111,'Listas Ley Transparencia'!$N$3:$S$17,4,0))</f>
        <v/>
      </c>
      <c r="AQ111" s="179" t="str">
        <f>IF(ISERROR(VLOOKUP(AL111,'Listas Ley Transparencia'!$N$3:$S$17,6,0)),"",VLOOKUP(AL111,'Listas Ley Transparencia'!$N$3:$S$17,6,0))</f>
        <v/>
      </c>
      <c r="AR111" s="229"/>
      <c r="AS111" s="230"/>
      <c r="AT111" s="231"/>
      <c r="AU111" s="231"/>
      <c r="AV111" s="232"/>
      <c r="AW111" s="236"/>
      <c r="AX111" s="167"/>
      <c r="AY111" s="168"/>
      <c r="AZ111" s="168"/>
      <c r="BA111" s="184" t="str">
        <f t="shared" si="3"/>
        <v>No</v>
      </c>
    </row>
    <row r="112" spans="1:53" ht="93" customHeight="1" x14ac:dyDescent="0.2">
      <c r="A112" s="96">
        <v>104</v>
      </c>
      <c r="B112" s="319"/>
      <c r="C112" s="97"/>
      <c r="D112" s="213"/>
      <c r="E112" s="97"/>
      <c r="F112" s="97"/>
      <c r="G112" s="98"/>
      <c r="H112" s="98"/>
      <c r="I112" s="174" t="str">
        <f>IF(T112=0,"-",IF(M112="Datos / Información",CONCATENATE(S112,Q112,O112,"-",VLOOKUP(N112,'Listas Generales'!$B$44:$C$47,2,0)),"-"))</f>
        <v>-</v>
      </c>
      <c r="J112" s="333"/>
      <c r="K112" s="334"/>
      <c r="L112" s="335"/>
      <c r="M112" s="90"/>
      <c r="N112" s="91"/>
      <c r="O112" s="92">
        <f>IFERROR(VLOOKUP(N112,'Listas Generales'!$B$24:$C$28,2,0),0)</f>
        <v>0</v>
      </c>
      <c r="P112" s="93"/>
      <c r="Q112" s="92">
        <f>IFERROR(VLOOKUP(P112,'Listas Generales'!$B$31:$C$35,2,0),0)</f>
        <v>0</v>
      </c>
      <c r="R112" s="93"/>
      <c r="S112" s="92">
        <f>IFERROR(VLOOKUP(R112,'Listas Generales'!$B$38:$C$42,2,0),0)</f>
        <v>0</v>
      </c>
      <c r="T112" s="94">
        <f t="shared" si="2"/>
        <v>0</v>
      </c>
      <c r="U112" s="172" t="str">
        <f>IFERROR(VLOOKUP(T112,'Listas Generales'!$B$4:$C$7,2,0),"-")</f>
        <v>Sin clasificar</v>
      </c>
      <c r="V112" s="99"/>
      <c r="W112" s="223"/>
      <c r="X112" s="224"/>
      <c r="Y112" s="224"/>
      <c r="Z112" s="224"/>
      <c r="AA112" s="224"/>
      <c r="AB112" s="225"/>
      <c r="AC112" s="142"/>
      <c r="AD112" s="141"/>
      <c r="AE112" s="141"/>
      <c r="AF112" s="141"/>
      <c r="AG112" s="187"/>
      <c r="AH112" s="323"/>
      <c r="AI112" s="100"/>
      <c r="AJ112" s="323"/>
      <c r="AK112" s="100"/>
      <c r="AL112" s="324"/>
      <c r="AM112" s="143"/>
      <c r="AN112" s="177" t="str">
        <f>IF(ISERROR(VLOOKUP(AL112,'Listas Ley Transparencia'!$N$3:$S$17,2,0)),"",VLOOKUP(AL112,'Listas Ley Transparencia'!$N$3:$S$17,2,0))</f>
        <v/>
      </c>
      <c r="AO112" s="178" t="str">
        <f>IF(ISERROR(VLOOKUP(AL112,'Listas Ley Transparencia'!$N$3:$S$17,3,0)),"",VLOOKUP(AL112,'Listas Ley Transparencia'!$N$3:$S$17,3,0))</f>
        <v/>
      </c>
      <c r="AP112" s="178" t="str">
        <f>IF(ISERROR(VLOOKUP(AL112,'Listas Ley Transparencia'!$N$3:$S$17,4,0)),"",VLOOKUP(AL112,'Listas Ley Transparencia'!$N$3:$S$17,4,0))</f>
        <v/>
      </c>
      <c r="AQ112" s="179" t="str">
        <f>IF(ISERROR(VLOOKUP(AL112,'Listas Ley Transparencia'!$N$3:$S$17,6,0)),"",VLOOKUP(AL112,'Listas Ley Transparencia'!$N$3:$S$17,6,0))</f>
        <v/>
      </c>
      <c r="AR112" s="229"/>
      <c r="AS112" s="230"/>
      <c r="AT112" s="231"/>
      <c r="AU112" s="231"/>
      <c r="AV112" s="232"/>
      <c r="AW112" s="236"/>
      <c r="AX112" s="167"/>
      <c r="AY112" s="168"/>
      <c r="AZ112" s="168"/>
      <c r="BA112" s="184" t="str">
        <f t="shared" si="3"/>
        <v>No</v>
      </c>
    </row>
    <row r="113" spans="1:53" ht="93" customHeight="1" x14ac:dyDescent="0.2">
      <c r="A113" s="96">
        <v>105</v>
      </c>
      <c r="B113" s="319"/>
      <c r="C113" s="97"/>
      <c r="D113" s="213"/>
      <c r="E113" s="97"/>
      <c r="F113" s="97"/>
      <c r="G113" s="98"/>
      <c r="H113" s="98"/>
      <c r="I113" s="174" t="str">
        <f>IF(T113=0,"-",IF(M113="Datos / Información",CONCATENATE(S113,Q113,O113,"-",VLOOKUP(N113,'Listas Generales'!$B$44:$C$47,2,0)),"-"))</f>
        <v>-</v>
      </c>
      <c r="J113" s="333"/>
      <c r="K113" s="334"/>
      <c r="L113" s="335"/>
      <c r="M113" s="90"/>
      <c r="N113" s="91"/>
      <c r="O113" s="92">
        <f>IFERROR(VLOOKUP(N113,'Listas Generales'!$B$24:$C$28,2,0),0)</f>
        <v>0</v>
      </c>
      <c r="P113" s="93"/>
      <c r="Q113" s="92">
        <f>IFERROR(VLOOKUP(P113,'Listas Generales'!$B$31:$C$35,2,0),0)</f>
        <v>0</v>
      </c>
      <c r="R113" s="93"/>
      <c r="S113" s="92">
        <f>IFERROR(VLOOKUP(R113,'Listas Generales'!$B$38:$C$42,2,0),0)</f>
        <v>0</v>
      </c>
      <c r="T113" s="94">
        <f t="shared" si="2"/>
        <v>0</v>
      </c>
      <c r="U113" s="172" t="str">
        <f>IFERROR(VLOOKUP(T113,'Listas Generales'!$B$4:$C$7,2,0),"-")</f>
        <v>Sin clasificar</v>
      </c>
      <c r="V113" s="99"/>
      <c r="W113" s="223"/>
      <c r="X113" s="224"/>
      <c r="Y113" s="224"/>
      <c r="Z113" s="224"/>
      <c r="AA113" s="224"/>
      <c r="AB113" s="225"/>
      <c r="AC113" s="142"/>
      <c r="AD113" s="141"/>
      <c r="AE113" s="141"/>
      <c r="AF113" s="141"/>
      <c r="AG113" s="187"/>
      <c r="AH113" s="323"/>
      <c r="AI113" s="100"/>
      <c r="AJ113" s="323"/>
      <c r="AK113" s="100"/>
      <c r="AL113" s="324"/>
      <c r="AM113" s="143"/>
      <c r="AN113" s="177" t="str">
        <f>IF(ISERROR(VLOOKUP(AL113,'Listas Ley Transparencia'!$N$3:$S$17,2,0)),"",VLOOKUP(AL113,'Listas Ley Transparencia'!$N$3:$S$17,2,0))</f>
        <v/>
      </c>
      <c r="AO113" s="178" t="str">
        <f>IF(ISERROR(VLOOKUP(AL113,'Listas Ley Transparencia'!$N$3:$S$17,3,0)),"",VLOOKUP(AL113,'Listas Ley Transparencia'!$N$3:$S$17,3,0))</f>
        <v/>
      </c>
      <c r="AP113" s="178" t="str">
        <f>IF(ISERROR(VLOOKUP(AL113,'Listas Ley Transparencia'!$N$3:$S$17,4,0)),"",VLOOKUP(AL113,'Listas Ley Transparencia'!$N$3:$S$17,4,0))</f>
        <v/>
      </c>
      <c r="AQ113" s="179" t="str">
        <f>IF(ISERROR(VLOOKUP(AL113,'Listas Ley Transparencia'!$N$3:$S$17,6,0)),"",VLOOKUP(AL113,'Listas Ley Transparencia'!$N$3:$S$17,6,0))</f>
        <v/>
      </c>
      <c r="AR113" s="229"/>
      <c r="AS113" s="230"/>
      <c r="AT113" s="231"/>
      <c r="AU113" s="231"/>
      <c r="AV113" s="232"/>
      <c r="AW113" s="236"/>
      <c r="AX113" s="167"/>
      <c r="AY113" s="168"/>
      <c r="AZ113" s="168"/>
      <c r="BA113" s="184" t="str">
        <f t="shared" si="3"/>
        <v>No</v>
      </c>
    </row>
    <row r="114" spans="1:53" ht="93" customHeight="1" x14ac:dyDescent="0.2">
      <c r="A114" s="96">
        <v>106</v>
      </c>
      <c r="B114" s="319"/>
      <c r="C114" s="97"/>
      <c r="D114" s="213"/>
      <c r="E114" s="97"/>
      <c r="F114" s="97"/>
      <c r="G114" s="98"/>
      <c r="H114" s="98"/>
      <c r="I114" s="174" t="str">
        <f>IF(T114=0,"-",IF(M114="Datos / Información",CONCATENATE(S114,Q114,O114,"-",VLOOKUP(N114,'Listas Generales'!$B$44:$C$47,2,0)),"-"))</f>
        <v>-</v>
      </c>
      <c r="J114" s="333"/>
      <c r="K114" s="334"/>
      <c r="L114" s="335"/>
      <c r="M114" s="90"/>
      <c r="N114" s="91"/>
      <c r="O114" s="92">
        <f>IFERROR(VLOOKUP(N114,'Listas Generales'!$B$24:$C$28,2,0),0)</f>
        <v>0</v>
      </c>
      <c r="P114" s="93"/>
      <c r="Q114" s="92">
        <f>IFERROR(VLOOKUP(P114,'Listas Generales'!$B$31:$C$35,2,0),0)</f>
        <v>0</v>
      </c>
      <c r="R114" s="93"/>
      <c r="S114" s="92">
        <f>IFERROR(VLOOKUP(R114,'Listas Generales'!$B$38:$C$42,2,0),0)</f>
        <v>0</v>
      </c>
      <c r="T114" s="94">
        <f t="shared" si="2"/>
        <v>0</v>
      </c>
      <c r="U114" s="172" t="str">
        <f>IFERROR(VLOOKUP(T114,'Listas Generales'!$B$4:$C$7,2,0),"-")</f>
        <v>Sin clasificar</v>
      </c>
      <c r="V114" s="99"/>
      <c r="W114" s="223"/>
      <c r="X114" s="224"/>
      <c r="Y114" s="224"/>
      <c r="Z114" s="224"/>
      <c r="AA114" s="224"/>
      <c r="AB114" s="225"/>
      <c r="AC114" s="142"/>
      <c r="AD114" s="141"/>
      <c r="AE114" s="141"/>
      <c r="AF114" s="141"/>
      <c r="AG114" s="187"/>
      <c r="AH114" s="323"/>
      <c r="AI114" s="100"/>
      <c r="AJ114" s="323"/>
      <c r="AK114" s="100"/>
      <c r="AL114" s="324"/>
      <c r="AM114" s="143"/>
      <c r="AN114" s="177" t="str">
        <f>IF(ISERROR(VLOOKUP(AL114,'Listas Ley Transparencia'!$N$3:$S$17,2,0)),"",VLOOKUP(AL114,'Listas Ley Transparencia'!$N$3:$S$17,2,0))</f>
        <v/>
      </c>
      <c r="AO114" s="178" t="str">
        <f>IF(ISERROR(VLOOKUP(AL114,'Listas Ley Transparencia'!$N$3:$S$17,3,0)),"",VLOOKUP(AL114,'Listas Ley Transparencia'!$N$3:$S$17,3,0))</f>
        <v/>
      </c>
      <c r="AP114" s="178" t="str">
        <f>IF(ISERROR(VLOOKUP(AL114,'Listas Ley Transparencia'!$N$3:$S$17,4,0)),"",VLOOKUP(AL114,'Listas Ley Transparencia'!$N$3:$S$17,4,0))</f>
        <v/>
      </c>
      <c r="AQ114" s="179" t="str">
        <f>IF(ISERROR(VLOOKUP(AL114,'Listas Ley Transparencia'!$N$3:$S$17,6,0)),"",VLOOKUP(AL114,'Listas Ley Transparencia'!$N$3:$S$17,6,0))</f>
        <v/>
      </c>
      <c r="AR114" s="229"/>
      <c r="AS114" s="230"/>
      <c r="AT114" s="231"/>
      <c r="AU114" s="231"/>
      <c r="AV114" s="232"/>
      <c r="AW114" s="236"/>
      <c r="AX114" s="167"/>
      <c r="AY114" s="168"/>
      <c r="AZ114" s="168"/>
      <c r="BA114" s="184" t="str">
        <f t="shared" si="3"/>
        <v>No</v>
      </c>
    </row>
    <row r="115" spans="1:53" ht="93" customHeight="1" x14ac:dyDescent="0.2">
      <c r="A115" s="96">
        <v>107</v>
      </c>
      <c r="B115" s="319"/>
      <c r="C115" s="97"/>
      <c r="D115" s="213"/>
      <c r="E115" s="97"/>
      <c r="F115" s="97"/>
      <c r="G115" s="98"/>
      <c r="H115" s="98"/>
      <c r="I115" s="174" t="str">
        <f>IF(T115=0,"-",IF(M115="Datos / Información",CONCATENATE(S115,Q115,O115,"-",VLOOKUP(N115,'Listas Generales'!$B$44:$C$47,2,0)),"-"))</f>
        <v>-</v>
      </c>
      <c r="J115" s="333"/>
      <c r="K115" s="334"/>
      <c r="L115" s="335"/>
      <c r="M115" s="90"/>
      <c r="N115" s="91"/>
      <c r="O115" s="92">
        <f>IFERROR(VLOOKUP(N115,'Listas Generales'!$B$24:$C$28,2,0),0)</f>
        <v>0</v>
      </c>
      <c r="P115" s="93"/>
      <c r="Q115" s="92">
        <f>IFERROR(VLOOKUP(P115,'Listas Generales'!$B$31:$C$35,2,0),0)</f>
        <v>0</v>
      </c>
      <c r="R115" s="93"/>
      <c r="S115" s="92">
        <f>IFERROR(VLOOKUP(R115,'Listas Generales'!$B$38:$C$42,2,0),0)</f>
        <v>0</v>
      </c>
      <c r="T115" s="94">
        <f t="shared" si="2"/>
        <v>0</v>
      </c>
      <c r="U115" s="172" t="str">
        <f>IFERROR(VLOOKUP(T115,'Listas Generales'!$B$4:$C$7,2,0),"-")</f>
        <v>Sin clasificar</v>
      </c>
      <c r="V115" s="99"/>
      <c r="W115" s="223"/>
      <c r="X115" s="224"/>
      <c r="Y115" s="224"/>
      <c r="Z115" s="224"/>
      <c r="AA115" s="224"/>
      <c r="AB115" s="225"/>
      <c r="AC115" s="142"/>
      <c r="AD115" s="141"/>
      <c r="AE115" s="141"/>
      <c r="AF115" s="141"/>
      <c r="AG115" s="187"/>
      <c r="AH115" s="323"/>
      <c r="AI115" s="100"/>
      <c r="AJ115" s="323"/>
      <c r="AK115" s="100"/>
      <c r="AL115" s="324"/>
      <c r="AM115" s="143"/>
      <c r="AN115" s="177" t="str">
        <f>IF(ISERROR(VLOOKUP(AL115,'Listas Ley Transparencia'!$N$3:$S$17,2,0)),"",VLOOKUP(AL115,'Listas Ley Transparencia'!$N$3:$S$17,2,0))</f>
        <v/>
      </c>
      <c r="AO115" s="178" t="str">
        <f>IF(ISERROR(VLOOKUP(AL115,'Listas Ley Transparencia'!$N$3:$S$17,3,0)),"",VLOOKUP(AL115,'Listas Ley Transparencia'!$N$3:$S$17,3,0))</f>
        <v/>
      </c>
      <c r="AP115" s="178" t="str">
        <f>IF(ISERROR(VLOOKUP(AL115,'Listas Ley Transparencia'!$N$3:$S$17,4,0)),"",VLOOKUP(AL115,'Listas Ley Transparencia'!$N$3:$S$17,4,0))</f>
        <v/>
      </c>
      <c r="AQ115" s="179" t="str">
        <f>IF(ISERROR(VLOOKUP(AL115,'Listas Ley Transparencia'!$N$3:$S$17,6,0)),"",VLOOKUP(AL115,'Listas Ley Transparencia'!$N$3:$S$17,6,0))</f>
        <v/>
      </c>
      <c r="AR115" s="229"/>
      <c r="AS115" s="230"/>
      <c r="AT115" s="231"/>
      <c r="AU115" s="231"/>
      <c r="AV115" s="232"/>
      <c r="AW115" s="236"/>
      <c r="AX115" s="167"/>
      <c r="AY115" s="168"/>
      <c r="AZ115" s="168"/>
      <c r="BA115" s="184" t="str">
        <f t="shared" si="3"/>
        <v>No</v>
      </c>
    </row>
    <row r="116" spans="1:53" ht="93" customHeight="1" x14ac:dyDescent="0.2">
      <c r="A116" s="96">
        <v>108</v>
      </c>
      <c r="B116" s="319"/>
      <c r="C116" s="97"/>
      <c r="D116" s="213"/>
      <c r="E116" s="97"/>
      <c r="F116" s="97"/>
      <c r="G116" s="98"/>
      <c r="H116" s="98"/>
      <c r="I116" s="174" t="str">
        <f>IF(T116=0,"-",IF(M116="Datos / Información",CONCATENATE(S116,Q116,O116,"-",VLOOKUP(N116,'Listas Generales'!$B$44:$C$47,2,0)),"-"))</f>
        <v>-</v>
      </c>
      <c r="J116" s="333"/>
      <c r="K116" s="334"/>
      <c r="L116" s="335"/>
      <c r="M116" s="90"/>
      <c r="N116" s="91"/>
      <c r="O116" s="92">
        <f>IFERROR(VLOOKUP(N116,'Listas Generales'!$B$24:$C$28,2,0),0)</f>
        <v>0</v>
      </c>
      <c r="P116" s="93"/>
      <c r="Q116" s="92">
        <f>IFERROR(VLOOKUP(P116,'Listas Generales'!$B$31:$C$35,2,0),0)</f>
        <v>0</v>
      </c>
      <c r="R116" s="93"/>
      <c r="S116" s="92">
        <f>IFERROR(VLOOKUP(R116,'Listas Generales'!$B$38:$C$42,2,0),0)</f>
        <v>0</v>
      </c>
      <c r="T116" s="94">
        <f t="shared" si="2"/>
        <v>0</v>
      </c>
      <c r="U116" s="172" t="str">
        <f>IFERROR(VLOOKUP(T116,'Listas Generales'!$B$4:$C$7,2,0),"-")</f>
        <v>Sin clasificar</v>
      </c>
      <c r="V116" s="99"/>
      <c r="W116" s="223"/>
      <c r="X116" s="224"/>
      <c r="Y116" s="224"/>
      <c r="Z116" s="224"/>
      <c r="AA116" s="224"/>
      <c r="AB116" s="225"/>
      <c r="AC116" s="142"/>
      <c r="AD116" s="141"/>
      <c r="AE116" s="141"/>
      <c r="AF116" s="141"/>
      <c r="AG116" s="187"/>
      <c r="AH116" s="323"/>
      <c r="AI116" s="100"/>
      <c r="AJ116" s="323"/>
      <c r="AK116" s="100"/>
      <c r="AL116" s="324"/>
      <c r="AM116" s="143"/>
      <c r="AN116" s="177" t="str">
        <f>IF(ISERROR(VLOOKUP(AL116,'Listas Ley Transparencia'!$N$3:$S$17,2,0)),"",VLOOKUP(AL116,'Listas Ley Transparencia'!$N$3:$S$17,2,0))</f>
        <v/>
      </c>
      <c r="AO116" s="178" t="str">
        <f>IF(ISERROR(VLOOKUP(AL116,'Listas Ley Transparencia'!$N$3:$S$17,3,0)),"",VLOOKUP(AL116,'Listas Ley Transparencia'!$N$3:$S$17,3,0))</f>
        <v/>
      </c>
      <c r="AP116" s="178" t="str">
        <f>IF(ISERROR(VLOOKUP(AL116,'Listas Ley Transparencia'!$N$3:$S$17,4,0)),"",VLOOKUP(AL116,'Listas Ley Transparencia'!$N$3:$S$17,4,0))</f>
        <v/>
      </c>
      <c r="AQ116" s="179" t="str">
        <f>IF(ISERROR(VLOOKUP(AL116,'Listas Ley Transparencia'!$N$3:$S$17,6,0)),"",VLOOKUP(AL116,'Listas Ley Transparencia'!$N$3:$S$17,6,0))</f>
        <v/>
      </c>
      <c r="AR116" s="229"/>
      <c r="AS116" s="230"/>
      <c r="AT116" s="231"/>
      <c r="AU116" s="231"/>
      <c r="AV116" s="232"/>
      <c r="AW116" s="236"/>
      <c r="AX116" s="167"/>
      <c r="AY116" s="168"/>
      <c r="AZ116" s="168"/>
      <c r="BA116" s="184" t="str">
        <f t="shared" si="3"/>
        <v>No</v>
      </c>
    </row>
    <row r="117" spans="1:53" ht="93" customHeight="1" x14ac:dyDescent="0.2">
      <c r="A117" s="96">
        <v>109</v>
      </c>
      <c r="B117" s="319"/>
      <c r="C117" s="97"/>
      <c r="D117" s="213"/>
      <c r="E117" s="97"/>
      <c r="F117" s="97"/>
      <c r="G117" s="98"/>
      <c r="H117" s="98"/>
      <c r="I117" s="174" t="str">
        <f>IF(T117=0,"-",IF(M117="Datos / Información",CONCATENATE(S117,Q117,O117,"-",VLOOKUP(N117,'Listas Generales'!$B$44:$C$47,2,0)),"-"))</f>
        <v>-</v>
      </c>
      <c r="J117" s="333"/>
      <c r="K117" s="334"/>
      <c r="L117" s="335"/>
      <c r="M117" s="90"/>
      <c r="N117" s="91"/>
      <c r="O117" s="92">
        <f>IFERROR(VLOOKUP(N117,'Listas Generales'!$B$24:$C$28,2,0),0)</f>
        <v>0</v>
      </c>
      <c r="P117" s="93"/>
      <c r="Q117" s="92">
        <f>IFERROR(VLOOKUP(P117,'Listas Generales'!$B$31:$C$35,2,0),0)</f>
        <v>0</v>
      </c>
      <c r="R117" s="93"/>
      <c r="S117" s="92">
        <f>IFERROR(VLOOKUP(R117,'Listas Generales'!$B$38:$C$42,2,0),0)</f>
        <v>0</v>
      </c>
      <c r="T117" s="94">
        <f t="shared" si="2"/>
        <v>0</v>
      </c>
      <c r="U117" s="172" t="str">
        <f>IFERROR(VLOOKUP(T117,'Listas Generales'!$B$4:$C$7,2,0),"-")</f>
        <v>Sin clasificar</v>
      </c>
      <c r="V117" s="99"/>
      <c r="W117" s="223"/>
      <c r="X117" s="224"/>
      <c r="Y117" s="224"/>
      <c r="Z117" s="224"/>
      <c r="AA117" s="224"/>
      <c r="AB117" s="225"/>
      <c r="AC117" s="142"/>
      <c r="AD117" s="141"/>
      <c r="AE117" s="141"/>
      <c r="AF117" s="141"/>
      <c r="AG117" s="187"/>
      <c r="AH117" s="323"/>
      <c r="AI117" s="100"/>
      <c r="AJ117" s="323"/>
      <c r="AK117" s="100"/>
      <c r="AL117" s="324"/>
      <c r="AM117" s="143"/>
      <c r="AN117" s="177" t="str">
        <f>IF(ISERROR(VLOOKUP(AL117,'Listas Ley Transparencia'!$N$3:$S$17,2,0)),"",VLOOKUP(AL117,'Listas Ley Transparencia'!$N$3:$S$17,2,0))</f>
        <v/>
      </c>
      <c r="AO117" s="178" t="str">
        <f>IF(ISERROR(VLOOKUP(AL117,'Listas Ley Transparencia'!$N$3:$S$17,3,0)),"",VLOOKUP(AL117,'Listas Ley Transparencia'!$N$3:$S$17,3,0))</f>
        <v/>
      </c>
      <c r="AP117" s="178" t="str">
        <f>IF(ISERROR(VLOOKUP(AL117,'Listas Ley Transparencia'!$N$3:$S$17,4,0)),"",VLOOKUP(AL117,'Listas Ley Transparencia'!$N$3:$S$17,4,0))</f>
        <v/>
      </c>
      <c r="AQ117" s="179" t="str">
        <f>IF(ISERROR(VLOOKUP(AL117,'Listas Ley Transparencia'!$N$3:$S$17,6,0)),"",VLOOKUP(AL117,'Listas Ley Transparencia'!$N$3:$S$17,6,0))</f>
        <v/>
      </c>
      <c r="AR117" s="229"/>
      <c r="AS117" s="230"/>
      <c r="AT117" s="231"/>
      <c r="AU117" s="231"/>
      <c r="AV117" s="232"/>
      <c r="AW117" s="236"/>
      <c r="AX117" s="167"/>
      <c r="AY117" s="168"/>
      <c r="AZ117" s="168"/>
      <c r="BA117" s="184" t="str">
        <f t="shared" si="3"/>
        <v>No</v>
      </c>
    </row>
    <row r="118" spans="1:53" ht="93" customHeight="1" x14ac:dyDescent="0.2">
      <c r="A118" s="96">
        <v>110</v>
      </c>
      <c r="B118" s="319"/>
      <c r="C118" s="97"/>
      <c r="D118" s="213"/>
      <c r="E118" s="97"/>
      <c r="F118" s="97"/>
      <c r="G118" s="98"/>
      <c r="H118" s="98"/>
      <c r="I118" s="174" t="str">
        <f>IF(T118=0,"-",IF(M118="Datos / Información",CONCATENATE(S118,Q118,O118,"-",VLOOKUP(N118,'Listas Generales'!$B$44:$C$47,2,0)),"-"))</f>
        <v>-</v>
      </c>
      <c r="J118" s="333"/>
      <c r="K118" s="334"/>
      <c r="L118" s="335"/>
      <c r="M118" s="90"/>
      <c r="N118" s="91"/>
      <c r="O118" s="92">
        <f>IFERROR(VLOOKUP(N118,'Listas Generales'!$B$24:$C$28,2,0),0)</f>
        <v>0</v>
      </c>
      <c r="P118" s="93"/>
      <c r="Q118" s="92">
        <f>IFERROR(VLOOKUP(P118,'Listas Generales'!$B$31:$C$35,2,0),0)</f>
        <v>0</v>
      </c>
      <c r="R118" s="93"/>
      <c r="S118" s="92">
        <f>IFERROR(VLOOKUP(R118,'Listas Generales'!$B$38:$C$42,2,0),0)</f>
        <v>0</v>
      </c>
      <c r="T118" s="94">
        <f t="shared" si="2"/>
        <v>0</v>
      </c>
      <c r="U118" s="172" t="str">
        <f>IFERROR(VLOOKUP(T118,'Listas Generales'!$B$4:$C$7,2,0),"-")</f>
        <v>Sin clasificar</v>
      </c>
      <c r="V118" s="99"/>
      <c r="W118" s="223"/>
      <c r="X118" s="224"/>
      <c r="Y118" s="224"/>
      <c r="Z118" s="224"/>
      <c r="AA118" s="224"/>
      <c r="AB118" s="225"/>
      <c r="AC118" s="142"/>
      <c r="AD118" s="141"/>
      <c r="AE118" s="141"/>
      <c r="AF118" s="141"/>
      <c r="AG118" s="187"/>
      <c r="AH118" s="323"/>
      <c r="AI118" s="100"/>
      <c r="AJ118" s="323"/>
      <c r="AK118" s="100"/>
      <c r="AL118" s="324"/>
      <c r="AM118" s="143"/>
      <c r="AN118" s="177" t="str">
        <f>IF(ISERROR(VLOOKUP(AL118,'Listas Ley Transparencia'!$N$3:$S$17,2,0)),"",VLOOKUP(AL118,'Listas Ley Transparencia'!$N$3:$S$17,2,0))</f>
        <v/>
      </c>
      <c r="AO118" s="178" t="str">
        <f>IF(ISERROR(VLOOKUP(AL118,'Listas Ley Transparencia'!$N$3:$S$17,3,0)),"",VLOOKUP(AL118,'Listas Ley Transparencia'!$N$3:$S$17,3,0))</f>
        <v/>
      </c>
      <c r="AP118" s="178" t="str">
        <f>IF(ISERROR(VLOOKUP(AL118,'Listas Ley Transparencia'!$N$3:$S$17,4,0)),"",VLOOKUP(AL118,'Listas Ley Transparencia'!$N$3:$S$17,4,0))</f>
        <v/>
      </c>
      <c r="AQ118" s="179" t="str">
        <f>IF(ISERROR(VLOOKUP(AL118,'Listas Ley Transparencia'!$N$3:$S$17,6,0)),"",VLOOKUP(AL118,'Listas Ley Transparencia'!$N$3:$S$17,6,0))</f>
        <v/>
      </c>
      <c r="AR118" s="229"/>
      <c r="AS118" s="230"/>
      <c r="AT118" s="231"/>
      <c r="AU118" s="231"/>
      <c r="AV118" s="232"/>
      <c r="AW118" s="236"/>
      <c r="AX118" s="167"/>
      <c r="AY118" s="168"/>
      <c r="AZ118" s="168"/>
      <c r="BA118" s="184" t="str">
        <f t="shared" si="3"/>
        <v>No</v>
      </c>
    </row>
    <row r="119" spans="1:53" ht="93" customHeight="1" x14ac:dyDescent="0.2">
      <c r="A119" s="96">
        <v>111</v>
      </c>
      <c r="B119" s="319"/>
      <c r="C119" s="97"/>
      <c r="D119" s="213"/>
      <c r="E119" s="97"/>
      <c r="F119" s="97"/>
      <c r="G119" s="98"/>
      <c r="H119" s="98"/>
      <c r="I119" s="174" t="str">
        <f>IF(T119=0,"-",IF(M119="Datos / Información",CONCATENATE(S119,Q119,O119,"-",VLOOKUP(N119,'Listas Generales'!$B$44:$C$47,2,0)),"-"))</f>
        <v>-</v>
      </c>
      <c r="J119" s="333"/>
      <c r="K119" s="334"/>
      <c r="L119" s="335"/>
      <c r="M119" s="90"/>
      <c r="N119" s="91"/>
      <c r="O119" s="92">
        <f>IFERROR(VLOOKUP(N119,'Listas Generales'!$B$24:$C$28,2,0),0)</f>
        <v>0</v>
      </c>
      <c r="P119" s="93"/>
      <c r="Q119" s="92">
        <f>IFERROR(VLOOKUP(P119,'Listas Generales'!$B$31:$C$35,2,0),0)</f>
        <v>0</v>
      </c>
      <c r="R119" s="93"/>
      <c r="S119" s="92">
        <f>IFERROR(VLOOKUP(R119,'Listas Generales'!$B$38:$C$42,2,0),0)</f>
        <v>0</v>
      </c>
      <c r="T119" s="94">
        <f t="shared" si="2"/>
        <v>0</v>
      </c>
      <c r="U119" s="172" t="str">
        <f>IFERROR(VLOOKUP(T119,'Listas Generales'!$B$4:$C$7,2,0),"-")</f>
        <v>Sin clasificar</v>
      </c>
      <c r="V119" s="99"/>
      <c r="W119" s="223"/>
      <c r="X119" s="224"/>
      <c r="Y119" s="224"/>
      <c r="Z119" s="224"/>
      <c r="AA119" s="224"/>
      <c r="AB119" s="225"/>
      <c r="AC119" s="142"/>
      <c r="AD119" s="141"/>
      <c r="AE119" s="141"/>
      <c r="AF119" s="141"/>
      <c r="AG119" s="187"/>
      <c r="AH119" s="323"/>
      <c r="AI119" s="100"/>
      <c r="AJ119" s="323"/>
      <c r="AK119" s="100"/>
      <c r="AL119" s="324"/>
      <c r="AM119" s="143"/>
      <c r="AN119" s="177" t="str">
        <f>IF(ISERROR(VLOOKUP(AL119,'Listas Ley Transparencia'!$N$3:$S$17,2,0)),"",VLOOKUP(AL119,'Listas Ley Transparencia'!$N$3:$S$17,2,0))</f>
        <v/>
      </c>
      <c r="AO119" s="178" t="str">
        <f>IF(ISERROR(VLOOKUP(AL119,'Listas Ley Transparencia'!$N$3:$S$17,3,0)),"",VLOOKUP(AL119,'Listas Ley Transparencia'!$N$3:$S$17,3,0))</f>
        <v/>
      </c>
      <c r="AP119" s="178" t="str">
        <f>IF(ISERROR(VLOOKUP(AL119,'Listas Ley Transparencia'!$N$3:$S$17,4,0)),"",VLOOKUP(AL119,'Listas Ley Transparencia'!$N$3:$S$17,4,0))</f>
        <v/>
      </c>
      <c r="AQ119" s="179" t="str">
        <f>IF(ISERROR(VLOOKUP(AL119,'Listas Ley Transparencia'!$N$3:$S$17,6,0)),"",VLOOKUP(AL119,'Listas Ley Transparencia'!$N$3:$S$17,6,0))</f>
        <v/>
      </c>
      <c r="AR119" s="229"/>
      <c r="AS119" s="230"/>
      <c r="AT119" s="231"/>
      <c r="AU119" s="231"/>
      <c r="AV119" s="232"/>
      <c r="AW119" s="236"/>
      <c r="AX119" s="167"/>
      <c r="AY119" s="168"/>
      <c r="AZ119" s="168"/>
      <c r="BA119" s="184" t="str">
        <f t="shared" si="3"/>
        <v>No</v>
      </c>
    </row>
    <row r="120" spans="1:53" ht="93" customHeight="1" x14ac:dyDescent="0.2">
      <c r="A120" s="96">
        <v>112</v>
      </c>
      <c r="B120" s="319"/>
      <c r="C120" s="97"/>
      <c r="D120" s="213"/>
      <c r="E120" s="97"/>
      <c r="F120" s="97"/>
      <c r="G120" s="98"/>
      <c r="H120" s="98"/>
      <c r="I120" s="174" t="str">
        <f>IF(T120=0,"-",IF(M120="Datos / Información",CONCATENATE(S120,Q120,O120,"-",VLOOKUP(N120,'Listas Generales'!$B$44:$C$47,2,0)),"-"))</f>
        <v>-</v>
      </c>
      <c r="J120" s="333"/>
      <c r="K120" s="334"/>
      <c r="L120" s="335"/>
      <c r="M120" s="90"/>
      <c r="N120" s="91"/>
      <c r="O120" s="92">
        <f>IFERROR(VLOOKUP(N120,'Listas Generales'!$B$24:$C$28,2,0),0)</f>
        <v>0</v>
      </c>
      <c r="P120" s="93"/>
      <c r="Q120" s="92">
        <f>IFERROR(VLOOKUP(P120,'Listas Generales'!$B$31:$C$35,2,0),0)</f>
        <v>0</v>
      </c>
      <c r="R120" s="93"/>
      <c r="S120" s="92">
        <f>IFERROR(VLOOKUP(R120,'Listas Generales'!$B$38:$C$42,2,0),0)</f>
        <v>0</v>
      </c>
      <c r="T120" s="94">
        <f t="shared" si="2"/>
        <v>0</v>
      </c>
      <c r="U120" s="172" t="str">
        <f>IFERROR(VLOOKUP(T120,'Listas Generales'!$B$4:$C$7,2,0),"-")</f>
        <v>Sin clasificar</v>
      </c>
      <c r="V120" s="99"/>
      <c r="W120" s="223"/>
      <c r="X120" s="224"/>
      <c r="Y120" s="224"/>
      <c r="Z120" s="224"/>
      <c r="AA120" s="224"/>
      <c r="AB120" s="225"/>
      <c r="AC120" s="142"/>
      <c r="AD120" s="141"/>
      <c r="AE120" s="141"/>
      <c r="AF120" s="141"/>
      <c r="AG120" s="187"/>
      <c r="AH120" s="323"/>
      <c r="AI120" s="100"/>
      <c r="AJ120" s="323"/>
      <c r="AK120" s="100"/>
      <c r="AL120" s="324"/>
      <c r="AM120" s="143"/>
      <c r="AN120" s="177" t="str">
        <f>IF(ISERROR(VLOOKUP(AL120,'Listas Ley Transparencia'!$N$3:$S$17,2,0)),"",VLOOKUP(AL120,'Listas Ley Transparencia'!$N$3:$S$17,2,0))</f>
        <v/>
      </c>
      <c r="AO120" s="178" t="str">
        <f>IF(ISERROR(VLOOKUP(AL120,'Listas Ley Transparencia'!$N$3:$S$17,3,0)),"",VLOOKUP(AL120,'Listas Ley Transparencia'!$N$3:$S$17,3,0))</f>
        <v/>
      </c>
      <c r="AP120" s="178" t="str">
        <f>IF(ISERROR(VLOOKUP(AL120,'Listas Ley Transparencia'!$N$3:$S$17,4,0)),"",VLOOKUP(AL120,'Listas Ley Transparencia'!$N$3:$S$17,4,0))</f>
        <v/>
      </c>
      <c r="AQ120" s="179" t="str">
        <f>IF(ISERROR(VLOOKUP(AL120,'Listas Ley Transparencia'!$N$3:$S$17,6,0)),"",VLOOKUP(AL120,'Listas Ley Transparencia'!$N$3:$S$17,6,0))</f>
        <v/>
      </c>
      <c r="AR120" s="229"/>
      <c r="AS120" s="230"/>
      <c r="AT120" s="231"/>
      <c r="AU120" s="231"/>
      <c r="AV120" s="232"/>
      <c r="AW120" s="236"/>
      <c r="AX120" s="167"/>
      <c r="AY120" s="168"/>
      <c r="AZ120" s="168"/>
      <c r="BA120" s="184" t="str">
        <f t="shared" si="3"/>
        <v>No</v>
      </c>
    </row>
    <row r="121" spans="1:53" ht="93" customHeight="1" x14ac:dyDescent="0.2">
      <c r="A121" s="96">
        <v>113</v>
      </c>
      <c r="B121" s="319"/>
      <c r="C121" s="97"/>
      <c r="D121" s="213"/>
      <c r="E121" s="97"/>
      <c r="F121" s="97"/>
      <c r="G121" s="98"/>
      <c r="H121" s="98"/>
      <c r="I121" s="174" t="str">
        <f>IF(T121=0,"-",IF(M121="Datos / Información",CONCATENATE(S121,Q121,O121,"-",VLOOKUP(N121,'Listas Generales'!$B$44:$C$47,2,0)),"-"))</f>
        <v>-</v>
      </c>
      <c r="J121" s="333"/>
      <c r="K121" s="334"/>
      <c r="L121" s="335"/>
      <c r="M121" s="90"/>
      <c r="N121" s="91"/>
      <c r="O121" s="92">
        <f>IFERROR(VLOOKUP(N121,'Listas Generales'!$B$24:$C$28,2,0),0)</f>
        <v>0</v>
      </c>
      <c r="P121" s="93"/>
      <c r="Q121" s="92">
        <f>IFERROR(VLOOKUP(P121,'Listas Generales'!$B$31:$C$35,2,0),0)</f>
        <v>0</v>
      </c>
      <c r="R121" s="93"/>
      <c r="S121" s="92">
        <f>IFERROR(VLOOKUP(R121,'Listas Generales'!$B$38:$C$42,2,0),0)</f>
        <v>0</v>
      </c>
      <c r="T121" s="94">
        <f t="shared" si="2"/>
        <v>0</v>
      </c>
      <c r="U121" s="172" t="str">
        <f>IFERROR(VLOOKUP(T121,'Listas Generales'!$B$4:$C$7,2,0),"-")</f>
        <v>Sin clasificar</v>
      </c>
      <c r="V121" s="99"/>
      <c r="W121" s="223"/>
      <c r="X121" s="224"/>
      <c r="Y121" s="224"/>
      <c r="Z121" s="224"/>
      <c r="AA121" s="224"/>
      <c r="AB121" s="225"/>
      <c r="AC121" s="142"/>
      <c r="AD121" s="141"/>
      <c r="AE121" s="141"/>
      <c r="AF121" s="141"/>
      <c r="AG121" s="187"/>
      <c r="AH121" s="323"/>
      <c r="AI121" s="100"/>
      <c r="AJ121" s="323"/>
      <c r="AK121" s="100"/>
      <c r="AL121" s="324"/>
      <c r="AM121" s="143"/>
      <c r="AN121" s="177" t="str">
        <f>IF(ISERROR(VLOOKUP(AL121,'Listas Ley Transparencia'!$N$3:$S$17,2,0)),"",VLOOKUP(AL121,'Listas Ley Transparencia'!$N$3:$S$17,2,0))</f>
        <v/>
      </c>
      <c r="AO121" s="178" t="str">
        <f>IF(ISERROR(VLOOKUP(AL121,'Listas Ley Transparencia'!$N$3:$S$17,3,0)),"",VLOOKUP(AL121,'Listas Ley Transparencia'!$N$3:$S$17,3,0))</f>
        <v/>
      </c>
      <c r="AP121" s="178" t="str">
        <f>IF(ISERROR(VLOOKUP(AL121,'Listas Ley Transparencia'!$N$3:$S$17,4,0)),"",VLOOKUP(AL121,'Listas Ley Transparencia'!$N$3:$S$17,4,0))</f>
        <v/>
      </c>
      <c r="AQ121" s="179" t="str">
        <f>IF(ISERROR(VLOOKUP(AL121,'Listas Ley Transparencia'!$N$3:$S$17,6,0)),"",VLOOKUP(AL121,'Listas Ley Transparencia'!$N$3:$S$17,6,0))</f>
        <v/>
      </c>
      <c r="AR121" s="229"/>
      <c r="AS121" s="230"/>
      <c r="AT121" s="231"/>
      <c r="AU121" s="231"/>
      <c r="AV121" s="232"/>
      <c r="AW121" s="236"/>
      <c r="AX121" s="167"/>
      <c r="AY121" s="168"/>
      <c r="AZ121" s="168"/>
      <c r="BA121" s="184" t="str">
        <f t="shared" si="3"/>
        <v>No</v>
      </c>
    </row>
    <row r="122" spans="1:53" ht="93" customHeight="1" x14ac:dyDescent="0.2">
      <c r="A122" s="96">
        <v>114</v>
      </c>
      <c r="B122" s="319"/>
      <c r="C122" s="97"/>
      <c r="D122" s="213"/>
      <c r="E122" s="97"/>
      <c r="F122" s="97"/>
      <c r="G122" s="98"/>
      <c r="H122" s="98"/>
      <c r="I122" s="174" t="str">
        <f>IF(T122=0,"-",IF(M122="Datos / Información",CONCATENATE(S122,Q122,O122,"-",VLOOKUP(N122,'Listas Generales'!$B$44:$C$47,2,0)),"-"))</f>
        <v>-</v>
      </c>
      <c r="J122" s="333"/>
      <c r="K122" s="334"/>
      <c r="L122" s="335"/>
      <c r="M122" s="90"/>
      <c r="N122" s="91"/>
      <c r="O122" s="92">
        <f>IFERROR(VLOOKUP(N122,'Listas Generales'!$B$24:$C$28,2,0),0)</f>
        <v>0</v>
      </c>
      <c r="P122" s="93"/>
      <c r="Q122" s="92">
        <f>IFERROR(VLOOKUP(P122,'Listas Generales'!$B$31:$C$35,2,0),0)</f>
        <v>0</v>
      </c>
      <c r="R122" s="93"/>
      <c r="S122" s="92">
        <f>IFERROR(VLOOKUP(R122,'Listas Generales'!$B$38:$C$42,2,0),0)</f>
        <v>0</v>
      </c>
      <c r="T122" s="94">
        <f t="shared" si="2"/>
        <v>0</v>
      </c>
      <c r="U122" s="172" t="str">
        <f>IFERROR(VLOOKUP(T122,'Listas Generales'!$B$4:$C$7,2,0),"-")</f>
        <v>Sin clasificar</v>
      </c>
      <c r="V122" s="99"/>
      <c r="W122" s="223"/>
      <c r="X122" s="224"/>
      <c r="Y122" s="224"/>
      <c r="Z122" s="224"/>
      <c r="AA122" s="224"/>
      <c r="AB122" s="225"/>
      <c r="AC122" s="142"/>
      <c r="AD122" s="141"/>
      <c r="AE122" s="141"/>
      <c r="AF122" s="141"/>
      <c r="AG122" s="187"/>
      <c r="AH122" s="323"/>
      <c r="AI122" s="100"/>
      <c r="AJ122" s="323"/>
      <c r="AK122" s="100"/>
      <c r="AL122" s="324"/>
      <c r="AM122" s="143"/>
      <c r="AN122" s="177" t="str">
        <f>IF(ISERROR(VLOOKUP(AL122,'Listas Ley Transparencia'!$N$3:$S$17,2,0)),"",VLOOKUP(AL122,'Listas Ley Transparencia'!$N$3:$S$17,2,0))</f>
        <v/>
      </c>
      <c r="AO122" s="178" t="str">
        <f>IF(ISERROR(VLOOKUP(AL122,'Listas Ley Transparencia'!$N$3:$S$17,3,0)),"",VLOOKUP(AL122,'Listas Ley Transparencia'!$N$3:$S$17,3,0))</f>
        <v/>
      </c>
      <c r="AP122" s="178" t="str">
        <f>IF(ISERROR(VLOOKUP(AL122,'Listas Ley Transparencia'!$N$3:$S$17,4,0)),"",VLOOKUP(AL122,'Listas Ley Transparencia'!$N$3:$S$17,4,0))</f>
        <v/>
      </c>
      <c r="AQ122" s="179" t="str">
        <f>IF(ISERROR(VLOOKUP(AL122,'Listas Ley Transparencia'!$N$3:$S$17,6,0)),"",VLOOKUP(AL122,'Listas Ley Transparencia'!$N$3:$S$17,6,0))</f>
        <v/>
      </c>
      <c r="AR122" s="229"/>
      <c r="AS122" s="230"/>
      <c r="AT122" s="231"/>
      <c r="AU122" s="231"/>
      <c r="AV122" s="232"/>
      <c r="AW122" s="236"/>
      <c r="AX122" s="167"/>
      <c r="AY122" s="168"/>
      <c r="AZ122" s="168"/>
      <c r="BA122" s="184" t="str">
        <f t="shared" si="3"/>
        <v>No</v>
      </c>
    </row>
    <row r="123" spans="1:53" ht="93" customHeight="1" x14ac:dyDescent="0.2">
      <c r="A123" s="96">
        <v>115</v>
      </c>
      <c r="B123" s="319"/>
      <c r="C123" s="97"/>
      <c r="D123" s="213"/>
      <c r="E123" s="97"/>
      <c r="F123" s="97"/>
      <c r="G123" s="98"/>
      <c r="H123" s="98"/>
      <c r="I123" s="174" t="str">
        <f>IF(T123=0,"-",IF(M123="Datos / Información",CONCATENATE(S123,Q123,O123,"-",VLOOKUP(N123,'Listas Generales'!$B$44:$C$47,2,0)),"-"))</f>
        <v>-</v>
      </c>
      <c r="J123" s="333"/>
      <c r="K123" s="334"/>
      <c r="L123" s="335"/>
      <c r="M123" s="90"/>
      <c r="N123" s="91"/>
      <c r="O123" s="92">
        <f>IFERROR(VLOOKUP(N123,'Listas Generales'!$B$24:$C$28,2,0),0)</f>
        <v>0</v>
      </c>
      <c r="P123" s="93"/>
      <c r="Q123" s="92">
        <f>IFERROR(VLOOKUP(P123,'Listas Generales'!$B$31:$C$35,2,0),0)</f>
        <v>0</v>
      </c>
      <c r="R123" s="93"/>
      <c r="S123" s="92">
        <f>IFERROR(VLOOKUP(R123,'Listas Generales'!$B$38:$C$42,2,0),0)</f>
        <v>0</v>
      </c>
      <c r="T123" s="94">
        <f t="shared" si="2"/>
        <v>0</v>
      </c>
      <c r="U123" s="172" t="str">
        <f>IFERROR(VLOOKUP(T123,'Listas Generales'!$B$4:$C$7,2,0),"-")</f>
        <v>Sin clasificar</v>
      </c>
      <c r="V123" s="99"/>
      <c r="W123" s="223"/>
      <c r="X123" s="224"/>
      <c r="Y123" s="224"/>
      <c r="Z123" s="224"/>
      <c r="AA123" s="224"/>
      <c r="AB123" s="225"/>
      <c r="AC123" s="142"/>
      <c r="AD123" s="141"/>
      <c r="AE123" s="141"/>
      <c r="AF123" s="141"/>
      <c r="AG123" s="187"/>
      <c r="AH123" s="323"/>
      <c r="AI123" s="100"/>
      <c r="AJ123" s="323"/>
      <c r="AK123" s="100"/>
      <c r="AL123" s="324"/>
      <c r="AM123" s="143"/>
      <c r="AN123" s="177" t="str">
        <f>IF(ISERROR(VLOOKUP(AL123,'Listas Ley Transparencia'!$N$3:$S$17,2,0)),"",VLOOKUP(AL123,'Listas Ley Transparencia'!$N$3:$S$17,2,0))</f>
        <v/>
      </c>
      <c r="AO123" s="178" t="str">
        <f>IF(ISERROR(VLOOKUP(AL123,'Listas Ley Transparencia'!$N$3:$S$17,3,0)),"",VLOOKUP(AL123,'Listas Ley Transparencia'!$N$3:$S$17,3,0))</f>
        <v/>
      </c>
      <c r="AP123" s="178" t="str">
        <f>IF(ISERROR(VLOOKUP(AL123,'Listas Ley Transparencia'!$N$3:$S$17,4,0)),"",VLOOKUP(AL123,'Listas Ley Transparencia'!$N$3:$S$17,4,0))</f>
        <v/>
      </c>
      <c r="AQ123" s="179" t="str">
        <f>IF(ISERROR(VLOOKUP(AL123,'Listas Ley Transparencia'!$N$3:$S$17,6,0)),"",VLOOKUP(AL123,'Listas Ley Transparencia'!$N$3:$S$17,6,0))</f>
        <v/>
      </c>
      <c r="AR123" s="229"/>
      <c r="AS123" s="230"/>
      <c r="AT123" s="231"/>
      <c r="AU123" s="231"/>
      <c r="AV123" s="232"/>
      <c r="AW123" s="236"/>
      <c r="AX123" s="167"/>
      <c r="AY123" s="168"/>
      <c r="AZ123" s="168"/>
      <c r="BA123" s="184" t="str">
        <f t="shared" si="3"/>
        <v>No</v>
      </c>
    </row>
    <row r="124" spans="1:53" ht="93" customHeight="1" x14ac:dyDescent="0.2">
      <c r="A124" s="96">
        <v>116</v>
      </c>
      <c r="B124" s="319"/>
      <c r="C124" s="97"/>
      <c r="D124" s="213"/>
      <c r="E124" s="97"/>
      <c r="F124" s="97"/>
      <c r="G124" s="98"/>
      <c r="H124" s="98"/>
      <c r="I124" s="174" t="str">
        <f>IF(T124=0,"-",IF(M124="Datos / Información",CONCATENATE(S124,Q124,O124,"-",VLOOKUP(N124,'Listas Generales'!$B$44:$C$47,2,0)),"-"))</f>
        <v>-</v>
      </c>
      <c r="J124" s="333"/>
      <c r="K124" s="334"/>
      <c r="L124" s="335"/>
      <c r="M124" s="90"/>
      <c r="N124" s="91"/>
      <c r="O124" s="92">
        <f>IFERROR(VLOOKUP(N124,'Listas Generales'!$B$24:$C$28,2,0),0)</f>
        <v>0</v>
      </c>
      <c r="P124" s="93"/>
      <c r="Q124" s="92">
        <f>IFERROR(VLOOKUP(P124,'Listas Generales'!$B$31:$C$35,2,0),0)</f>
        <v>0</v>
      </c>
      <c r="R124" s="93"/>
      <c r="S124" s="92">
        <f>IFERROR(VLOOKUP(R124,'Listas Generales'!$B$38:$C$42,2,0),0)</f>
        <v>0</v>
      </c>
      <c r="T124" s="94">
        <f t="shared" si="2"/>
        <v>0</v>
      </c>
      <c r="U124" s="172" t="str">
        <f>IFERROR(VLOOKUP(T124,'Listas Generales'!$B$4:$C$7,2,0),"-")</f>
        <v>Sin clasificar</v>
      </c>
      <c r="V124" s="99"/>
      <c r="W124" s="223"/>
      <c r="X124" s="224"/>
      <c r="Y124" s="224"/>
      <c r="Z124" s="224"/>
      <c r="AA124" s="224"/>
      <c r="AB124" s="225"/>
      <c r="AC124" s="142"/>
      <c r="AD124" s="141"/>
      <c r="AE124" s="141"/>
      <c r="AF124" s="141"/>
      <c r="AG124" s="187"/>
      <c r="AH124" s="323"/>
      <c r="AI124" s="100"/>
      <c r="AJ124" s="323"/>
      <c r="AK124" s="100"/>
      <c r="AL124" s="324"/>
      <c r="AM124" s="143"/>
      <c r="AN124" s="177" t="str">
        <f>IF(ISERROR(VLOOKUP(AL124,'Listas Ley Transparencia'!$N$3:$S$17,2,0)),"",VLOOKUP(AL124,'Listas Ley Transparencia'!$N$3:$S$17,2,0))</f>
        <v/>
      </c>
      <c r="AO124" s="178" t="str">
        <f>IF(ISERROR(VLOOKUP(AL124,'Listas Ley Transparencia'!$N$3:$S$17,3,0)),"",VLOOKUP(AL124,'Listas Ley Transparencia'!$N$3:$S$17,3,0))</f>
        <v/>
      </c>
      <c r="AP124" s="178" t="str">
        <f>IF(ISERROR(VLOOKUP(AL124,'Listas Ley Transparencia'!$N$3:$S$17,4,0)),"",VLOOKUP(AL124,'Listas Ley Transparencia'!$N$3:$S$17,4,0))</f>
        <v/>
      </c>
      <c r="AQ124" s="179" t="str">
        <f>IF(ISERROR(VLOOKUP(AL124,'Listas Ley Transparencia'!$N$3:$S$17,6,0)),"",VLOOKUP(AL124,'Listas Ley Transparencia'!$N$3:$S$17,6,0))</f>
        <v/>
      </c>
      <c r="AR124" s="229"/>
      <c r="AS124" s="230"/>
      <c r="AT124" s="231"/>
      <c r="AU124" s="231"/>
      <c r="AV124" s="232"/>
      <c r="AW124" s="236"/>
      <c r="AX124" s="167"/>
      <c r="AY124" s="168"/>
      <c r="AZ124" s="168"/>
      <c r="BA124" s="184" t="str">
        <f t="shared" si="3"/>
        <v>No</v>
      </c>
    </row>
    <row r="125" spans="1:53" ht="93" customHeight="1" x14ac:dyDescent="0.2">
      <c r="A125" s="96">
        <v>117</v>
      </c>
      <c r="B125" s="319"/>
      <c r="C125" s="97"/>
      <c r="D125" s="213"/>
      <c r="E125" s="97"/>
      <c r="F125" s="97"/>
      <c r="G125" s="98"/>
      <c r="H125" s="98"/>
      <c r="I125" s="174" t="str">
        <f>IF(T125=0,"-",IF(M125="Datos / Información",CONCATENATE(S125,Q125,O125,"-",VLOOKUP(N125,'Listas Generales'!$B$44:$C$47,2,0)),"-"))</f>
        <v>-</v>
      </c>
      <c r="J125" s="333"/>
      <c r="K125" s="334"/>
      <c r="L125" s="335"/>
      <c r="M125" s="90"/>
      <c r="N125" s="91"/>
      <c r="O125" s="92">
        <f>IFERROR(VLOOKUP(N125,'Listas Generales'!$B$24:$C$28,2,0),0)</f>
        <v>0</v>
      </c>
      <c r="P125" s="93"/>
      <c r="Q125" s="92">
        <f>IFERROR(VLOOKUP(P125,'Listas Generales'!$B$31:$C$35,2,0),0)</f>
        <v>0</v>
      </c>
      <c r="R125" s="93"/>
      <c r="S125" s="92">
        <f>IFERROR(VLOOKUP(R125,'Listas Generales'!$B$38:$C$42,2,0),0)</f>
        <v>0</v>
      </c>
      <c r="T125" s="94">
        <f t="shared" si="2"/>
        <v>0</v>
      </c>
      <c r="U125" s="172" t="str">
        <f>IFERROR(VLOOKUP(T125,'Listas Generales'!$B$4:$C$7,2,0),"-")</f>
        <v>Sin clasificar</v>
      </c>
      <c r="V125" s="99"/>
      <c r="W125" s="223"/>
      <c r="X125" s="224"/>
      <c r="Y125" s="224"/>
      <c r="Z125" s="224"/>
      <c r="AA125" s="224"/>
      <c r="AB125" s="225"/>
      <c r="AC125" s="142"/>
      <c r="AD125" s="141"/>
      <c r="AE125" s="141"/>
      <c r="AF125" s="141"/>
      <c r="AG125" s="187"/>
      <c r="AH125" s="323"/>
      <c r="AI125" s="100"/>
      <c r="AJ125" s="323"/>
      <c r="AK125" s="100"/>
      <c r="AL125" s="324"/>
      <c r="AM125" s="143"/>
      <c r="AN125" s="177" t="str">
        <f>IF(ISERROR(VLOOKUP(AL125,'Listas Ley Transparencia'!$N$3:$S$17,2,0)),"",VLOOKUP(AL125,'Listas Ley Transparencia'!$N$3:$S$17,2,0))</f>
        <v/>
      </c>
      <c r="AO125" s="178" t="str">
        <f>IF(ISERROR(VLOOKUP(AL125,'Listas Ley Transparencia'!$N$3:$S$17,3,0)),"",VLOOKUP(AL125,'Listas Ley Transparencia'!$N$3:$S$17,3,0))</f>
        <v/>
      </c>
      <c r="AP125" s="178" t="str">
        <f>IF(ISERROR(VLOOKUP(AL125,'Listas Ley Transparencia'!$N$3:$S$17,4,0)),"",VLOOKUP(AL125,'Listas Ley Transparencia'!$N$3:$S$17,4,0))</f>
        <v/>
      </c>
      <c r="AQ125" s="179" t="str">
        <f>IF(ISERROR(VLOOKUP(AL125,'Listas Ley Transparencia'!$N$3:$S$17,6,0)),"",VLOOKUP(AL125,'Listas Ley Transparencia'!$N$3:$S$17,6,0))</f>
        <v/>
      </c>
      <c r="AR125" s="229"/>
      <c r="AS125" s="230"/>
      <c r="AT125" s="231"/>
      <c r="AU125" s="231"/>
      <c r="AV125" s="232"/>
      <c r="AW125" s="236"/>
      <c r="AX125" s="167"/>
      <c r="AY125" s="168"/>
      <c r="AZ125" s="168"/>
      <c r="BA125" s="184" t="str">
        <f t="shared" si="3"/>
        <v>No</v>
      </c>
    </row>
    <row r="126" spans="1:53" ht="93" customHeight="1" x14ac:dyDescent="0.2">
      <c r="A126" s="96">
        <v>118</v>
      </c>
      <c r="B126" s="319"/>
      <c r="C126" s="97"/>
      <c r="D126" s="213"/>
      <c r="E126" s="97"/>
      <c r="F126" s="97"/>
      <c r="G126" s="98"/>
      <c r="H126" s="98"/>
      <c r="I126" s="174" t="str">
        <f>IF(T126=0,"-",IF(M126="Datos / Información",CONCATENATE(S126,Q126,O126,"-",VLOOKUP(N126,'Listas Generales'!$B$44:$C$47,2,0)),"-"))</f>
        <v>-</v>
      </c>
      <c r="J126" s="333"/>
      <c r="K126" s="334"/>
      <c r="L126" s="335"/>
      <c r="M126" s="90"/>
      <c r="N126" s="91"/>
      <c r="O126" s="92">
        <f>IFERROR(VLOOKUP(N126,'Listas Generales'!$B$24:$C$28,2,0),0)</f>
        <v>0</v>
      </c>
      <c r="P126" s="93"/>
      <c r="Q126" s="92">
        <f>IFERROR(VLOOKUP(P126,'Listas Generales'!$B$31:$C$35,2,0),0)</f>
        <v>0</v>
      </c>
      <c r="R126" s="93"/>
      <c r="S126" s="92">
        <f>IFERROR(VLOOKUP(R126,'Listas Generales'!$B$38:$C$42,2,0),0)</f>
        <v>0</v>
      </c>
      <c r="T126" s="94">
        <f t="shared" si="2"/>
        <v>0</v>
      </c>
      <c r="U126" s="172" t="str">
        <f>IFERROR(VLOOKUP(T126,'Listas Generales'!$B$4:$C$7,2,0),"-")</f>
        <v>Sin clasificar</v>
      </c>
      <c r="V126" s="99"/>
      <c r="W126" s="223"/>
      <c r="X126" s="224"/>
      <c r="Y126" s="224"/>
      <c r="Z126" s="224"/>
      <c r="AA126" s="224"/>
      <c r="AB126" s="225"/>
      <c r="AC126" s="142"/>
      <c r="AD126" s="141"/>
      <c r="AE126" s="141"/>
      <c r="AF126" s="141"/>
      <c r="AG126" s="187"/>
      <c r="AH126" s="323"/>
      <c r="AI126" s="100"/>
      <c r="AJ126" s="323"/>
      <c r="AK126" s="100"/>
      <c r="AL126" s="324"/>
      <c r="AM126" s="143"/>
      <c r="AN126" s="177" t="str">
        <f>IF(ISERROR(VLOOKUP(AL126,'Listas Ley Transparencia'!$N$3:$S$17,2,0)),"",VLOOKUP(AL126,'Listas Ley Transparencia'!$N$3:$S$17,2,0))</f>
        <v/>
      </c>
      <c r="AO126" s="178" t="str">
        <f>IF(ISERROR(VLOOKUP(AL126,'Listas Ley Transparencia'!$N$3:$S$17,3,0)),"",VLOOKUP(AL126,'Listas Ley Transparencia'!$N$3:$S$17,3,0))</f>
        <v/>
      </c>
      <c r="AP126" s="178" t="str">
        <f>IF(ISERROR(VLOOKUP(AL126,'Listas Ley Transparencia'!$N$3:$S$17,4,0)),"",VLOOKUP(AL126,'Listas Ley Transparencia'!$N$3:$S$17,4,0))</f>
        <v/>
      </c>
      <c r="AQ126" s="179" t="str">
        <f>IF(ISERROR(VLOOKUP(AL126,'Listas Ley Transparencia'!$N$3:$S$17,6,0)),"",VLOOKUP(AL126,'Listas Ley Transparencia'!$N$3:$S$17,6,0))</f>
        <v/>
      </c>
      <c r="AR126" s="229"/>
      <c r="AS126" s="230"/>
      <c r="AT126" s="231"/>
      <c r="AU126" s="231"/>
      <c r="AV126" s="232"/>
      <c r="AW126" s="236"/>
      <c r="AX126" s="167"/>
      <c r="AY126" s="168"/>
      <c r="AZ126" s="168"/>
      <c r="BA126" s="184" t="str">
        <f t="shared" si="3"/>
        <v>No</v>
      </c>
    </row>
    <row r="127" spans="1:53" ht="93" customHeight="1" x14ac:dyDescent="0.2">
      <c r="A127" s="96">
        <v>119</v>
      </c>
      <c r="B127" s="319"/>
      <c r="C127" s="97"/>
      <c r="D127" s="213"/>
      <c r="E127" s="97"/>
      <c r="F127" s="97"/>
      <c r="G127" s="98"/>
      <c r="H127" s="98"/>
      <c r="I127" s="174" t="str">
        <f>IF(T127=0,"-",IF(M127="Datos / Información",CONCATENATE(S127,Q127,O127,"-",VLOOKUP(N127,'Listas Generales'!$B$44:$C$47,2,0)),"-"))</f>
        <v>-</v>
      </c>
      <c r="J127" s="333"/>
      <c r="K127" s="334"/>
      <c r="L127" s="335"/>
      <c r="M127" s="90"/>
      <c r="N127" s="91"/>
      <c r="O127" s="92">
        <f>IFERROR(VLOOKUP(N127,'Listas Generales'!$B$24:$C$28,2,0),0)</f>
        <v>0</v>
      </c>
      <c r="P127" s="93"/>
      <c r="Q127" s="92">
        <f>IFERROR(VLOOKUP(P127,'Listas Generales'!$B$31:$C$35,2,0),0)</f>
        <v>0</v>
      </c>
      <c r="R127" s="93"/>
      <c r="S127" s="92">
        <f>IFERROR(VLOOKUP(R127,'Listas Generales'!$B$38:$C$42,2,0),0)</f>
        <v>0</v>
      </c>
      <c r="T127" s="94">
        <f t="shared" si="2"/>
        <v>0</v>
      </c>
      <c r="U127" s="172" t="str">
        <f>IFERROR(VLOOKUP(T127,'Listas Generales'!$B$4:$C$7,2,0),"-")</f>
        <v>Sin clasificar</v>
      </c>
      <c r="V127" s="99"/>
      <c r="W127" s="223"/>
      <c r="X127" s="224"/>
      <c r="Y127" s="224"/>
      <c r="Z127" s="224"/>
      <c r="AA127" s="224"/>
      <c r="AB127" s="225"/>
      <c r="AC127" s="142"/>
      <c r="AD127" s="141"/>
      <c r="AE127" s="141"/>
      <c r="AF127" s="141"/>
      <c r="AG127" s="187"/>
      <c r="AH127" s="323"/>
      <c r="AI127" s="100"/>
      <c r="AJ127" s="323"/>
      <c r="AK127" s="100"/>
      <c r="AL127" s="324"/>
      <c r="AM127" s="143"/>
      <c r="AN127" s="177" t="str">
        <f>IF(ISERROR(VLOOKUP(AL127,'Listas Ley Transparencia'!$N$3:$S$17,2,0)),"",VLOOKUP(AL127,'Listas Ley Transparencia'!$N$3:$S$17,2,0))</f>
        <v/>
      </c>
      <c r="AO127" s="178" t="str">
        <f>IF(ISERROR(VLOOKUP(AL127,'Listas Ley Transparencia'!$N$3:$S$17,3,0)),"",VLOOKUP(AL127,'Listas Ley Transparencia'!$N$3:$S$17,3,0))</f>
        <v/>
      </c>
      <c r="AP127" s="178" t="str">
        <f>IF(ISERROR(VLOOKUP(AL127,'Listas Ley Transparencia'!$N$3:$S$17,4,0)),"",VLOOKUP(AL127,'Listas Ley Transparencia'!$N$3:$S$17,4,0))</f>
        <v/>
      </c>
      <c r="AQ127" s="179" t="str">
        <f>IF(ISERROR(VLOOKUP(AL127,'Listas Ley Transparencia'!$N$3:$S$17,6,0)),"",VLOOKUP(AL127,'Listas Ley Transparencia'!$N$3:$S$17,6,0))</f>
        <v/>
      </c>
      <c r="AR127" s="229"/>
      <c r="AS127" s="230"/>
      <c r="AT127" s="231"/>
      <c r="AU127" s="231"/>
      <c r="AV127" s="232"/>
      <c r="AW127" s="236"/>
      <c r="AX127" s="167"/>
      <c r="AY127" s="168"/>
      <c r="AZ127" s="168"/>
      <c r="BA127" s="184" t="str">
        <f t="shared" si="3"/>
        <v>No</v>
      </c>
    </row>
    <row r="128" spans="1:53" ht="93" customHeight="1" x14ac:dyDescent="0.2">
      <c r="A128" s="96">
        <v>120</v>
      </c>
      <c r="B128" s="319"/>
      <c r="C128" s="97"/>
      <c r="D128" s="213"/>
      <c r="E128" s="97"/>
      <c r="F128" s="97"/>
      <c r="G128" s="98"/>
      <c r="H128" s="98"/>
      <c r="I128" s="174" t="str">
        <f>IF(T128=0,"-",IF(M128="Datos / Información",CONCATENATE(S128,Q128,O128,"-",VLOOKUP(N128,'Listas Generales'!$B$44:$C$47,2,0)),"-"))</f>
        <v>-</v>
      </c>
      <c r="J128" s="333"/>
      <c r="K128" s="334"/>
      <c r="L128" s="335"/>
      <c r="M128" s="90"/>
      <c r="N128" s="91"/>
      <c r="O128" s="92">
        <f>IFERROR(VLOOKUP(N128,'Listas Generales'!$B$24:$C$28,2,0),0)</f>
        <v>0</v>
      </c>
      <c r="P128" s="93"/>
      <c r="Q128" s="92">
        <f>IFERROR(VLOOKUP(P128,'Listas Generales'!$B$31:$C$35,2,0),0)</f>
        <v>0</v>
      </c>
      <c r="R128" s="93"/>
      <c r="S128" s="92">
        <f>IFERROR(VLOOKUP(R128,'Listas Generales'!$B$38:$C$42,2,0),0)</f>
        <v>0</v>
      </c>
      <c r="T128" s="94">
        <f t="shared" si="2"/>
        <v>0</v>
      </c>
      <c r="U128" s="172" t="str">
        <f>IFERROR(VLOOKUP(T128,'Listas Generales'!$B$4:$C$7,2,0),"-")</f>
        <v>Sin clasificar</v>
      </c>
      <c r="V128" s="99"/>
      <c r="W128" s="223"/>
      <c r="X128" s="224"/>
      <c r="Y128" s="224"/>
      <c r="Z128" s="224"/>
      <c r="AA128" s="224"/>
      <c r="AB128" s="225"/>
      <c r="AC128" s="142"/>
      <c r="AD128" s="141"/>
      <c r="AE128" s="141"/>
      <c r="AF128" s="141"/>
      <c r="AG128" s="187"/>
      <c r="AH128" s="323"/>
      <c r="AI128" s="100"/>
      <c r="AJ128" s="323"/>
      <c r="AK128" s="100"/>
      <c r="AL128" s="324"/>
      <c r="AM128" s="143"/>
      <c r="AN128" s="177" t="str">
        <f>IF(ISERROR(VLOOKUP(AL128,'Listas Ley Transparencia'!$N$3:$S$17,2,0)),"",VLOOKUP(AL128,'Listas Ley Transparencia'!$N$3:$S$17,2,0))</f>
        <v/>
      </c>
      <c r="AO128" s="178" t="str">
        <f>IF(ISERROR(VLOOKUP(AL128,'Listas Ley Transparencia'!$N$3:$S$17,3,0)),"",VLOOKUP(AL128,'Listas Ley Transparencia'!$N$3:$S$17,3,0))</f>
        <v/>
      </c>
      <c r="AP128" s="178" t="str">
        <f>IF(ISERROR(VLOOKUP(AL128,'Listas Ley Transparencia'!$N$3:$S$17,4,0)),"",VLOOKUP(AL128,'Listas Ley Transparencia'!$N$3:$S$17,4,0))</f>
        <v/>
      </c>
      <c r="AQ128" s="179" t="str">
        <f>IF(ISERROR(VLOOKUP(AL128,'Listas Ley Transparencia'!$N$3:$S$17,6,0)),"",VLOOKUP(AL128,'Listas Ley Transparencia'!$N$3:$S$17,6,0))</f>
        <v/>
      </c>
      <c r="AR128" s="229"/>
      <c r="AS128" s="230"/>
      <c r="AT128" s="231"/>
      <c r="AU128" s="231"/>
      <c r="AV128" s="232"/>
      <c r="AW128" s="236"/>
      <c r="AX128" s="167"/>
      <c r="AY128" s="168"/>
      <c r="AZ128" s="168"/>
      <c r="BA128" s="184" t="str">
        <f t="shared" si="3"/>
        <v>No</v>
      </c>
    </row>
    <row r="129" spans="1:53" ht="93" customHeight="1" x14ac:dyDescent="0.2">
      <c r="A129" s="96">
        <v>121</v>
      </c>
      <c r="B129" s="319"/>
      <c r="C129" s="97"/>
      <c r="D129" s="213"/>
      <c r="E129" s="97"/>
      <c r="F129" s="97"/>
      <c r="G129" s="98"/>
      <c r="H129" s="98"/>
      <c r="I129" s="174" t="str">
        <f>IF(T129=0,"-",IF(M129="Datos / Información",CONCATENATE(S129,Q129,O129,"-",VLOOKUP(N129,'Listas Generales'!$B$44:$C$47,2,0)),"-"))</f>
        <v>-</v>
      </c>
      <c r="J129" s="333"/>
      <c r="K129" s="334"/>
      <c r="L129" s="335"/>
      <c r="M129" s="90"/>
      <c r="N129" s="91"/>
      <c r="O129" s="92">
        <f>IFERROR(VLOOKUP(N129,'Listas Generales'!$B$24:$C$28,2,0),0)</f>
        <v>0</v>
      </c>
      <c r="P129" s="93"/>
      <c r="Q129" s="92">
        <f>IFERROR(VLOOKUP(P129,'Listas Generales'!$B$31:$C$35,2,0),0)</f>
        <v>0</v>
      </c>
      <c r="R129" s="93"/>
      <c r="S129" s="92">
        <f>IFERROR(VLOOKUP(R129,'Listas Generales'!$B$38:$C$42,2,0),0)</f>
        <v>0</v>
      </c>
      <c r="T129" s="94">
        <f t="shared" si="2"/>
        <v>0</v>
      </c>
      <c r="U129" s="172" t="str">
        <f>IFERROR(VLOOKUP(T129,'Listas Generales'!$B$4:$C$7,2,0),"-")</f>
        <v>Sin clasificar</v>
      </c>
      <c r="V129" s="99"/>
      <c r="W129" s="223"/>
      <c r="X129" s="224"/>
      <c r="Y129" s="224"/>
      <c r="Z129" s="224"/>
      <c r="AA129" s="224"/>
      <c r="AB129" s="225"/>
      <c r="AC129" s="142"/>
      <c r="AD129" s="141"/>
      <c r="AE129" s="141"/>
      <c r="AF129" s="141"/>
      <c r="AG129" s="187"/>
      <c r="AH129" s="323"/>
      <c r="AI129" s="100"/>
      <c r="AJ129" s="323"/>
      <c r="AK129" s="100"/>
      <c r="AL129" s="324"/>
      <c r="AM129" s="143"/>
      <c r="AN129" s="177" t="str">
        <f>IF(ISERROR(VLOOKUP(AL129,'Listas Ley Transparencia'!$N$3:$S$17,2,0)),"",VLOOKUP(AL129,'Listas Ley Transparencia'!$N$3:$S$17,2,0))</f>
        <v/>
      </c>
      <c r="AO129" s="178" t="str">
        <f>IF(ISERROR(VLOOKUP(AL129,'Listas Ley Transparencia'!$N$3:$S$17,3,0)),"",VLOOKUP(AL129,'Listas Ley Transparencia'!$N$3:$S$17,3,0))</f>
        <v/>
      </c>
      <c r="AP129" s="178" t="str">
        <f>IF(ISERROR(VLOOKUP(AL129,'Listas Ley Transparencia'!$N$3:$S$17,4,0)),"",VLOOKUP(AL129,'Listas Ley Transparencia'!$N$3:$S$17,4,0))</f>
        <v/>
      </c>
      <c r="AQ129" s="179" t="str">
        <f>IF(ISERROR(VLOOKUP(AL129,'Listas Ley Transparencia'!$N$3:$S$17,6,0)),"",VLOOKUP(AL129,'Listas Ley Transparencia'!$N$3:$S$17,6,0))</f>
        <v/>
      </c>
      <c r="AR129" s="229"/>
      <c r="AS129" s="230"/>
      <c r="AT129" s="231"/>
      <c r="AU129" s="231"/>
      <c r="AV129" s="232"/>
      <c r="AW129" s="236"/>
      <c r="AX129" s="167"/>
      <c r="AY129" s="168"/>
      <c r="AZ129" s="168"/>
      <c r="BA129" s="184" t="str">
        <f t="shared" si="3"/>
        <v>No</v>
      </c>
    </row>
    <row r="130" spans="1:53" ht="93" customHeight="1" x14ac:dyDescent="0.2">
      <c r="A130" s="96">
        <v>122</v>
      </c>
      <c r="B130" s="319"/>
      <c r="C130" s="97"/>
      <c r="D130" s="213"/>
      <c r="E130" s="97"/>
      <c r="F130" s="97"/>
      <c r="G130" s="98"/>
      <c r="H130" s="98"/>
      <c r="I130" s="174" t="str">
        <f>IF(T130=0,"-",IF(M130="Datos / Información",CONCATENATE(S130,Q130,O130,"-",VLOOKUP(N130,'Listas Generales'!$B$44:$C$47,2,0)),"-"))</f>
        <v>-</v>
      </c>
      <c r="J130" s="333"/>
      <c r="K130" s="334"/>
      <c r="L130" s="335"/>
      <c r="M130" s="90"/>
      <c r="N130" s="91"/>
      <c r="O130" s="92">
        <f>IFERROR(VLOOKUP(N130,'Listas Generales'!$B$24:$C$28,2,0),0)</f>
        <v>0</v>
      </c>
      <c r="P130" s="93"/>
      <c r="Q130" s="92">
        <f>IFERROR(VLOOKUP(P130,'Listas Generales'!$B$31:$C$35,2,0),0)</f>
        <v>0</v>
      </c>
      <c r="R130" s="93"/>
      <c r="S130" s="92">
        <f>IFERROR(VLOOKUP(R130,'Listas Generales'!$B$38:$C$42,2,0),0)</f>
        <v>0</v>
      </c>
      <c r="T130" s="94">
        <f t="shared" si="2"/>
        <v>0</v>
      </c>
      <c r="U130" s="172" t="str">
        <f>IFERROR(VLOOKUP(T130,'Listas Generales'!$B$4:$C$7,2,0),"-")</f>
        <v>Sin clasificar</v>
      </c>
      <c r="V130" s="99"/>
      <c r="W130" s="223"/>
      <c r="X130" s="224"/>
      <c r="Y130" s="224"/>
      <c r="Z130" s="224"/>
      <c r="AA130" s="224"/>
      <c r="AB130" s="225"/>
      <c r="AC130" s="142"/>
      <c r="AD130" s="141"/>
      <c r="AE130" s="141"/>
      <c r="AF130" s="141"/>
      <c r="AG130" s="187"/>
      <c r="AH130" s="323"/>
      <c r="AI130" s="100"/>
      <c r="AJ130" s="323"/>
      <c r="AK130" s="100"/>
      <c r="AL130" s="324"/>
      <c r="AM130" s="143"/>
      <c r="AN130" s="177" t="str">
        <f>IF(ISERROR(VLOOKUP(AL130,'Listas Ley Transparencia'!$N$3:$S$17,2,0)),"",VLOOKUP(AL130,'Listas Ley Transparencia'!$N$3:$S$17,2,0))</f>
        <v/>
      </c>
      <c r="AO130" s="178" t="str">
        <f>IF(ISERROR(VLOOKUP(AL130,'Listas Ley Transparencia'!$N$3:$S$17,3,0)),"",VLOOKUP(AL130,'Listas Ley Transparencia'!$N$3:$S$17,3,0))</f>
        <v/>
      </c>
      <c r="AP130" s="178" t="str">
        <f>IF(ISERROR(VLOOKUP(AL130,'Listas Ley Transparencia'!$N$3:$S$17,4,0)),"",VLOOKUP(AL130,'Listas Ley Transparencia'!$N$3:$S$17,4,0))</f>
        <v/>
      </c>
      <c r="AQ130" s="179" t="str">
        <f>IF(ISERROR(VLOOKUP(AL130,'Listas Ley Transparencia'!$N$3:$S$17,6,0)),"",VLOOKUP(AL130,'Listas Ley Transparencia'!$N$3:$S$17,6,0))</f>
        <v/>
      </c>
      <c r="AR130" s="229"/>
      <c r="AS130" s="230"/>
      <c r="AT130" s="231"/>
      <c r="AU130" s="231"/>
      <c r="AV130" s="232"/>
      <c r="AW130" s="236"/>
      <c r="AX130" s="167"/>
      <c r="AY130" s="168"/>
      <c r="AZ130" s="168"/>
      <c r="BA130" s="184" t="str">
        <f t="shared" si="3"/>
        <v>No</v>
      </c>
    </row>
    <row r="131" spans="1:53" ht="93" customHeight="1" x14ac:dyDescent="0.2">
      <c r="A131" s="96">
        <v>123</v>
      </c>
      <c r="B131" s="319"/>
      <c r="C131" s="97"/>
      <c r="D131" s="213"/>
      <c r="E131" s="97"/>
      <c r="F131" s="97"/>
      <c r="G131" s="98"/>
      <c r="H131" s="98"/>
      <c r="I131" s="174" t="str">
        <f>IF(T131=0,"-",IF(M131="Datos / Información",CONCATENATE(S131,Q131,O131,"-",VLOOKUP(N131,'Listas Generales'!$B$44:$C$47,2,0)),"-"))</f>
        <v>-</v>
      </c>
      <c r="J131" s="333"/>
      <c r="K131" s="334"/>
      <c r="L131" s="335"/>
      <c r="M131" s="90"/>
      <c r="N131" s="91"/>
      <c r="O131" s="92">
        <f>IFERROR(VLOOKUP(N131,'Listas Generales'!$B$24:$C$28,2,0),0)</f>
        <v>0</v>
      </c>
      <c r="P131" s="93"/>
      <c r="Q131" s="92">
        <f>IFERROR(VLOOKUP(P131,'Listas Generales'!$B$31:$C$35,2,0),0)</f>
        <v>0</v>
      </c>
      <c r="R131" s="93"/>
      <c r="S131" s="92">
        <f>IFERROR(VLOOKUP(R131,'Listas Generales'!$B$38:$C$42,2,0),0)</f>
        <v>0</v>
      </c>
      <c r="T131" s="94">
        <f t="shared" si="2"/>
        <v>0</v>
      </c>
      <c r="U131" s="172" t="str">
        <f>IFERROR(VLOOKUP(T131,'Listas Generales'!$B$4:$C$7,2,0),"-")</f>
        <v>Sin clasificar</v>
      </c>
      <c r="V131" s="99"/>
      <c r="W131" s="223"/>
      <c r="X131" s="224"/>
      <c r="Y131" s="224"/>
      <c r="Z131" s="224"/>
      <c r="AA131" s="224"/>
      <c r="AB131" s="225"/>
      <c r="AC131" s="142"/>
      <c r="AD131" s="141"/>
      <c r="AE131" s="141"/>
      <c r="AF131" s="141"/>
      <c r="AG131" s="187"/>
      <c r="AH131" s="323"/>
      <c r="AI131" s="100"/>
      <c r="AJ131" s="323"/>
      <c r="AK131" s="100"/>
      <c r="AL131" s="324"/>
      <c r="AM131" s="143"/>
      <c r="AN131" s="177" t="str">
        <f>IF(ISERROR(VLOOKUP(AL131,'Listas Ley Transparencia'!$N$3:$S$17,2,0)),"",VLOOKUP(AL131,'Listas Ley Transparencia'!$N$3:$S$17,2,0))</f>
        <v/>
      </c>
      <c r="AO131" s="178" t="str">
        <f>IF(ISERROR(VLOOKUP(AL131,'Listas Ley Transparencia'!$N$3:$S$17,3,0)),"",VLOOKUP(AL131,'Listas Ley Transparencia'!$N$3:$S$17,3,0))</f>
        <v/>
      </c>
      <c r="AP131" s="178" t="str">
        <f>IF(ISERROR(VLOOKUP(AL131,'Listas Ley Transparencia'!$N$3:$S$17,4,0)),"",VLOOKUP(AL131,'Listas Ley Transparencia'!$N$3:$S$17,4,0))</f>
        <v/>
      </c>
      <c r="AQ131" s="179" t="str">
        <f>IF(ISERROR(VLOOKUP(AL131,'Listas Ley Transparencia'!$N$3:$S$17,6,0)),"",VLOOKUP(AL131,'Listas Ley Transparencia'!$N$3:$S$17,6,0))</f>
        <v/>
      </c>
      <c r="AR131" s="229"/>
      <c r="AS131" s="230"/>
      <c r="AT131" s="231"/>
      <c r="AU131" s="231"/>
      <c r="AV131" s="232"/>
      <c r="AW131" s="236"/>
      <c r="AX131" s="167"/>
      <c r="AY131" s="168"/>
      <c r="AZ131" s="168"/>
      <c r="BA131" s="184" t="str">
        <f t="shared" si="3"/>
        <v>No</v>
      </c>
    </row>
    <row r="132" spans="1:53" ht="93" customHeight="1" x14ac:dyDescent="0.2">
      <c r="A132" s="96">
        <v>124</v>
      </c>
      <c r="B132" s="319"/>
      <c r="C132" s="97"/>
      <c r="D132" s="213"/>
      <c r="E132" s="97"/>
      <c r="F132" s="97"/>
      <c r="G132" s="98"/>
      <c r="H132" s="98"/>
      <c r="I132" s="174" t="str">
        <f>IF(T132=0,"-",IF(M132="Datos / Información",CONCATENATE(S132,Q132,O132,"-",VLOOKUP(N132,'Listas Generales'!$B$44:$C$47,2,0)),"-"))</f>
        <v>-</v>
      </c>
      <c r="J132" s="333"/>
      <c r="K132" s="334"/>
      <c r="L132" s="335"/>
      <c r="M132" s="90"/>
      <c r="N132" s="91"/>
      <c r="O132" s="92">
        <f>IFERROR(VLOOKUP(N132,'Listas Generales'!$B$24:$C$28,2,0),0)</f>
        <v>0</v>
      </c>
      <c r="P132" s="93"/>
      <c r="Q132" s="92">
        <f>IFERROR(VLOOKUP(P132,'Listas Generales'!$B$31:$C$35,2,0),0)</f>
        <v>0</v>
      </c>
      <c r="R132" s="93"/>
      <c r="S132" s="92">
        <f>IFERROR(VLOOKUP(R132,'Listas Generales'!$B$38:$C$42,2,0),0)</f>
        <v>0</v>
      </c>
      <c r="T132" s="94">
        <f t="shared" si="2"/>
        <v>0</v>
      </c>
      <c r="U132" s="172" t="str">
        <f>IFERROR(VLOOKUP(T132,'Listas Generales'!$B$4:$C$7,2,0),"-")</f>
        <v>Sin clasificar</v>
      </c>
      <c r="V132" s="99"/>
      <c r="W132" s="223"/>
      <c r="X132" s="224"/>
      <c r="Y132" s="224"/>
      <c r="Z132" s="224"/>
      <c r="AA132" s="224"/>
      <c r="AB132" s="225"/>
      <c r="AC132" s="142"/>
      <c r="AD132" s="141"/>
      <c r="AE132" s="141"/>
      <c r="AF132" s="141"/>
      <c r="AG132" s="187"/>
      <c r="AH132" s="323"/>
      <c r="AI132" s="100"/>
      <c r="AJ132" s="323"/>
      <c r="AK132" s="100"/>
      <c r="AL132" s="324"/>
      <c r="AM132" s="143"/>
      <c r="AN132" s="177" t="str">
        <f>IF(ISERROR(VLOOKUP(AL132,'Listas Ley Transparencia'!$N$3:$S$17,2,0)),"",VLOOKUP(AL132,'Listas Ley Transparencia'!$N$3:$S$17,2,0))</f>
        <v/>
      </c>
      <c r="AO132" s="178" t="str">
        <f>IF(ISERROR(VLOOKUP(AL132,'Listas Ley Transparencia'!$N$3:$S$17,3,0)),"",VLOOKUP(AL132,'Listas Ley Transparencia'!$N$3:$S$17,3,0))</f>
        <v/>
      </c>
      <c r="AP132" s="178" t="str">
        <f>IF(ISERROR(VLOOKUP(AL132,'Listas Ley Transparencia'!$N$3:$S$17,4,0)),"",VLOOKUP(AL132,'Listas Ley Transparencia'!$N$3:$S$17,4,0))</f>
        <v/>
      </c>
      <c r="AQ132" s="179" t="str">
        <f>IF(ISERROR(VLOOKUP(AL132,'Listas Ley Transparencia'!$N$3:$S$17,6,0)),"",VLOOKUP(AL132,'Listas Ley Transparencia'!$N$3:$S$17,6,0))</f>
        <v/>
      </c>
      <c r="AR132" s="229"/>
      <c r="AS132" s="230"/>
      <c r="AT132" s="231"/>
      <c r="AU132" s="231"/>
      <c r="AV132" s="232"/>
      <c r="AW132" s="236"/>
      <c r="AX132" s="167"/>
      <c r="AY132" s="168"/>
      <c r="AZ132" s="168"/>
      <c r="BA132" s="184" t="str">
        <f t="shared" si="3"/>
        <v>No</v>
      </c>
    </row>
    <row r="133" spans="1:53" ht="93" customHeight="1" x14ac:dyDescent="0.2">
      <c r="A133" s="96">
        <v>125</v>
      </c>
      <c r="B133" s="319"/>
      <c r="C133" s="97"/>
      <c r="D133" s="213"/>
      <c r="E133" s="97"/>
      <c r="F133" s="97"/>
      <c r="G133" s="98"/>
      <c r="H133" s="98"/>
      <c r="I133" s="174" t="str">
        <f>IF(T133=0,"-",IF(M133="Datos / Información",CONCATENATE(S133,Q133,O133,"-",VLOOKUP(N133,'Listas Generales'!$B$44:$C$47,2,0)),"-"))</f>
        <v>-</v>
      </c>
      <c r="J133" s="333"/>
      <c r="K133" s="334"/>
      <c r="L133" s="335"/>
      <c r="M133" s="90"/>
      <c r="N133" s="91"/>
      <c r="O133" s="92">
        <f>IFERROR(VLOOKUP(N133,'Listas Generales'!$B$24:$C$28,2,0),0)</f>
        <v>0</v>
      </c>
      <c r="P133" s="93"/>
      <c r="Q133" s="92">
        <f>IFERROR(VLOOKUP(P133,'Listas Generales'!$B$31:$C$35,2,0),0)</f>
        <v>0</v>
      </c>
      <c r="R133" s="93"/>
      <c r="S133" s="92">
        <f>IFERROR(VLOOKUP(R133,'Listas Generales'!$B$38:$C$42,2,0),0)</f>
        <v>0</v>
      </c>
      <c r="T133" s="94">
        <f t="shared" si="2"/>
        <v>0</v>
      </c>
      <c r="U133" s="172" t="str">
        <f>IFERROR(VLOOKUP(T133,'Listas Generales'!$B$4:$C$7,2,0),"-")</f>
        <v>Sin clasificar</v>
      </c>
      <c r="V133" s="99"/>
      <c r="W133" s="223"/>
      <c r="X133" s="224"/>
      <c r="Y133" s="224"/>
      <c r="Z133" s="224"/>
      <c r="AA133" s="224"/>
      <c r="AB133" s="225"/>
      <c r="AC133" s="142"/>
      <c r="AD133" s="141"/>
      <c r="AE133" s="141"/>
      <c r="AF133" s="141"/>
      <c r="AG133" s="187"/>
      <c r="AH133" s="323"/>
      <c r="AI133" s="100"/>
      <c r="AJ133" s="323"/>
      <c r="AK133" s="100"/>
      <c r="AL133" s="324"/>
      <c r="AM133" s="143"/>
      <c r="AN133" s="177" t="str">
        <f>IF(ISERROR(VLOOKUP(AL133,'Listas Ley Transparencia'!$N$3:$S$17,2,0)),"",VLOOKUP(AL133,'Listas Ley Transparencia'!$N$3:$S$17,2,0))</f>
        <v/>
      </c>
      <c r="AO133" s="178" t="str">
        <f>IF(ISERROR(VLOOKUP(AL133,'Listas Ley Transparencia'!$N$3:$S$17,3,0)),"",VLOOKUP(AL133,'Listas Ley Transparencia'!$N$3:$S$17,3,0))</f>
        <v/>
      </c>
      <c r="AP133" s="178" t="str">
        <f>IF(ISERROR(VLOOKUP(AL133,'Listas Ley Transparencia'!$N$3:$S$17,4,0)),"",VLOOKUP(AL133,'Listas Ley Transparencia'!$N$3:$S$17,4,0))</f>
        <v/>
      </c>
      <c r="AQ133" s="179" t="str">
        <f>IF(ISERROR(VLOOKUP(AL133,'Listas Ley Transparencia'!$N$3:$S$17,6,0)),"",VLOOKUP(AL133,'Listas Ley Transparencia'!$N$3:$S$17,6,0))</f>
        <v/>
      </c>
      <c r="AR133" s="229"/>
      <c r="AS133" s="230"/>
      <c r="AT133" s="231"/>
      <c r="AU133" s="231"/>
      <c r="AV133" s="232"/>
      <c r="AW133" s="236"/>
      <c r="AX133" s="167"/>
      <c r="AY133" s="168"/>
      <c r="AZ133" s="168"/>
      <c r="BA133" s="184" t="str">
        <f t="shared" si="3"/>
        <v>No</v>
      </c>
    </row>
    <row r="134" spans="1:53" ht="93" customHeight="1" x14ac:dyDescent="0.2">
      <c r="A134" s="96">
        <v>126</v>
      </c>
      <c r="B134" s="319"/>
      <c r="C134" s="97"/>
      <c r="D134" s="213"/>
      <c r="E134" s="97"/>
      <c r="F134" s="97"/>
      <c r="G134" s="98"/>
      <c r="H134" s="98"/>
      <c r="I134" s="174" t="str">
        <f>IF(T134=0,"-",IF(M134="Datos / Información",CONCATENATE(S134,Q134,O134,"-",VLOOKUP(N134,'Listas Generales'!$B$44:$C$47,2,0)),"-"))</f>
        <v>-</v>
      </c>
      <c r="J134" s="333"/>
      <c r="K134" s="334"/>
      <c r="L134" s="335"/>
      <c r="M134" s="90"/>
      <c r="N134" s="91"/>
      <c r="O134" s="92">
        <f>IFERROR(VLOOKUP(N134,'Listas Generales'!$B$24:$C$28,2,0),0)</f>
        <v>0</v>
      </c>
      <c r="P134" s="93"/>
      <c r="Q134" s="92">
        <f>IFERROR(VLOOKUP(P134,'Listas Generales'!$B$31:$C$35,2,0),0)</f>
        <v>0</v>
      </c>
      <c r="R134" s="93"/>
      <c r="S134" s="92">
        <f>IFERROR(VLOOKUP(R134,'Listas Generales'!$B$38:$C$42,2,0),0)</f>
        <v>0</v>
      </c>
      <c r="T134" s="94">
        <f t="shared" si="2"/>
        <v>0</v>
      </c>
      <c r="U134" s="172" t="str">
        <f>IFERROR(VLOOKUP(T134,'Listas Generales'!$B$4:$C$7,2,0),"-")</f>
        <v>Sin clasificar</v>
      </c>
      <c r="V134" s="99"/>
      <c r="W134" s="223"/>
      <c r="X134" s="224"/>
      <c r="Y134" s="224"/>
      <c r="Z134" s="224"/>
      <c r="AA134" s="224"/>
      <c r="AB134" s="225"/>
      <c r="AC134" s="142"/>
      <c r="AD134" s="141"/>
      <c r="AE134" s="141"/>
      <c r="AF134" s="141"/>
      <c r="AG134" s="187"/>
      <c r="AH134" s="323"/>
      <c r="AI134" s="100"/>
      <c r="AJ134" s="323"/>
      <c r="AK134" s="100"/>
      <c r="AL134" s="324"/>
      <c r="AM134" s="143"/>
      <c r="AN134" s="177" t="str">
        <f>IF(ISERROR(VLOOKUP(AL134,'Listas Ley Transparencia'!$N$3:$S$17,2,0)),"",VLOOKUP(AL134,'Listas Ley Transparencia'!$N$3:$S$17,2,0))</f>
        <v/>
      </c>
      <c r="AO134" s="178" t="str">
        <f>IF(ISERROR(VLOOKUP(AL134,'Listas Ley Transparencia'!$N$3:$S$17,3,0)),"",VLOOKUP(AL134,'Listas Ley Transparencia'!$N$3:$S$17,3,0))</f>
        <v/>
      </c>
      <c r="AP134" s="178" t="str">
        <f>IF(ISERROR(VLOOKUP(AL134,'Listas Ley Transparencia'!$N$3:$S$17,4,0)),"",VLOOKUP(AL134,'Listas Ley Transparencia'!$N$3:$S$17,4,0))</f>
        <v/>
      </c>
      <c r="AQ134" s="179" t="str">
        <f>IF(ISERROR(VLOOKUP(AL134,'Listas Ley Transparencia'!$N$3:$S$17,6,0)),"",VLOOKUP(AL134,'Listas Ley Transparencia'!$N$3:$S$17,6,0))</f>
        <v/>
      </c>
      <c r="AR134" s="229"/>
      <c r="AS134" s="230"/>
      <c r="AT134" s="231"/>
      <c r="AU134" s="231"/>
      <c r="AV134" s="232"/>
      <c r="AW134" s="236"/>
      <c r="AX134" s="167"/>
      <c r="AY134" s="168"/>
      <c r="AZ134" s="168"/>
      <c r="BA134" s="184" t="str">
        <f t="shared" si="3"/>
        <v>No</v>
      </c>
    </row>
    <row r="135" spans="1:53" ht="93" customHeight="1" x14ac:dyDescent="0.2">
      <c r="A135" s="96">
        <v>127</v>
      </c>
      <c r="B135" s="319"/>
      <c r="C135" s="97"/>
      <c r="D135" s="213"/>
      <c r="E135" s="97"/>
      <c r="F135" s="97"/>
      <c r="G135" s="98"/>
      <c r="H135" s="98"/>
      <c r="I135" s="174" t="str">
        <f>IF(T135=0,"-",IF(M135="Datos / Información",CONCATENATE(S135,Q135,O135,"-",VLOOKUP(N135,'Listas Generales'!$B$44:$C$47,2,0)),"-"))</f>
        <v>-</v>
      </c>
      <c r="J135" s="333"/>
      <c r="K135" s="334"/>
      <c r="L135" s="335"/>
      <c r="M135" s="90"/>
      <c r="N135" s="91"/>
      <c r="O135" s="92">
        <f>IFERROR(VLOOKUP(N135,'Listas Generales'!$B$24:$C$28,2,0),0)</f>
        <v>0</v>
      </c>
      <c r="P135" s="93"/>
      <c r="Q135" s="92">
        <f>IFERROR(VLOOKUP(P135,'Listas Generales'!$B$31:$C$35,2,0),0)</f>
        <v>0</v>
      </c>
      <c r="R135" s="93"/>
      <c r="S135" s="92">
        <f>IFERROR(VLOOKUP(R135,'Listas Generales'!$B$38:$C$42,2,0),0)</f>
        <v>0</v>
      </c>
      <c r="T135" s="94">
        <f t="shared" si="2"/>
        <v>0</v>
      </c>
      <c r="U135" s="172" t="str">
        <f>IFERROR(VLOOKUP(T135,'Listas Generales'!$B$4:$C$7,2,0),"-")</f>
        <v>Sin clasificar</v>
      </c>
      <c r="V135" s="99"/>
      <c r="W135" s="223"/>
      <c r="X135" s="224"/>
      <c r="Y135" s="224"/>
      <c r="Z135" s="224"/>
      <c r="AA135" s="224"/>
      <c r="AB135" s="225"/>
      <c r="AC135" s="142"/>
      <c r="AD135" s="141"/>
      <c r="AE135" s="141"/>
      <c r="AF135" s="141"/>
      <c r="AG135" s="187"/>
      <c r="AH135" s="323"/>
      <c r="AI135" s="100"/>
      <c r="AJ135" s="323"/>
      <c r="AK135" s="100"/>
      <c r="AL135" s="324"/>
      <c r="AM135" s="143"/>
      <c r="AN135" s="177" t="str">
        <f>IF(ISERROR(VLOOKUP(AL135,'Listas Ley Transparencia'!$N$3:$S$17,2,0)),"",VLOOKUP(AL135,'Listas Ley Transparencia'!$N$3:$S$17,2,0))</f>
        <v/>
      </c>
      <c r="AO135" s="178" t="str">
        <f>IF(ISERROR(VLOOKUP(AL135,'Listas Ley Transparencia'!$N$3:$S$17,3,0)),"",VLOOKUP(AL135,'Listas Ley Transparencia'!$N$3:$S$17,3,0))</f>
        <v/>
      </c>
      <c r="AP135" s="178" t="str">
        <f>IF(ISERROR(VLOOKUP(AL135,'Listas Ley Transparencia'!$N$3:$S$17,4,0)),"",VLOOKUP(AL135,'Listas Ley Transparencia'!$N$3:$S$17,4,0))</f>
        <v/>
      </c>
      <c r="AQ135" s="179" t="str">
        <f>IF(ISERROR(VLOOKUP(AL135,'Listas Ley Transparencia'!$N$3:$S$17,6,0)),"",VLOOKUP(AL135,'Listas Ley Transparencia'!$N$3:$S$17,6,0))</f>
        <v/>
      </c>
      <c r="AR135" s="229"/>
      <c r="AS135" s="230"/>
      <c r="AT135" s="231"/>
      <c r="AU135" s="231"/>
      <c r="AV135" s="232"/>
      <c r="AW135" s="236"/>
      <c r="AX135" s="167"/>
      <c r="AY135" s="168"/>
      <c r="AZ135" s="168"/>
      <c r="BA135" s="184" t="str">
        <f t="shared" si="3"/>
        <v>No</v>
      </c>
    </row>
    <row r="136" spans="1:53" ht="93" customHeight="1" x14ac:dyDescent="0.2">
      <c r="A136" s="96">
        <v>128</v>
      </c>
      <c r="B136" s="319"/>
      <c r="C136" s="97"/>
      <c r="D136" s="213"/>
      <c r="E136" s="97"/>
      <c r="F136" s="97"/>
      <c r="G136" s="98"/>
      <c r="H136" s="98"/>
      <c r="I136" s="174" t="str">
        <f>IF(T136=0,"-",IF(M136="Datos / Información",CONCATENATE(S136,Q136,O136,"-",VLOOKUP(N136,'Listas Generales'!$B$44:$C$47,2,0)),"-"))</f>
        <v>-</v>
      </c>
      <c r="J136" s="333"/>
      <c r="K136" s="334"/>
      <c r="L136" s="335"/>
      <c r="M136" s="90"/>
      <c r="N136" s="91"/>
      <c r="O136" s="92">
        <f>IFERROR(VLOOKUP(N136,'Listas Generales'!$B$24:$C$28,2,0),0)</f>
        <v>0</v>
      </c>
      <c r="P136" s="93"/>
      <c r="Q136" s="92">
        <f>IFERROR(VLOOKUP(P136,'Listas Generales'!$B$31:$C$35,2,0),0)</f>
        <v>0</v>
      </c>
      <c r="R136" s="93"/>
      <c r="S136" s="92">
        <f>IFERROR(VLOOKUP(R136,'Listas Generales'!$B$38:$C$42,2,0),0)</f>
        <v>0</v>
      </c>
      <c r="T136" s="94">
        <f t="shared" si="2"/>
        <v>0</v>
      </c>
      <c r="U136" s="172" t="str">
        <f>IFERROR(VLOOKUP(T136,'Listas Generales'!$B$4:$C$7,2,0),"-")</f>
        <v>Sin clasificar</v>
      </c>
      <c r="V136" s="99"/>
      <c r="W136" s="223"/>
      <c r="X136" s="224"/>
      <c r="Y136" s="224"/>
      <c r="Z136" s="224"/>
      <c r="AA136" s="224"/>
      <c r="AB136" s="225"/>
      <c r="AC136" s="142"/>
      <c r="AD136" s="141"/>
      <c r="AE136" s="141"/>
      <c r="AF136" s="141"/>
      <c r="AG136" s="187"/>
      <c r="AH136" s="323"/>
      <c r="AI136" s="100"/>
      <c r="AJ136" s="323"/>
      <c r="AK136" s="100"/>
      <c r="AL136" s="324"/>
      <c r="AM136" s="143"/>
      <c r="AN136" s="177" t="str">
        <f>IF(ISERROR(VLOOKUP(AL136,'Listas Ley Transparencia'!$N$3:$S$17,2,0)),"",VLOOKUP(AL136,'Listas Ley Transparencia'!$N$3:$S$17,2,0))</f>
        <v/>
      </c>
      <c r="AO136" s="178" t="str">
        <f>IF(ISERROR(VLOOKUP(AL136,'Listas Ley Transparencia'!$N$3:$S$17,3,0)),"",VLOOKUP(AL136,'Listas Ley Transparencia'!$N$3:$S$17,3,0))</f>
        <v/>
      </c>
      <c r="AP136" s="178" t="str">
        <f>IF(ISERROR(VLOOKUP(AL136,'Listas Ley Transparencia'!$N$3:$S$17,4,0)),"",VLOOKUP(AL136,'Listas Ley Transparencia'!$N$3:$S$17,4,0))</f>
        <v/>
      </c>
      <c r="AQ136" s="179" t="str">
        <f>IF(ISERROR(VLOOKUP(AL136,'Listas Ley Transparencia'!$N$3:$S$17,6,0)),"",VLOOKUP(AL136,'Listas Ley Transparencia'!$N$3:$S$17,6,0))</f>
        <v/>
      </c>
      <c r="AR136" s="229"/>
      <c r="AS136" s="230"/>
      <c r="AT136" s="231"/>
      <c r="AU136" s="231"/>
      <c r="AV136" s="232"/>
      <c r="AW136" s="236"/>
      <c r="AX136" s="167"/>
      <c r="AY136" s="168"/>
      <c r="AZ136" s="168"/>
      <c r="BA136" s="184" t="str">
        <f t="shared" si="3"/>
        <v>No</v>
      </c>
    </row>
    <row r="137" spans="1:53" ht="93" customHeight="1" x14ac:dyDescent="0.2">
      <c r="A137" s="96">
        <v>129</v>
      </c>
      <c r="B137" s="319"/>
      <c r="C137" s="97"/>
      <c r="D137" s="213"/>
      <c r="E137" s="97"/>
      <c r="F137" s="97"/>
      <c r="G137" s="98"/>
      <c r="H137" s="98"/>
      <c r="I137" s="174" t="str">
        <f>IF(T137=0,"-",IF(M137="Datos / Información",CONCATENATE(S137,Q137,O137,"-",VLOOKUP(N137,'Listas Generales'!$B$44:$C$47,2,0)),"-"))</f>
        <v>-</v>
      </c>
      <c r="J137" s="333"/>
      <c r="K137" s="334"/>
      <c r="L137" s="335"/>
      <c r="M137" s="90"/>
      <c r="N137" s="91"/>
      <c r="O137" s="92">
        <f>IFERROR(VLOOKUP(N137,'Listas Generales'!$B$24:$C$28,2,0),0)</f>
        <v>0</v>
      </c>
      <c r="P137" s="93"/>
      <c r="Q137" s="92">
        <f>IFERROR(VLOOKUP(P137,'Listas Generales'!$B$31:$C$35,2,0),0)</f>
        <v>0</v>
      </c>
      <c r="R137" s="93"/>
      <c r="S137" s="92">
        <f>IFERROR(VLOOKUP(R137,'Listas Generales'!$B$38:$C$42,2,0),0)</f>
        <v>0</v>
      </c>
      <c r="T137" s="94">
        <f t="shared" si="2"/>
        <v>0</v>
      </c>
      <c r="U137" s="172" t="str">
        <f>IFERROR(VLOOKUP(T137,'Listas Generales'!$B$4:$C$7,2,0),"-")</f>
        <v>Sin clasificar</v>
      </c>
      <c r="V137" s="99"/>
      <c r="W137" s="223"/>
      <c r="X137" s="224"/>
      <c r="Y137" s="224"/>
      <c r="Z137" s="224"/>
      <c r="AA137" s="224"/>
      <c r="AB137" s="225"/>
      <c r="AC137" s="142"/>
      <c r="AD137" s="141"/>
      <c r="AE137" s="141"/>
      <c r="AF137" s="141"/>
      <c r="AG137" s="187"/>
      <c r="AH137" s="323"/>
      <c r="AI137" s="100"/>
      <c r="AJ137" s="323"/>
      <c r="AK137" s="100"/>
      <c r="AL137" s="324"/>
      <c r="AM137" s="143"/>
      <c r="AN137" s="177" t="str">
        <f>IF(ISERROR(VLOOKUP(AL137,'Listas Ley Transparencia'!$N$3:$S$17,2,0)),"",VLOOKUP(AL137,'Listas Ley Transparencia'!$N$3:$S$17,2,0))</f>
        <v/>
      </c>
      <c r="AO137" s="178" t="str">
        <f>IF(ISERROR(VLOOKUP(AL137,'Listas Ley Transparencia'!$N$3:$S$17,3,0)),"",VLOOKUP(AL137,'Listas Ley Transparencia'!$N$3:$S$17,3,0))</f>
        <v/>
      </c>
      <c r="AP137" s="178" t="str">
        <f>IF(ISERROR(VLOOKUP(AL137,'Listas Ley Transparencia'!$N$3:$S$17,4,0)),"",VLOOKUP(AL137,'Listas Ley Transparencia'!$N$3:$S$17,4,0))</f>
        <v/>
      </c>
      <c r="AQ137" s="179" t="str">
        <f>IF(ISERROR(VLOOKUP(AL137,'Listas Ley Transparencia'!$N$3:$S$17,6,0)),"",VLOOKUP(AL137,'Listas Ley Transparencia'!$N$3:$S$17,6,0))</f>
        <v/>
      </c>
      <c r="AR137" s="229"/>
      <c r="AS137" s="230"/>
      <c r="AT137" s="231"/>
      <c r="AU137" s="231"/>
      <c r="AV137" s="232"/>
      <c r="AW137" s="236"/>
      <c r="AX137" s="167"/>
      <c r="AY137" s="168"/>
      <c r="AZ137" s="168"/>
      <c r="BA137" s="184" t="str">
        <f t="shared" si="3"/>
        <v>No</v>
      </c>
    </row>
    <row r="138" spans="1:53" ht="93" customHeight="1" x14ac:dyDescent="0.2">
      <c r="A138" s="96">
        <v>130</v>
      </c>
      <c r="B138" s="319"/>
      <c r="C138" s="97"/>
      <c r="D138" s="213"/>
      <c r="E138" s="97"/>
      <c r="F138" s="97"/>
      <c r="G138" s="98"/>
      <c r="H138" s="98"/>
      <c r="I138" s="174" t="str">
        <f>IF(T138=0,"-",IF(M138="Datos / Información",CONCATENATE(S138,Q138,O138,"-",VLOOKUP(N138,'Listas Generales'!$B$44:$C$47,2,0)),"-"))</f>
        <v>-</v>
      </c>
      <c r="J138" s="333"/>
      <c r="K138" s="334"/>
      <c r="L138" s="335"/>
      <c r="M138" s="90"/>
      <c r="N138" s="91"/>
      <c r="O138" s="92">
        <f>IFERROR(VLOOKUP(N138,'Listas Generales'!$B$24:$C$28,2,0),0)</f>
        <v>0</v>
      </c>
      <c r="P138" s="93"/>
      <c r="Q138" s="92">
        <f>IFERROR(VLOOKUP(P138,'Listas Generales'!$B$31:$C$35,2,0),0)</f>
        <v>0</v>
      </c>
      <c r="R138" s="93"/>
      <c r="S138" s="92">
        <f>IFERROR(VLOOKUP(R138,'Listas Generales'!$B$38:$C$42,2,0),0)</f>
        <v>0</v>
      </c>
      <c r="T138" s="94">
        <f t="shared" ref="T138:T201" si="4">IF(OR(O138=0,Q138=0,S138=0),0,IF(AND(O138=1,Q138=1,S138=1),1,(IF(OR(AND(O138=5,Q138=5),AND(Q138=5,S138=5),AND(O138=5,S138=5),AND(O138=5,Q138=5,S138=5)),5,3))))</f>
        <v>0</v>
      </c>
      <c r="U138" s="172" t="str">
        <f>IFERROR(VLOOKUP(T138,'Listas Generales'!$B$4:$C$7,2,0),"-")</f>
        <v>Sin clasificar</v>
      </c>
      <c r="V138" s="99"/>
      <c r="W138" s="223"/>
      <c r="X138" s="224"/>
      <c r="Y138" s="224"/>
      <c r="Z138" s="224"/>
      <c r="AA138" s="224"/>
      <c r="AB138" s="225"/>
      <c r="AC138" s="142"/>
      <c r="AD138" s="141"/>
      <c r="AE138" s="141"/>
      <c r="AF138" s="141"/>
      <c r="AG138" s="187"/>
      <c r="AH138" s="323"/>
      <c r="AI138" s="100"/>
      <c r="AJ138" s="323"/>
      <c r="AK138" s="100"/>
      <c r="AL138" s="324"/>
      <c r="AM138" s="143"/>
      <c r="AN138" s="177" t="str">
        <f>IF(ISERROR(VLOOKUP(AL138,'Listas Ley Transparencia'!$N$3:$S$17,2,0)),"",VLOOKUP(AL138,'Listas Ley Transparencia'!$N$3:$S$17,2,0))</f>
        <v/>
      </c>
      <c r="AO138" s="178" t="str">
        <f>IF(ISERROR(VLOOKUP(AL138,'Listas Ley Transparencia'!$N$3:$S$17,3,0)),"",VLOOKUP(AL138,'Listas Ley Transparencia'!$N$3:$S$17,3,0))</f>
        <v/>
      </c>
      <c r="AP138" s="178" t="str">
        <f>IF(ISERROR(VLOOKUP(AL138,'Listas Ley Transparencia'!$N$3:$S$17,4,0)),"",VLOOKUP(AL138,'Listas Ley Transparencia'!$N$3:$S$17,4,0))</f>
        <v/>
      </c>
      <c r="AQ138" s="179" t="str">
        <f>IF(ISERROR(VLOOKUP(AL138,'Listas Ley Transparencia'!$N$3:$S$17,6,0)),"",VLOOKUP(AL138,'Listas Ley Transparencia'!$N$3:$S$17,6,0))</f>
        <v/>
      </c>
      <c r="AR138" s="229"/>
      <c r="AS138" s="230"/>
      <c r="AT138" s="231"/>
      <c r="AU138" s="231"/>
      <c r="AV138" s="232"/>
      <c r="AW138" s="236"/>
      <c r="AX138" s="167"/>
      <c r="AY138" s="168"/>
      <c r="AZ138" s="168"/>
      <c r="BA138" s="184" t="str">
        <f t="shared" ref="BA138:BA201" si="5">IF(OR(AX138="Si",AY138="Si",AZ138="Si"),"Si","No")</f>
        <v>No</v>
      </c>
    </row>
    <row r="139" spans="1:53" ht="93" customHeight="1" x14ac:dyDescent="0.2">
      <c r="A139" s="96">
        <v>131</v>
      </c>
      <c r="B139" s="319"/>
      <c r="C139" s="97"/>
      <c r="D139" s="213"/>
      <c r="E139" s="97"/>
      <c r="F139" s="97"/>
      <c r="G139" s="98"/>
      <c r="H139" s="98"/>
      <c r="I139" s="174" t="str">
        <f>IF(T139=0,"-",IF(M139="Datos / Información",CONCATENATE(S139,Q139,O139,"-",VLOOKUP(N139,'Listas Generales'!$B$44:$C$47,2,0)),"-"))</f>
        <v>-</v>
      </c>
      <c r="J139" s="333"/>
      <c r="K139" s="334"/>
      <c r="L139" s="335"/>
      <c r="M139" s="90"/>
      <c r="N139" s="91"/>
      <c r="O139" s="92">
        <f>IFERROR(VLOOKUP(N139,'Listas Generales'!$B$24:$C$28,2,0),0)</f>
        <v>0</v>
      </c>
      <c r="P139" s="93"/>
      <c r="Q139" s="92">
        <f>IFERROR(VLOOKUP(P139,'Listas Generales'!$B$31:$C$35,2,0),0)</f>
        <v>0</v>
      </c>
      <c r="R139" s="93"/>
      <c r="S139" s="92">
        <f>IFERROR(VLOOKUP(R139,'Listas Generales'!$B$38:$C$42,2,0),0)</f>
        <v>0</v>
      </c>
      <c r="T139" s="94">
        <f t="shared" si="4"/>
        <v>0</v>
      </c>
      <c r="U139" s="172" t="str">
        <f>IFERROR(VLOOKUP(T139,'Listas Generales'!$B$4:$C$7,2,0),"-")</f>
        <v>Sin clasificar</v>
      </c>
      <c r="V139" s="99"/>
      <c r="W139" s="223"/>
      <c r="X139" s="224"/>
      <c r="Y139" s="224"/>
      <c r="Z139" s="224"/>
      <c r="AA139" s="224"/>
      <c r="AB139" s="225"/>
      <c r="AC139" s="142"/>
      <c r="AD139" s="141"/>
      <c r="AE139" s="141"/>
      <c r="AF139" s="141"/>
      <c r="AG139" s="187"/>
      <c r="AH139" s="323"/>
      <c r="AI139" s="100"/>
      <c r="AJ139" s="323"/>
      <c r="AK139" s="100"/>
      <c r="AL139" s="324"/>
      <c r="AM139" s="143"/>
      <c r="AN139" s="177" t="str">
        <f>IF(ISERROR(VLOOKUP(AL139,'Listas Ley Transparencia'!$N$3:$S$17,2,0)),"",VLOOKUP(AL139,'Listas Ley Transparencia'!$N$3:$S$17,2,0))</f>
        <v/>
      </c>
      <c r="AO139" s="178" t="str">
        <f>IF(ISERROR(VLOOKUP(AL139,'Listas Ley Transparencia'!$N$3:$S$17,3,0)),"",VLOOKUP(AL139,'Listas Ley Transparencia'!$N$3:$S$17,3,0))</f>
        <v/>
      </c>
      <c r="AP139" s="178" t="str">
        <f>IF(ISERROR(VLOOKUP(AL139,'Listas Ley Transparencia'!$N$3:$S$17,4,0)),"",VLOOKUP(AL139,'Listas Ley Transparencia'!$N$3:$S$17,4,0))</f>
        <v/>
      </c>
      <c r="AQ139" s="179" t="str">
        <f>IF(ISERROR(VLOOKUP(AL139,'Listas Ley Transparencia'!$N$3:$S$17,6,0)),"",VLOOKUP(AL139,'Listas Ley Transparencia'!$N$3:$S$17,6,0))</f>
        <v/>
      </c>
      <c r="AR139" s="229"/>
      <c r="AS139" s="230"/>
      <c r="AT139" s="231"/>
      <c r="AU139" s="231"/>
      <c r="AV139" s="232"/>
      <c r="AW139" s="236"/>
      <c r="AX139" s="167"/>
      <c r="AY139" s="168"/>
      <c r="AZ139" s="168"/>
      <c r="BA139" s="184" t="str">
        <f t="shared" si="5"/>
        <v>No</v>
      </c>
    </row>
    <row r="140" spans="1:53" ht="93" customHeight="1" x14ac:dyDescent="0.2">
      <c r="A140" s="96">
        <v>132</v>
      </c>
      <c r="B140" s="319"/>
      <c r="C140" s="97"/>
      <c r="D140" s="213"/>
      <c r="E140" s="97"/>
      <c r="F140" s="97"/>
      <c r="G140" s="98"/>
      <c r="H140" s="98"/>
      <c r="I140" s="174" t="str">
        <f>IF(T140=0,"-",IF(M140="Datos / Información",CONCATENATE(S140,Q140,O140,"-",VLOOKUP(N140,'Listas Generales'!$B$44:$C$47,2,0)),"-"))</f>
        <v>-</v>
      </c>
      <c r="J140" s="333"/>
      <c r="K140" s="334"/>
      <c r="L140" s="335"/>
      <c r="M140" s="90"/>
      <c r="N140" s="91"/>
      <c r="O140" s="92">
        <f>IFERROR(VLOOKUP(N140,'Listas Generales'!$B$24:$C$28,2,0),0)</f>
        <v>0</v>
      </c>
      <c r="P140" s="93"/>
      <c r="Q140" s="92">
        <f>IFERROR(VLOOKUP(P140,'Listas Generales'!$B$31:$C$35,2,0),0)</f>
        <v>0</v>
      </c>
      <c r="R140" s="93"/>
      <c r="S140" s="92">
        <f>IFERROR(VLOOKUP(R140,'Listas Generales'!$B$38:$C$42,2,0),0)</f>
        <v>0</v>
      </c>
      <c r="T140" s="94">
        <f t="shared" si="4"/>
        <v>0</v>
      </c>
      <c r="U140" s="172" t="str">
        <f>IFERROR(VLOOKUP(T140,'Listas Generales'!$B$4:$C$7,2,0),"-")</f>
        <v>Sin clasificar</v>
      </c>
      <c r="V140" s="99"/>
      <c r="W140" s="223"/>
      <c r="X140" s="224"/>
      <c r="Y140" s="224"/>
      <c r="Z140" s="224"/>
      <c r="AA140" s="224"/>
      <c r="AB140" s="225"/>
      <c r="AC140" s="142"/>
      <c r="AD140" s="141"/>
      <c r="AE140" s="141"/>
      <c r="AF140" s="141"/>
      <c r="AG140" s="187"/>
      <c r="AH140" s="323"/>
      <c r="AI140" s="100"/>
      <c r="AJ140" s="323"/>
      <c r="AK140" s="100"/>
      <c r="AL140" s="324"/>
      <c r="AM140" s="143"/>
      <c r="AN140" s="177" t="str">
        <f>IF(ISERROR(VLOOKUP(AL140,'Listas Ley Transparencia'!$N$3:$S$17,2,0)),"",VLOOKUP(AL140,'Listas Ley Transparencia'!$N$3:$S$17,2,0))</f>
        <v/>
      </c>
      <c r="AO140" s="178" t="str">
        <f>IF(ISERROR(VLOOKUP(AL140,'Listas Ley Transparencia'!$N$3:$S$17,3,0)),"",VLOOKUP(AL140,'Listas Ley Transparencia'!$N$3:$S$17,3,0))</f>
        <v/>
      </c>
      <c r="AP140" s="178" t="str">
        <f>IF(ISERROR(VLOOKUP(AL140,'Listas Ley Transparencia'!$N$3:$S$17,4,0)),"",VLOOKUP(AL140,'Listas Ley Transparencia'!$N$3:$S$17,4,0))</f>
        <v/>
      </c>
      <c r="AQ140" s="179" t="str">
        <f>IF(ISERROR(VLOOKUP(AL140,'Listas Ley Transparencia'!$N$3:$S$17,6,0)),"",VLOOKUP(AL140,'Listas Ley Transparencia'!$N$3:$S$17,6,0))</f>
        <v/>
      </c>
      <c r="AR140" s="229"/>
      <c r="AS140" s="230"/>
      <c r="AT140" s="231"/>
      <c r="AU140" s="231"/>
      <c r="AV140" s="232"/>
      <c r="AW140" s="236"/>
      <c r="AX140" s="167"/>
      <c r="AY140" s="168"/>
      <c r="AZ140" s="168"/>
      <c r="BA140" s="184" t="str">
        <f t="shared" si="5"/>
        <v>No</v>
      </c>
    </row>
    <row r="141" spans="1:53" ht="93" customHeight="1" x14ac:dyDescent="0.2">
      <c r="A141" s="96">
        <v>133</v>
      </c>
      <c r="B141" s="319"/>
      <c r="C141" s="97"/>
      <c r="D141" s="213"/>
      <c r="E141" s="97"/>
      <c r="F141" s="97"/>
      <c r="G141" s="98"/>
      <c r="H141" s="98"/>
      <c r="I141" s="174" t="str">
        <f>IF(T141=0,"-",IF(M141="Datos / Información",CONCATENATE(S141,Q141,O141,"-",VLOOKUP(N141,'Listas Generales'!$B$44:$C$47,2,0)),"-"))</f>
        <v>-</v>
      </c>
      <c r="J141" s="333"/>
      <c r="K141" s="334"/>
      <c r="L141" s="335"/>
      <c r="M141" s="90"/>
      <c r="N141" s="91"/>
      <c r="O141" s="92">
        <f>IFERROR(VLOOKUP(N141,'Listas Generales'!$B$24:$C$28,2,0),0)</f>
        <v>0</v>
      </c>
      <c r="P141" s="93"/>
      <c r="Q141" s="92">
        <f>IFERROR(VLOOKUP(P141,'Listas Generales'!$B$31:$C$35,2,0),0)</f>
        <v>0</v>
      </c>
      <c r="R141" s="93"/>
      <c r="S141" s="92">
        <f>IFERROR(VLOOKUP(R141,'Listas Generales'!$B$38:$C$42,2,0),0)</f>
        <v>0</v>
      </c>
      <c r="T141" s="94">
        <f t="shared" si="4"/>
        <v>0</v>
      </c>
      <c r="U141" s="172" t="str">
        <f>IFERROR(VLOOKUP(T141,'Listas Generales'!$B$4:$C$7,2,0),"-")</f>
        <v>Sin clasificar</v>
      </c>
      <c r="V141" s="99"/>
      <c r="W141" s="223"/>
      <c r="X141" s="224"/>
      <c r="Y141" s="224"/>
      <c r="Z141" s="224"/>
      <c r="AA141" s="224"/>
      <c r="AB141" s="225"/>
      <c r="AC141" s="142"/>
      <c r="AD141" s="141"/>
      <c r="AE141" s="141"/>
      <c r="AF141" s="141"/>
      <c r="AG141" s="187"/>
      <c r="AH141" s="323"/>
      <c r="AI141" s="100"/>
      <c r="AJ141" s="323"/>
      <c r="AK141" s="100"/>
      <c r="AL141" s="324"/>
      <c r="AM141" s="143"/>
      <c r="AN141" s="177" t="str">
        <f>IF(ISERROR(VLOOKUP(AL141,'Listas Ley Transparencia'!$N$3:$S$17,2,0)),"",VLOOKUP(AL141,'Listas Ley Transparencia'!$N$3:$S$17,2,0))</f>
        <v/>
      </c>
      <c r="AO141" s="178" t="str">
        <f>IF(ISERROR(VLOOKUP(AL141,'Listas Ley Transparencia'!$N$3:$S$17,3,0)),"",VLOOKUP(AL141,'Listas Ley Transparencia'!$N$3:$S$17,3,0))</f>
        <v/>
      </c>
      <c r="AP141" s="178" t="str">
        <f>IF(ISERROR(VLOOKUP(AL141,'Listas Ley Transparencia'!$N$3:$S$17,4,0)),"",VLOOKUP(AL141,'Listas Ley Transparencia'!$N$3:$S$17,4,0))</f>
        <v/>
      </c>
      <c r="AQ141" s="179" t="str">
        <f>IF(ISERROR(VLOOKUP(AL141,'Listas Ley Transparencia'!$N$3:$S$17,6,0)),"",VLOOKUP(AL141,'Listas Ley Transparencia'!$N$3:$S$17,6,0))</f>
        <v/>
      </c>
      <c r="AR141" s="229"/>
      <c r="AS141" s="230"/>
      <c r="AT141" s="231"/>
      <c r="AU141" s="231"/>
      <c r="AV141" s="232"/>
      <c r="AW141" s="236"/>
      <c r="AX141" s="167"/>
      <c r="AY141" s="168"/>
      <c r="AZ141" s="168"/>
      <c r="BA141" s="184" t="str">
        <f t="shared" si="5"/>
        <v>No</v>
      </c>
    </row>
    <row r="142" spans="1:53" ht="93" customHeight="1" x14ac:dyDescent="0.2">
      <c r="A142" s="96">
        <v>134</v>
      </c>
      <c r="B142" s="319"/>
      <c r="C142" s="97"/>
      <c r="D142" s="213"/>
      <c r="E142" s="97"/>
      <c r="F142" s="97"/>
      <c r="G142" s="98"/>
      <c r="H142" s="98"/>
      <c r="I142" s="174" t="str">
        <f>IF(T142=0,"-",IF(M142="Datos / Información",CONCATENATE(S142,Q142,O142,"-",VLOOKUP(N142,'Listas Generales'!$B$44:$C$47,2,0)),"-"))</f>
        <v>-</v>
      </c>
      <c r="J142" s="333"/>
      <c r="K142" s="334"/>
      <c r="L142" s="335"/>
      <c r="M142" s="90"/>
      <c r="N142" s="91"/>
      <c r="O142" s="92">
        <f>IFERROR(VLOOKUP(N142,'Listas Generales'!$B$24:$C$28,2,0),0)</f>
        <v>0</v>
      </c>
      <c r="P142" s="93"/>
      <c r="Q142" s="92">
        <f>IFERROR(VLOOKUP(P142,'Listas Generales'!$B$31:$C$35,2,0),0)</f>
        <v>0</v>
      </c>
      <c r="R142" s="93"/>
      <c r="S142" s="92">
        <f>IFERROR(VLOOKUP(R142,'Listas Generales'!$B$38:$C$42,2,0),0)</f>
        <v>0</v>
      </c>
      <c r="T142" s="94">
        <f t="shared" si="4"/>
        <v>0</v>
      </c>
      <c r="U142" s="172" t="str">
        <f>IFERROR(VLOOKUP(T142,'Listas Generales'!$B$4:$C$7,2,0),"-")</f>
        <v>Sin clasificar</v>
      </c>
      <c r="V142" s="99"/>
      <c r="W142" s="223"/>
      <c r="X142" s="224"/>
      <c r="Y142" s="224"/>
      <c r="Z142" s="224"/>
      <c r="AA142" s="224"/>
      <c r="AB142" s="225"/>
      <c r="AC142" s="142"/>
      <c r="AD142" s="141"/>
      <c r="AE142" s="141"/>
      <c r="AF142" s="141"/>
      <c r="AG142" s="187"/>
      <c r="AH142" s="323"/>
      <c r="AI142" s="100"/>
      <c r="AJ142" s="323"/>
      <c r="AK142" s="100"/>
      <c r="AL142" s="324"/>
      <c r="AM142" s="143"/>
      <c r="AN142" s="177" t="str">
        <f>IF(ISERROR(VLOOKUP(AL142,'Listas Ley Transparencia'!$N$3:$S$17,2,0)),"",VLOOKUP(AL142,'Listas Ley Transparencia'!$N$3:$S$17,2,0))</f>
        <v/>
      </c>
      <c r="AO142" s="178" t="str">
        <f>IF(ISERROR(VLOOKUP(AL142,'Listas Ley Transparencia'!$N$3:$S$17,3,0)),"",VLOOKUP(AL142,'Listas Ley Transparencia'!$N$3:$S$17,3,0))</f>
        <v/>
      </c>
      <c r="AP142" s="178" t="str">
        <f>IF(ISERROR(VLOOKUP(AL142,'Listas Ley Transparencia'!$N$3:$S$17,4,0)),"",VLOOKUP(AL142,'Listas Ley Transparencia'!$N$3:$S$17,4,0))</f>
        <v/>
      </c>
      <c r="AQ142" s="179" t="str">
        <f>IF(ISERROR(VLOOKUP(AL142,'Listas Ley Transparencia'!$N$3:$S$17,6,0)),"",VLOOKUP(AL142,'Listas Ley Transparencia'!$N$3:$S$17,6,0))</f>
        <v/>
      </c>
      <c r="AR142" s="229"/>
      <c r="AS142" s="230"/>
      <c r="AT142" s="231"/>
      <c r="AU142" s="231"/>
      <c r="AV142" s="232"/>
      <c r="AW142" s="236"/>
      <c r="AX142" s="167"/>
      <c r="AY142" s="168"/>
      <c r="AZ142" s="168"/>
      <c r="BA142" s="184" t="str">
        <f t="shared" si="5"/>
        <v>No</v>
      </c>
    </row>
    <row r="143" spans="1:53" ht="93" customHeight="1" x14ac:dyDescent="0.2">
      <c r="A143" s="96">
        <v>135</v>
      </c>
      <c r="B143" s="319"/>
      <c r="C143" s="97"/>
      <c r="D143" s="213"/>
      <c r="E143" s="97"/>
      <c r="F143" s="97"/>
      <c r="G143" s="98"/>
      <c r="H143" s="98"/>
      <c r="I143" s="174" t="str">
        <f>IF(T143=0,"-",IF(M143="Datos / Información",CONCATENATE(S143,Q143,O143,"-",VLOOKUP(N143,'Listas Generales'!$B$44:$C$47,2,0)),"-"))</f>
        <v>-</v>
      </c>
      <c r="J143" s="333"/>
      <c r="K143" s="334"/>
      <c r="L143" s="335"/>
      <c r="M143" s="90"/>
      <c r="N143" s="91"/>
      <c r="O143" s="92">
        <f>IFERROR(VLOOKUP(N143,'Listas Generales'!$B$24:$C$28,2,0),0)</f>
        <v>0</v>
      </c>
      <c r="P143" s="93"/>
      <c r="Q143" s="92">
        <f>IFERROR(VLOOKUP(P143,'Listas Generales'!$B$31:$C$35,2,0),0)</f>
        <v>0</v>
      </c>
      <c r="R143" s="93"/>
      <c r="S143" s="92">
        <f>IFERROR(VLOOKUP(R143,'Listas Generales'!$B$38:$C$42,2,0),0)</f>
        <v>0</v>
      </c>
      <c r="T143" s="94">
        <f t="shared" si="4"/>
        <v>0</v>
      </c>
      <c r="U143" s="172" t="str">
        <f>IFERROR(VLOOKUP(T143,'Listas Generales'!$B$4:$C$7,2,0),"-")</f>
        <v>Sin clasificar</v>
      </c>
      <c r="V143" s="99"/>
      <c r="W143" s="223"/>
      <c r="X143" s="224"/>
      <c r="Y143" s="224"/>
      <c r="Z143" s="224"/>
      <c r="AA143" s="224"/>
      <c r="AB143" s="225"/>
      <c r="AC143" s="142"/>
      <c r="AD143" s="141"/>
      <c r="AE143" s="141"/>
      <c r="AF143" s="141"/>
      <c r="AG143" s="187"/>
      <c r="AH143" s="323"/>
      <c r="AI143" s="100"/>
      <c r="AJ143" s="323"/>
      <c r="AK143" s="100"/>
      <c r="AL143" s="324"/>
      <c r="AM143" s="143"/>
      <c r="AN143" s="177" t="str">
        <f>IF(ISERROR(VLOOKUP(AL143,'Listas Ley Transparencia'!$N$3:$S$17,2,0)),"",VLOOKUP(AL143,'Listas Ley Transparencia'!$N$3:$S$17,2,0))</f>
        <v/>
      </c>
      <c r="AO143" s="178" t="str">
        <f>IF(ISERROR(VLOOKUP(AL143,'Listas Ley Transparencia'!$N$3:$S$17,3,0)),"",VLOOKUP(AL143,'Listas Ley Transparencia'!$N$3:$S$17,3,0))</f>
        <v/>
      </c>
      <c r="AP143" s="178" t="str">
        <f>IF(ISERROR(VLOOKUP(AL143,'Listas Ley Transparencia'!$N$3:$S$17,4,0)),"",VLOOKUP(AL143,'Listas Ley Transparencia'!$N$3:$S$17,4,0))</f>
        <v/>
      </c>
      <c r="AQ143" s="179" t="str">
        <f>IF(ISERROR(VLOOKUP(AL143,'Listas Ley Transparencia'!$N$3:$S$17,6,0)),"",VLOOKUP(AL143,'Listas Ley Transparencia'!$N$3:$S$17,6,0))</f>
        <v/>
      </c>
      <c r="AR143" s="229"/>
      <c r="AS143" s="230"/>
      <c r="AT143" s="231"/>
      <c r="AU143" s="231"/>
      <c r="AV143" s="232"/>
      <c r="AW143" s="236"/>
      <c r="AX143" s="167"/>
      <c r="AY143" s="168"/>
      <c r="AZ143" s="168"/>
      <c r="BA143" s="184" t="str">
        <f t="shared" si="5"/>
        <v>No</v>
      </c>
    </row>
    <row r="144" spans="1:53" ht="93" customHeight="1" x14ac:dyDescent="0.2">
      <c r="A144" s="96">
        <v>136</v>
      </c>
      <c r="B144" s="319"/>
      <c r="C144" s="97"/>
      <c r="D144" s="213"/>
      <c r="E144" s="97"/>
      <c r="F144" s="97"/>
      <c r="G144" s="98"/>
      <c r="H144" s="98"/>
      <c r="I144" s="174" t="str">
        <f>IF(T144=0,"-",IF(M144="Datos / Información",CONCATENATE(S144,Q144,O144,"-",VLOOKUP(N144,'Listas Generales'!$B$44:$C$47,2,0)),"-"))</f>
        <v>-</v>
      </c>
      <c r="J144" s="333"/>
      <c r="K144" s="334"/>
      <c r="L144" s="335"/>
      <c r="M144" s="90"/>
      <c r="N144" s="91"/>
      <c r="O144" s="92">
        <f>IFERROR(VLOOKUP(N144,'Listas Generales'!$B$24:$C$28,2,0),0)</f>
        <v>0</v>
      </c>
      <c r="P144" s="93"/>
      <c r="Q144" s="92">
        <f>IFERROR(VLOOKUP(P144,'Listas Generales'!$B$31:$C$35,2,0),0)</f>
        <v>0</v>
      </c>
      <c r="R144" s="93"/>
      <c r="S144" s="92">
        <f>IFERROR(VLOOKUP(R144,'Listas Generales'!$B$38:$C$42,2,0),0)</f>
        <v>0</v>
      </c>
      <c r="T144" s="94">
        <f t="shared" si="4"/>
        <v>0</v>
      </c>
      <c r="U144" s="172" t="str">
        <f>IFERROR(VLOOKUP(T144,'Listas Generales'!$B$4:$C$7,2,0),"-")</f>
        <v>Sin clasificar</v>
      </c>
      <c r="V144" s="99"/>
      <c r="W144" s="223"/>
      <c r="X144" s="224"/>
      <c r="Y144" s="224"/>
      <c r="Z144" s="224"/>
      <c r="AA144" s="224"/>
      <c r="AB144" s="225"/>
      <c r="AC144" s="142"/>
      <c r="AD144" s="141"/>
      <c r="AE144" s="141"/>
      <c r="AF144" s="141"/>
      <c r="AG144" s="187"/>
      <c r="AH144" s="323"/>
      <c r="AI144" s="100"/>
      <c r="AJ144" s="323"/>
      <c r="AK144" s="100"/>
      <c r="AL144" s="324"/>
      <c r="AM144" s="143"/>
      <c r="AN144" s="177" t="str">
        <f>IF(ISERROR(VLOOKUP(AL144,'Listas Ley Transparencia'!$N$3:$S$17,2,0)),"",VLOOKUP(AL144,'Listas Ley Transparencia'!$N$3:$S$17,2,0))</f>
        <v/>
      </c>
      <c r="AO144" s="178" t="str">
        <f>IF(ISERROR(VLOOKUP(AL144,'Listas Ley Transparencia'!$N$3:$S$17,3,0)),"",VLOOKUP(AL144,'Listas Ley Transparencia'!$N$3:$S$17,3,0))</f>
        <v/>
      </c>
      <c r="AP144" s="178" t="str">
        <f>IF(ISERROR(VLOOKUP(AL144,'Listas Ley Transparencia'!$N$3:$S$17,4,0)),"",VLOOKUP(AL144,'Listas Ley Transparencia'!$N$3:$S$17,4,0))</f>
        <v/>
      </c>
      <c r="AQ144" s="179" t="str">
        <f>IF(ISERROR(VLOOKUP(AL144,'Listas Ley Transparencia'!$N$3:$S$17,6,0)),"",VLOOKUP(AL144,'Listas Ley Transparencia'!$N$3:$S$17,6,0))</f>
        <v/>
      </c>
      <c r="AR144" s="229"/>
      <c r="AS144" s="230"/>
      <c r="AT144" s="231"/>
      <c r="AU144" s="231"/>
      <c r="AV144" s="232"/>
      <c r="AW144" s="236"/>
      <c r="AX144" s="167"/>
      <c r="AY144" s="168"/>
      <c r="AZ144" s="168"/>
      <c r="BA144" s="184" t="str">
        <f t="shared" si="5"/>
        <v>No</v>
      </c>
    </row>
    <row r="145" spans="1:53" ht="93" customHeight="1" x14ac:dyDescent="0.2">
      <c r="A145" s="96">
        <v>137</v>
      </c>
      <c r="B145" s="319"/>
      <c r="C145" s="97"/>
      <c r="D145" s="213"/>
      <c r="E145" s="97"/>
      <c r="F145" s="97"/>
      <c r="G145" s="98"/>
      <c r="H145" s="98"/>
      <c r="I145" s="174" t="str">
        <f>IF(T145=0,"-",IF(M145="Datos / Información",CONCATENATE(S145,Q145,O145,"-",VLOOKUP(N145,'Listas Generales'!$B$44:$C$47,2,0)),"-"))</f>
        <v>-</v>
      </c>
      <c r="J145" s="333"/>
      <c r="K145" s="334"/>
      <c r="L145" s="335"/>
      <c r="M145" s="90"/>
      <c r="N145" s="91"/>
      <c r="O145" s="92">
        <f>IFERROR(VLOOKUP(N145,'Listas Generales'!$B$24:$C$28,2,0),0)</f>
        <v>0</v>
      </c>
      <c r="P145" s="93"/>
      <c r="Q145" s="92">
        <f>IFERROR(VLOOKUP(P145,'Listas Generales'!$B$31:$C$35,2,0),0)</f>
        <v>0</v>
      </c>
      <c r="R145" s="93"/>
      <c r="S145" s="92">
        <f>IFERROR(VLOOKUP(R145,'Listas Generales'!$B$38:$C$42,2,0),0)</f>
        <v>0</v>
      </c>
      <c r="T145" s="94">
        <f t="shared" si="4"/>
        <v>0</v>
      </c>
      <c r="U145" s="172" t="str">
        <f>IFERROR(VLOOKUP(T145,'Listas Generales'!$B$4:$C$7,2,0),"-")</f>
        <v>Sin clasificar</v>
      </c>
      <c r="V145" s="99"/>
      <c r="W145" s="223"/>
      <c r="X145" s="224"/>
      <c r="Y145" s="224"/>
      <c r="Z145" s="224"/>
      <c r="AA145" s="224"/>
      <c r="AB145" s="225"/>
      <c r="AC145" s="142"/>
      <c r="AD145" s="141"/>
      <c r="AE145" s="141"/>
      <c r="AF145" s="141"/>
      <c r="AG145" s="187"/>
      <c r="AH145" s="323"/>
      <c r="AI145" s="100"/>
      <c r="AJ145" s="323"/>
      <c r="AK145" s="100"/>
      <c r="AL145" s="324"/>
      <c r="AM145" s="143"/>
      <c r="AN145" s="177" t="str">
        <f>IF(ISERROR(VLOOKUP(AL145,'Listas Ley Transparencia'!$N$3:$S$17,2,0)),"",VLOOKUP(AL145,'Listas Ley Transparencia'!$N$3:$S$17,2,0))</f>
        <v/>
      </c>
      <c r="AO145" s="178" t="str">
        <f>IF(ISERROR(VLOOKUP(AL145,'Listas Ley Transparencia'!$N$3:$S$17,3,0)),"",VLOOKUP(AL145,'Listas Ley Transparencia'!$N$3:$S$17,3,0))</f>
        <v/>
      </c>
      <c r="AP145" s="178" t="str">
        <f>IF(ISERROR(VLOOKUP(AL145,'Listas Ley Transparencia'!$N$3:$S$17,4,0)),"",VLOOKUP(AL145,'Listas Ley Transparencia'!$N$3:$S$17,4,0))</f>
        <v/>
      </c>
      <c r="AQ145" s="179" t="str">
        <f>IF(ISERROR(VLOOKUP(AL145,'Listas Ley Transparencia'!$N$3:$S$17,6,0)),"",VLOOKUP(AL145,'Listas Ley Transparencia'!$N$3:$S$17,6,0))</f>
        <v/>
      </c>
      <c r="AR145" s="229"/>
      <c r="AS145" s="230"/>
      <c r="AT145" s="231"/>
      <c r="AU145" s="231"/>
      <c r="AV145" s="232"/>
      <c r="AW145" s="236"/>
      <c r="AX145" s="167"/>
      <c r="AY145" s="168"/>
      <c r="AZ145" s="168"/>
      <c r="BA145" s="184" t="str">
        <f t="shared" si="5"/>
        <v>No</v>
      </c>
    </row>
    <row r="146" spans="1:53" ht="93" customHeight="1" x14ac:dyDescent="0.2">
      <c r="A146" s="96">
        <v>138</v>
      </c>
      <c r="B146" s="319"/>
      <c r="C146" s="97"/>
      <c r="D146" s="213"/>
      <c r="E146" s="97"/>
      <c r="F146" s="97"/>
      <c r="G146" s="98"/>
      <c r="H146" s="98"/>
      <c r="I146" s="174" t="str">
        <f>IF(T146=0,"-",IF(M146="Datos / Información",CONCATENATE(S146,Q146,O146,"-",VLOOKUP(N146,'Listas Generales'!$B$44:$C$47,2,0)),"-"))</f>
        <v>-</v>
      </c>
      <c r="J146" s="333"/>
      <c r="K146" s="334"/>
      <c r="L146" s="335"/>
      <c r="M146" s="90"/>
      <c r="N146" s="91"/>
      <c r="O146" s="92">
        <f>IFERROR(VLOOKUP(N146,'Listas Generales'!$B$24:$C$28,2,0),0)</f>
        <v>0</v>
      </c>
      <c r="P146" s="93"/>
      <c r="Q146" s="92">
        <f>IFERROR(VLOOKUP(P146,'Listas Generales'!$B$31:$C$35,2,0),0)</f>
        <v>0</v>
      </c>
      <c r="R146" s="93"/>
      <c r="S146" s="92">
        <f>IFERROR(VLOOKUP(R146,'Listas Generales'!$B$38:$C$42,2,0),0)</f>
        <v>0</v>
      </c>
      <c r="T146" s="94">
        <f t="shared" si="4"/>
        <v>0</v>
      </c>
      <c r="U146" s="172" t="str">
        <f>IFERROR(VLOOKUP(T146,'Listas Generales'!$B$4:$C$7,2,0),"-")</f>
        <v>Sin clasificar</v>
      </c>
      <c r="V146" s="99"/>
      <c r="W146" s="223"/>
      <c r="X146" s="224"/>
      <c r="Y146" s="224"/>
      <c r="Z146" s="224"/>
      <c r="AA146" s="224"/>
      <c r="AB146" s="225"/>
      <c r="AC146" s="142"/>
      <c r="AD146" s="141"/>
      <c r="AE146" s="141"/>
      <c r="AF146" s="141"/>
      <c r="AG146" s="187"/>
      <c r="AH146" s="323"/>
      <c r="AI146" s="100"/>
      <c r="AJ146" s="323"/>
      <c r="AK146" s="100"/>
      <c r="AL146" s="324"/>
      <c r="AM146" s="143"/>
      <c r="AN146" s="177" t="str">
        <f>IF(ISERROR(VLOOKUP(AL146,'Listas Ley Transparencia'!$N$3:$S$17,2,0)),"",VLOOKUP(AL146,'Listas Ley Transparencia'!$N$3:$S$17,2,0))</f>
        <v/>
      </c>
      <c r="AO146" s="178" t="str">
        <f>IF(ISERROR(VLOOKUP(AL146,'Listas Ley Transparencia'!$N$3:$S$17,3,0)),"",VLOOKUP(AL146,'Listas Ley Transparencia'!$N$3:$S$17,3,0))</f>
        <v/>
      </c>
      <c r="AP146" s="178" t="str">
        <f>IF(ISERROR(VLOOKUP(AL146,'Listas Ley Transparencia'!$N$3:$S$17,4,0)),"",VLOOKUP(AL146,'Listas Ley Transparencia'!$N$3:$S$17,4,0))</f>
        <v/>
      </c>
      <c r="AQ146" s="179" t="str">
        <f>IF(ISERROR(VLOOKUP(AL146,'Listas Ley Transparencia'!$N$3:$S$17,6,0)),"",VLOOKUP(AL146,'Listas Ley Transparencia'!$N$3:$S$17,6,0))</f>
        <v/>
      </c>
      <c r="AR146" s="229"/>
      <c r="AS146" s="230"/>
      <c r="AT146" s="231"/>
      <c r="AU146" s="231"/>
      <c r="AV146" s="232"/>
      <c r="AW146" s="236"/>
      <c r="AX146" s="167"/>
      <c r="AY146" s="168"/>
      <c r="AZ146" s="168"/>
      <c r="BA146" s="184" t="str">
        <f t="shared" si="5"/>
        <v>No</v>
      </c>
    </row>
    <row r="147" spans="1:53" ht="93" customHeight="1" x14ac:dyDescent="0.2">
      <c r="A147" s="96">
        <v>139</v>
      </c>
      <c r="B147" s="319"/>
      <c r="C147" s="97"/>
      <c r="D147" s="213"/>
      <c r="E147" s="97"/>
      <c r="F147" s="97"/>
      <c r="G147" s="98"/>
      <c r="H147" s="98"/>
      <c r="I147" s="174" t="str">
        <f>IF(T147=0,"-",IF(M147="Datos / Información",CONCATENATE(S147,Q147,O147,"-",VLOOKUP(N147,'Listas Generales'!$B$44:$C$47,2,0)),"-"))</f>
        <v>-</v>
      </c>
      <c r="J147" s="333"/>
      <c r="K147" s="334"/>
      <c r="L147" s="335"/>
      <c r="M147" s="90"/>
      <c r="N147" s="91"/>
      <c r="O147" s="92">
        <f>IFERROR(VLOOKUP(N147,'Listas Generales'!$B$24:$C$28,2,0),0)</f>
        <v>0</v>
      </c>
      <c r="P147" s="93"/>
      <c r="Q147" s="92">
        <f>IFERROR(VLOOKUP(P147,'Listas Generales'!$B$31:$C$35,2,0),0)</f>
        <v>0</v>
      </c>
      <c r="R147" s="93"/>
      <c r="S147" s="92">
        <f>IFERROR(VLOOKUP(R147,'Listas Generales'!$B$38:$C$42,2,0),0)</f>
        <v>0</v>
      </c>
      <c r="T147" s="94">
        <f t="shared" si="4"/>
        <v>0</v>
      </c>
      <c r="U147" s="172" t="str">
        <f>IFERROR(VLOOKUP(T147,'Listas Generales'!$B$4:$C$7,2,0),"-")</f>
        <v>Sin clasificar</v>
      </c>
      <c r="V147" s="99"/>
      <c r="W147" s="223"/>
      <c r="X147" s="224"/>
      <c r="Y147" s="224"/>
      <c r="Z147" s="224"/>
      <c r="AA147" s="224"/>
      <c r="AB147" s="225"/>
      <c r="AC147" s="142"/>
      <c r="AD147" s="141"/>
      <c r="AE147" s="141"/>
      <c r="AF147" s="141"/>
      <c r="AG147" s="187"/>
      <c r="AH147" s="323"/>
      <c r="AI147" s="100"/>
      <c r="AJ147" s="323"/>
      <c r="AK147" s="100"/>
      <c r="AL147" s="324"/>
      <c r="AM147" s="143"/>
      <c r="AN147" s="177" t="str">
        <f>IF(ISERROR(VLOOKUP(AL147,'Listas Ley Transparencia'!$N$3:$S$17,2,0)),"",VLOOKUP(AL147,'Listas Ley Transparencia'!$N$3:$S$17,2,0))</f>
        <v/>
      </c>
      <c r="AO147" s="178" t="str">
        <f>IF(ISERROR(VLOOKUP(AL147,'Listas Ley Transparencia'!$N$3:$S$17,3,0)),"",VLOOKUP(AL147,'Listas Ley Transparencia'!$N$3:$S$17,3,0))</f>
        <v/>
      </c>
      <c r="AP147" s="178" t="str">
        <f>IF(ISERROR(VLOOKUP(AL147,'Listas Ley Transparencia'!$N$3:$S$17,4,0)),"",VLOOKUP(AL147,'Listas Ley Transparencia'!$N$3:$S$17,4,0))</f>
        <v/>
      </c>
      <c r="AQ147" s="179" t="str">
        <f>IF(ISERROR(VLOOKUP(AL147,'Listas Ley Transparencia'!$N$3:$S$17,6,0)),"",VLOOKUP(AL147,'Listas Ley Transparencia'!$N$3:$S$17,6,0))</f>
        <v/>
      </c>
      <c r="AR147" s="229"/>
      <c r="AS147" s="230"/>
      <c r="AT147" s="231"/>
      <c r="AU147" s="231"/>
      <c r="AV147" s="232"/>
      <c r="AW147" s="236"/>
      <c r="AX147" s="167"/>
      <c r="AY147" s="168"/>
      <c r="AZ147" s="168"/>
      <c r="BA147" s="184" t="str">
        <f t="shared" si="5"/>
        <v>No</v>
      </c>
    </row>
    <row r="148" spans="1:53" ht="93" customHeight="1" x14ac:dyDescent="0.2">
      <c r="A148" s="96">
        <v>140</v>
      </c>
      <c r="B148" s="319"/>
      <c r="C148" s="97"/>
      <c r="D148" s="213"/>
      <c r="E148" s="97"/>
      <c r="F148" s="97"/>
      <c r="G148" s="98"/>
      <c r="H148" s="98"/>
      <c r="I148" s="174" t="str">
        <f>IF(T148=0,"-",IF(M148="Datos / Información",CONCATENATE(S148,Q148,O148,"-",VLOOKUP(N148,'Listas Generales'!$B$44:$C$47,2,0)),"-"))</f>
        <v>-</v>
      </c>
      <c r="J148" s="333"/>
      <c r="K148" s="334"/>
      <c r="L148" s="335"/>
      <c r="M148" s="90"/>
      <c r="N148" s="91"/>
      <c r="O148" s="92">
        <f>IFERROR(VLOOKUP(N148,'Listas Generales'!$B$24:$C$28,2,0),0)</f>
        <v>0</v>
      </c>
      <c r="P148" s="93"/>
      <c r="Q148" s="92">
        <f>IFERROR(VLOOKUP(P148,'Listas Generales'!$B$31:$C$35,2,0),0)</f>
        <v>0</v>
      </c>
      <c r="R148" s="93"/>
      <c r="S148" s="92">
        <f>IFERROR(VLOOKUP(R148,'Listas Generales'!$B$38:$C$42,2,0),0)</f>
        <v>0</v>
      </c>
      <c r="T148" s="94">
        <f t="shared" si="4"/>
        <v>0</v>
      </c>
      <c r="U148" s="172" t="str">
        <f>IFERROR(VLOOKUP(T148,'Listas Generales'!$B$4:$C$7,2,0),"-")</f>
        <v>Sin clasificar</v>
      </c>
      <c r="V148" s="99"/>
      <c r="W148" s="223"/>
      <c r="X148" s="224"/>
      <c r="Y148" s="224"/>
      <c r="Z148" s="224"/>
      <c r="AA148" s="224"/>
      <c r="AB148" s="225"/>
      <c r="AC148" s="142"/>
      <c r="AD148" s="141"/>
      <c r="AE148" s="141"/>
      <c r="AF148" s="141"/>
      <c r="AG148" s="187"/>
      <c r="AH148" s="323"/>
      <c r="AI148" s="100"/>
      <c r="AJ148" s="323"/>
      <c r="AK148" s="100"/>
      <c r="AL148" s="324"/>
      <c r="AM148" s="143"/>
      <c r="AN148" s="177" t="str">
        <f>IF(ISERROR(VLOOKUP(AL148,'Listas Ley Transparencia'!$N$3:$S$17,2,0)),"",VLOOKUP(AL148,'Listas Ley Transparencia'!$N$3:$S$17,2,0))</f>
        <v/>
      </c>
      <c r="AO148" s="178" t="str">
        <f>IF(ISERROR(VLOOKUP(AL148,'Listas Ley Transparencia'!$N$3:$S$17,3,0)),"",VLOOKUP(AL148,'Listas Ley Transparencia'!$N$3:$S$17,3,0))</f>
        <v/>
      </c>
      <c r="AP148" s="178" t="str">
        <f>IF(ISERROR(VLOOKUP(AL148,'Listas Ley Transparencia'!$N$3:$S$17,4,0)),"",VLOOKUP(AL148,'Listas Ley Transparencia'!$N$3:$S$17,4,0))</f>
        <v/>
      </c>
      <c r="AQ148" s="179" t="str">
        <f>IF(ISERROR(VLOOKUP(AL148,'Listas Ley Transparencia'!$N$3:$S$17,6,0)),"",VLOOKUP(AL148,'Listas Ley Transparencia'!$N$3:$S$17,6,0))</f>
        <v/>
      </c>
      <c r="AR148" s="229"/>
      <c r="AS148" s="230"/>
      <c r="AT148" s="231"/>
      <c r="AU148" s="231"/>
      <c r="AV148" s="232"/>
      <c r="AW148" s="236"/>
      <c r="AX148" s="167"/>
      <c r="AY148" s="168"/>
      <c r="AZ148" s="168"/>
      <c r="BA148" s="184" t="str">
        <f t="shared" si="5"/>
        <v>No</v>
      </c>
    </row>
    <row r="149" spans="1:53" ht="93" customHeight="1" x14ac:dyDescent="0.2">
      <c r="A149" s="96">
        <v>141</v>
      </c>
      <c r="B149" s="319"/>
      <c r="C149" s="97"/>
      <c r="D149" s="213"/>
      <c r="E149" s="97"/>
      <c r="F149" s="97"/>
      <c r="G149" s="98"/>
      <c r="H149" s="98"/>
      <c r="I149" s="174" t="str">
        <f>IF(T149=0,"-",IF(M149="Datos / Información",CONCATENATE(S149,Q149,O149,"-",VLOOKUP(N149,'Listas Generales'!$B$44:$C$47,2,0)),"-"))</f>
        <v>-</v>
      </c>
      <c r="J149" s="333"/>
      <c r="K149" s="334"/>
      <c r="L149" s="335"/>
      <c r="M149" s="90"/>
      <c r="N149" s="91"/>
      <c r="O149" s="92">
        <f>IFERROR(VLOOKUP(N149,'Listas Generales'!$B$24:$C$28,2,0),0)</f>
        <v>0</v>
      </c>
      <c r="P149" s="93"/>
      <c r="Q149" s="92">
        <f>IFERROR(VLOOKUP(P149,'Listas Generales'!$B$31:$C$35,2,0),0)</f>
        <v>0</v>
      </c>
      <c r="R149" s="93"/>
      <c r="S149" s="92">
        <f>IFERROR(VLOOKUP(R149,'Listas Generales'!$B$38:$C$42,2,0),0)</f>
        <v>0</v>
      </c>
      <c r="T149" s="94">
        <f t="shared" si="4"/>
        <v>0</v>
      </c>
      <c r="U149" s="172" t="str">
        <f>IFERROR(VLOOKUP(T149,'Listas Generales'!$B$4:$C$7,2,0),"-")</f>
        <v>Sin clasificar</v>
      </c>
      <c r="V149" s="99"/>
      <c r="W149" s="223"/>
      <c r="X149" s="224"/>
      <c r="Y149" s="224"/>
      <c r="Z149" s="224"/>
      <c r="AA149" s="224"/>
      <c r="AB149" s="225"/>
      <c r="AC149" s="142"/>
      <c r="AD149" s="141"/>
      <c r="AE149" s="141"/>
      <c r="AF149" s="141"/>
      <c r="AG149" s="187"/>
      <c r="AH149" s="323"/>
      <c r="AI149" s="100"/>
      <c r="AJ149" s="323"/>
      <c r="AK149" s="100"/>
      <c r="AL149" s="324"/>
      <c r="AM149" s="143"/>
      <c r="AN149" s="177" t="str">
        <f>IF(ISERROR(VLOOKUP(AL149,'Listas Ley Transparencia'!$N$3:$S$17,2,0)),"",VLOOKUP(AL149,'Listas Ley Transparencia'!$N$3:$S$17,2,0))</f>
        <v/>
      </c>
      <c r="AO149" s="178" t="str">
        <f>IF(ISERROR(VLOOKUP(AL149,'Listas Ley Transparencia'!$N$3:$S$17,3,0)),"",VLOOKUP(AL149,'Listas Ley Transparencia'!$N$3:$S$17,3,0))</f>
        <v/>
      </c>
      <c r="AP149" s="178" t="str">
        <f>IF(ISERROR(VLOOKUP(AL149,'Listas Ley Transparencia'!$N$3:$S$17,4,0)),"",VLOOKUP(AL149,'Listas Ley Transparencia'!$N$3:$S$17,4,0))</f>
        <v/>
      </c>
      <c r="AQ149" s="179" t="str">
        <f>IF(ISERROR(VLOOKUP(AL149,'Listas Ley Transparencia'!$N$3:$S$17,6,0)),"",VLOOKUP(AL149,'Listas Ley Transparencia'!$N$3:$S$17,6,0))</f>
        <v/>
      </c>
      <c r="AR149" s="229"/>
      <c r="AS149" s="230"/>
      <c r="AT149" s="231"/>
      <c r="AU149" s="231"/>
      <c r="AV149" s="232"/>
      <c r="AW149" s="236"/>
      <c r="AX149" s="167"/>
      <c r="AY149" s="168"/>
      <c r="AZ149" s="168"/>
      <c r="BA149" s="184" t="str">
        <f t="shared" si="5"/>
        <v>No</v>
      </c>
    </row>
    <row r="150" spans="1:53" ht="93" customHeight="1" x14ac:dyDescent="0.2">
      <c r="A150" s="96">
        <v>142</v>
      </c>
      <c r="B150" s="319"/>
      <c r="C150" s="97"/>
      <c r="D150" s="213"/>
      <c r="E150" s="97"/>
      <c r="F150" s="97"/>
      <c r="G150" s="98"/>
      <c r="H150" s="98"/>
      <c r="I150" s="174" t="str">
        <f>IF(T150=0,"-",IF(M150="Datos / Información",CONCATENATE(S150,Q150,O150,"-",VLOOKUP(N150,'Listas Generales'!$B$44:$C$47,2,0)),"-"))</f>
        <v>-</v>
      </c>
      <c r="J150" s="333"/>
      <c r="K150" s="334"/>
      <c r="L150" s="335"/>
      <c r="M150" s="90"/>
      <c r="N150" s="91"/>
      <c r="O150" s="92">
        <f>IFERROR(VLOOKUP(N150,'Listas Generales'!$B$24:$C$28,2,0),0)</f>
        <v>0</v>
      </c>
      <c r="P150" s="93"/>
      <c r="Q150" s="92">
        <f>IFERROR(VLOOKUP(P150,'Listas Generales'!$B$31:$C$35,2,0),0)</f>
        <v>0</v>
      </c>
      <c r="R150" s="93"/>
      <c r="S150" s="92">
        <f>IFERROR(VLOOKUP(R150,'Listas Generales'!$B$38:$C$42,2,0),0)</f>
        <v>0</v>
      </c>
      <c r="T150" s="94">
        <f t="shared" si="4"/>
        <v>0</v>
      </c>
      <c r="U150" s="172" t="str">
        <f>IFERROR(VLOOKUP(T150,'Listas Generales'!$B$4:$C$7,2,0),"-")</f>
        <v>Sin clasificar</v>
      </c>
      <c r="V150" s="99"/>
      <c r="W150" s="223"/>
      <c r="X150" s="224"/>
      <c r="Y150" s="224"/>
      <c r="Z150" s="224"/>
      <c r="AA150" s="224"/>
      <c r="AB150" s="225"/>
      <c r="AC150" s="142"/>
      <c r="AD150" s="141"/>
      <c r="AE150" s="141"/>
      <c r="AF150" s="141"/>
      <c r="AG150" s="187"/>
      <c r="AH150" s="323"/>
      <c r="AI150" s="100"/>
      <c r="AJ150" s="323"/>
      <c r="AK150" s="100"/>
      <c r="AL150" s="324"/>
      <c r="AM150" s="143"/>
      <c r="AN150" s="177" t="str">
        <f>IF(ISERROR(VLOOKUP(AL150,'Listas Ley Transparencia'!$N$3:$S$17,2,0)),"",VLOOKUP(AL150,'Listas Ley Transparencia'!$N$3:$S$17,2,0))</f>
        <v/>
      </c>
      <c r="AO150" s="178" t="str">
        <f>IF(ISERROR(VLOOKUP(AL150,'Listas Ley Transparencia'!$N$3:$S$17,3,0)),"",VLOOKUP(AL150,'Listas Ley Transparencia'!$N$3:$S$17,3,0))</f>
        <v/>
      </c>
      <c r="AP150" s="178" t="str">
        <f>IF(ISERROR(VLOOKUP(AL150,'Listas Ley Transparencia'!$N$3:$S$17,4,0)),"",VLOOKUP(AL150,'Listas Ley Transparencia'!$N$3:$S$17,4,0))</f>
        <v/>
      </c>
      <c r="AQ150" s="179" t="str">
        <f>IF(ISERROR(VLOOKUP(AL150,'Listas Ley Transparencia'!$N$3:$S$17,6,0)),"",VLOOKUP(AL150,'Listas Ley Transparencia'!$N$3:$S$17,6,0))</f>
        <v/>
      </c>
      <c r="AR150" s="229"/>
      <c r="AS150" s="230"/>
      <c r="AT150" s="231"/>
      <c r="AU150" s="231"/>
      <c r="AV150" s="232"/>
      <c r="AW150" s="236"/>
      <c r="AX150" s="167"/>
      <c r="AY150" s="168"/>
      <c r="AZ150" s="168"/>
      <c r="BA150" s="184" t="str">
        <f t="shared" si="5"/>
        <v>No</v>
      </c>
    </row>
    <row r="151" spans="1:53" ht="93" customHeight="1" x14ac:dyDescent="0.2">
      <c r="A151" s="96">
        <v>143</v>
      </c>
      <c r="B151" s="319"/>
      <c r="C151" s="97"/>
      <c r="D151" s="213"/>
      <c r="E151" s="97"/>
      <c r="F151" s="97"/>
      <c r="G151" s="98"/>
      <c r="H151" s="98"/>
      <c r="I151" s="174" t="str">
        <f>IF(T151=0,"-",IF(M151="Datos / Información",CONCATENATE(S151,Q151,O151,"-",VLOOKUP(N151,'Listas Generales'!$B$44:$C$47,2,0)),"-"))</f>
        <v>-</v>
      </c>
      <c r="J151" s="333"/>
      <c r="K151" s="334"/>
      <c r="L151" s="335"/>
      <c r="M151" s="90"/>
      <c r="N151" s="91"/>
      <c r="O151" s="92">
        <f>IFERROR(VLOOKUP(N151,'Listas Generales'!$B$24:$C$28,2,0),0)</f>
        <v>0</v>
      </c>
      <c r="P151" s="93"/>
      <c r="Q151" s="92">
        <f>IFERROR(VLOOKUP(P151,'Listas Generales'!$B$31:$C$35,2,0),0)</f>
        <v>0</v>
      </c>
      <c r="R151" s="93"/>
      <c r="S151" s="92">
        <f>IFERROR(VLOOKUP(R151,'Listas Generales'!$B$38:$C$42,2,0),0)</f>
        <v>0</v>
      </c>
      <c r="T151" s="94">
        <f t="shared" si="4"/>
        <v>0</v>
      </c>
      <c r="U151" s="172" t="str">
        <f>IFERROR(VLOOKUP(T151,'Listas Generales'!$B$4:$C$7,2,0),"-")</f>
        <v>Sin clasificar</v>
      </c>
      <c r="V151" s="99"/>
      <c r="W151" s="223"/>
      <c r="X151" s="224"/>
      <c r="Y151" s="224"/>
      <c r="Z151" s="224"/>
      <c r="AA151" s="224"/>
      <c r="AB151" s="225"/>
      <c r="AC151" s="142"/>
      <c r="AD151" s="141"/>
      <c r="AE151" s="141"/>
      <c r="AF151" s="141"/>
      <c r="AG151" s="187"/>
      <c r="AH151" s="323"/>
      <c r="AI151" s="100"/>
      <c r="AJ151" s="323"/>
      <c r="AK151" s="100"/>
      <c r="AL151" s="324"/>
      <c r="AM151" s="143"/>
      <c r="AN151" s="177" t="str">
        <f>IF(ISERROR(VLOOKUP(AL151,'Listas Ley Transparencia'!$N$3:$S$17,2,0)),"",VLOOKUP(AL151,'Listas Ley Transparencia'!$N$3:$S$17,2,0))</f>
        <v/>
      </c>
      <c r="AO151" s="178" t="str">
        <f>IF(ISERROR(VLOOKUP(AL151,'Listas Ley Transparencia'!$N$3:$S$17,3,0)),"",VLOOKUP(AL151,'Listas Ley Transparencia'!$N$3:$S$17,3,0))</f>
        <v/>
      </c>
      <c r="AP151" s="178" t="str">
        <f>IF(ISERROR(VLOOKUP(AL151,'Listas Ley Transparencia'!$N$3:$S$17,4,0)),"",VLOOKUP(AL151,'Listas Ley Transparencia'!$N$3:$S$17,4,0))</f>
        <v/>
      </c>
      <c r="AQ151" s="179" t="str">
        <f>IF(ISERROR(VLOOKUP(AL151,'Listas Ley Transparencia'!$N$3:$S$17,6,0)),"",VLOOKUP(AL151,'Listas Ley Transparencia'!$N$3:$S$17,6,0))</f>
        <v/>
      </c>
      <c r="AR151" s="229"/>
      <c r="AS151" s="230"/>
      <c r="AT151" s="231"/>
      <c r="AU151" s="231"/>
      <c r="AV151" s="232"/>
      <c r="AW151" s="236"/>
      <c r="AX151" s="167"/>
      <c r="AY151" s="168"/>
      <c r="AZ151" s="168"/>
      <c r="BA151" s="184" t="str">
        <f t="shared" si="5"/>
        <v>No</v>
      </c>
    </row>
    <row r="152" spans="1:53" ht="93" customHeight="1" x14ac:dyDescent="0.2">
      <c r="A152" s="96">
        <v>144</v>
      </c>
      <c r="B152" s="319"/>
      <c r="C152" s="97"/>
      <c r="D152" s="213"/>
      <c r="E152" s="97"/>
      <c r="F152" s="97"/>
      <c r="G152" s="98"/>
      <c r="H152" s="98"/>
      <c r="I152" s="174" t="str">
        <f>IF(T152=0,"-",IF(M152="Datos / Información",CONCATENATE(S152,Q152,O152,"-",VLOOKUP(N152,'Listas Generales'!$B$44:$C$47,2,0)),"-"))</f>
        <v>-</v>
      </c>
      <c r="J152" s="333"/>
      <c r="K152" s="334"/>
      <c r="L152" s="335"/>
      <c r="M152" s="90"/>
      <c r="N152" s="91"/>
      <c r="O152" s="92">
        <f>IFERROR(VLOOKUP(N152,'Listas Generales'!$B$24:$C$28,2,0),0)</f>
        <v>0</v>
      </c>
      <c r="P152" s="93"/>
      <c r="Q152" s="92">
        <f>IFERROR(VLOOKUP(P152,'Listas Generales'!$B$31:$C$35,2,0),0)</f>
        <v>0</v>
      </c>
      <c r="R152" s="93"/>
      <c r="S152" s="92">
        <f>IFERROR(VLOOKUP(R152,'Listas Generales'!$B$38:$C$42,2,0),0)</f>
        <v>0</v>
      </c>
      <c r="T152" s="94">
        <f t="shared" si="4"/>
        <v>0</v>
      </c>
      <c r="U152" s="172" t="str">
        <f>IFERROR(VLOOKUP(T152,'Listas Generales'!$B$4:$C$7,2,0),"-")</f>
        <v>Sin clasificar</v>
      </c>
      <c r="V152" s="99"/>
      <c r="W152" s="223"/>
      <c r="X152" s="224"/>
      <c r="Y152" s="224"/>
      <c r="Z152" s="224"/>
      <c r="AA152" s="224"/>
      <c r="AB152" s="225"/>
      <c r="AC152" s="142"/>
      <c r="AD152" s="141"/>
      <c r="AE152" s="141"/>
      <c r="AF152" s="141"/>
      <c r="AG152" s="187"/>
      <c r="AH152" s="323"/>
      <c r="AI152" s="100"/>
      <c r="AJ152" s="323"/>
      <c r="AK152" s="100"/>
      <c r="AL152" s="324"/>
      <c r="AM152" s="143"/>
      <c r="AN152" s="177" t="str">
        <f>IF(ISERROR(VLOOKUP(AL152,'Listas Ley Transparencia'!$N$3:$S$17,2,0)),"",VLOOKUP(AL152,'Listas Ley Transparencia'!$N$3:$S$17,2,0))</f>
        <v/>
      </c>
      <c r="AO152" s="178" t="str">
        <f>IF(ISERROR(VLOOKUP(AL152,'Listas Ley Transparencia'!$N$3:$S$17,3,0)),"",VLOOKUP(AL152,'Listas Ley Transparencia'!$N$3:$S$17,3,0))</f>
        <v/>
      </c>
      <c r="AP152" s="178" t="str">
        <f>IF(ISERROR(VLOOKUP(AL152,'Listas Ley Transparencia'!$N$3:$S$17,4,0)),"",VLOOKUP(AL152,'Listas Ley Transparencia'!$N$3:$S$17,4,0))</f>
        <v/>
      </c>
      <c r="AQ152" s="179" t="str">
        <f>IF(ISERROR(VLOOKUP(AL152,'Listas Ley Transparencia'!$N$3:$S$17,6,0)),"",VLOOKUP(AL152,'Listas Ley Transparencia'!$N$3:$S$17,6,0))</f>
        <v/>
      </c>
      <c r="AR152" s="229"/>
      <c r="AS152" s="230"/>
      <c r="AT152" s="231"/>
      <c r="AU152" s="231"/>
      <c r="AV152" s="232"/>
      <c r="AW152" s="236"/>
      <c r="AX152" s="167"/>
      <c r="AY152" s="168"/>
      <c r="AZ152" s="168"/>
      <c r="BA152" s="184" t="str">
        <f t="shared" si="5"/>
        <v>No</v>
      </c>
    </row>
    <row r="153" spans="1:53" ht="93" customHeight="1" x14ac:dyDescent="0.2">
      <c r="A153" s="96">
        <v>145</v>
      </c>
      <c r="B153" s="319"/>
      <c r="C153" s="97"/>
      <c r="D153" s="213"/>
      <c r="E153" s="97"/>
      <c r="F153" s="97"/>
      <c r="G153" s="98"/>
      <c r="H153" s="98"/>
      <c r="I153" s="174" t="str">
        <f>IF(T153=0,"-",IF(M153="Datos / Información",CONCATENATE(S153,Q153,O153,"-",VLOOKUP(N153,'Listas Generales'!$B$44:$C$47,2,0)),"-"))</f>
        <v>-</v>
      </c>
      <c r="J153" s="333"/>
      <c r="K153" s="334"/>
      <c r="L153" s="335"/>
      <c r="M153" s="90"/>
      <c r="N153" s="91"/>
      <c r="O153" s="92">
        <f>IFERROR(VLOOKUP(N153,'Listas Generales'!$B$24:$C$28,2,0),0)</f>
        <v>0</v>
      </c>
      <c r="P153" s="93"/>
      <c r="Q153" s="92">
        <f>IFERROR(VLOOKUP(P153,'Listas Generales'!$B$31:$C$35,2,0),0)</f>
        <v>0</v>
      </c>
      <c r="R153" s="93"/>
      <c r="S153" s="92">
        <f>IFERROR(VLOOKUP(R153,'Listas Generales'!$B$38:$C$42,2,0),0)</f>
        <v>0</v>
      </c>
      <c r="T153" s="94">
        <f t="shared" si="4"/>
        <v>0</v>
      </c>
      <c r="U153" s="172" t="str">
        <f>IFERROR(VLOOKUP(T153,'Listas Generales'!$B$4:$C$7,2,0),"-")</f>
        <v>Sin clasificar</v>
      </c>
      <c r="V153" s="99"/>
      <c r="W153" s="223"/>
      <c r="X153" s="224"/>
      <c r="Y153" s="224"/>
      <c r="Z153" s="224"/>
      <c r="AA153" s="224"/>
      <c r="AB153" s="225"/>
      <c r="AC153" s="142"/>
      <c r="AD153" s="141"/>
      <c r="AE153" s="141"/>
      <c r="AF153" s="141"/>
      <c r="AG153" s="187"/>
      <c r="AH153" s="323"/>
      <c r="AI153" s="100"/>
      <c r="AJ153" s="323"/>
      <c r="AK153" s="100"/>
      <c r="AL153" s="324"/>
      <c r="AM153" s="143"/>
      <c r="AN153" s="177" t="str">
        <f>IF(ISERROR(VLOOKUP(AL153,'Listas Ley Transparencia'!$N$3:$S$17,2,0)),"",VLOOKUP(AL153,'Listas Ley Transparencia'!$N$3:$S$17,2,0))</f>
        <v/>
      </c>
      <c r="AO153" s="178" t="str">
        <f>IF(ISERROR(VLOOKUP(AL153,'Listas Ley Transparencia'!$N$3:$S$17,3,0)),"",VLOOKUP(AL153,'Listas Ley Transparencia'!$N$3:$S$17,3,0))</f>
        <v/>
      </c>
      <c r="AP153" s="178" t="str">
        <f>IF(ISERROR(VLOOKUP(AL153,'Listas Ley Transparencia'!$N$3:$S$17,4,0)),"",VLOOKUP(AL153,'Listas Ley Transparencia'!$N$3:$S$17,4,0))</f>
        <v/>
      </c>
      <c r="AQ153" s="179" t="str">
        <f>IF(ISERROR(VLOOKUP(AL153,'Listas Ley Transparencia'!$N$3:$S$17,6,0)),"",VLOOKUP(AL153,'Listas Ley Transparencia'!$N$3:$S$17,6,0))</f>
        <v/>
      </c>
      <c r="AR153" s="229"/>
      <c r="AS153" s="230"/>
      <c r="AT153" s="231"/>
      <c r="AU153" s="231"/>
      <c r="AV153" s="232"/>
      <c r="AW153" s="236"/>
      <c r="AX153" s="167"/>
      <c r="AY153" s="168"/>
      <c r="AZ153" s="168"/>
      <c r="BA153" s="184" t="str">
        <f t="shared" si="5"/>
        <v>No</v>
      </c>
    </row>
    <row r="154" spans="1:53" ht="93" customHeight="1" x14ac:dyDescent="0.2">
      <c r="A154" s="96">
        <v>146</v>
      </c>
      <c r="B154" s="319"/>
      <c r="C154" s="97"/>
      <c r="D154" s="213"/>
      <c r="E154" s="97"/>
      <c r="F154" s="97"/>
      <c r="G154" s="98"/>
      <c r="H154" s="98"/>
      <c r="I154" s="174" t="str">
        <f>IF(T154=0,"-",IF(M154="Datos / Información",CONCATENATE(S154,Q154,O154,"-",VLOOKUP(N154,'Listas Generales'!$B$44:$C$47,2,0)),"-"))</f>
        <v>-</v>
      </c>
      <c r="J154" s="333"/>
      <c r="K154" s="334"/>
      <c r="L154" s="335"/>
      <c r="M154" s="90"/>
      <c r="N154" s="91"/>
      <c r="O154" s="92">
        <f>IFERROR(VLOOKUP(N154,'Listas Generales'!$B$24:$C$28,2,0),0)</f>
        <v>0</v>
      </c>
      <c r="P154" s="93"/>
      <c r="Q154" s="92">
        <f>IFERROR(VLOOKUP(P154,'Listas Generales'!$B$31:$C$35,2,0),0)</f>
        <v>0</v>
      </c>
      <c r="R154" s="93"/>
      <c r="S154" s="92">
        <f>IFERROR(VLOOKUP(R154,'Listas Generales'!$B$38:$C$42,2,0),0)</f>
        <v>0</v>
      </c>
      <c r="T154" s="94">
        <f t="shared" si="4"/>
        <v>0</v>
      </c>
      <c r="U154" s="172" t="str">
        <f>IFERROR(VLOOKUP(T154,'Listas Generales'!$B$4:$C$7,2,0),"-")</f>
        <v>Sin clasificar</v>
      </c>
      <c r="V154" s="99"/>
      <c r="W154" s="223"/>
      <c r="X154" s="224"/>
      <c r="Y154" s="224"/>
      <c r="Z154" s="224"/>
      <c r="AA154" s="224"/>
      <c r="AB154" s="225"/>
      <c r="AC154" s="142"/>
      <c r="AD154" s="141"/>
      <c r="AE154" s="141"/>
      <c r="AF154" s="141"/>
      <c r="AG154" s="187"/>
      <c r="AH154" s="323"/>
      <c r="AI154" s="100"/>
      <c r="AJ154" s="323"/>
      <c r="AK154" s="100"/>
      <c r="AL154" s="324"/>
      <c r="AM154" s="143"/>
      <c r="AN154" s="177" t="str">
        <f>IF(ISERROR(VLOOKUP(AL154,'Listas Ley Transparencia'!$N$3:$S$17,2,0)),"",VLOOKUP(AL154,'Listas Ley Transparencia'!$N$3:$S$17,2,0))</f>
        <v/>
      </c>
      <c r="AO154" s="178" t="str">
        <f>IF(ISERROR(VLOOKUP(AL154,'Listas Ley Transparencia'!$N$3:$S$17,3,0)),"",VLOOKUP(AL154,'Listas Ley Transparencia'!$N$3:$S$17,3,0))</f>
        <v/>
      </c>
      <c r="AP154" s="178" t="str">
        <f>IF(ISERROR(VLOOKUP(AL154,'Listas Ley Transparencia'!$N$3:$S$17,4,0)),"",VLOOKUP(AL154,'Listas Ley Transparencia'!$N$3:$S$17,4,0))</f>
        <v/>
      </c>
      <c r="AQ154" s="179" t="str">
        <f>IF(ISERROR(VLOOKUP(AL154,'Listas Ley Transparencia'!$N$3:$S$17,6,0)),"",VLOOKUP(AL154,'Listas Ley Transparencia'!$N$3:$S$17,6,0))</f>
        <v/>
      </c>
      <c r="AR154" s="229"/>
      <c r="AS154" s="230"/>
      <c r="AT154" s="231"/>
      <c r="AU154" s="231"/>
      <c r="AV154" s="232"/>
      <c r="AW154" s="236"/>
      <c r="AX154" s="167"/>
      <c r="AY154" s="168"/>
      <c r="AZ154" s="168"/>
      <c r="BA154" s="184" t="str">
        <f t="shared" si="5"/>
        <v>No</v>
      </c>
    </row>
    <row r="155" spans="1:53" ht="93" customHeight="1" x14ac:dyDescent="0.2">
      <c r="A155" s="96">
        <v>147</v>
      </c>
      <c r="B155" s="319"/>
      <c r="C155" s="97"/>
      <c r="D155" s="213"/>
      <c r="E155" s="97"/>
      <c r="F155" s="97"/>
      <c r="G155" s="98"/>
      <c r="H155" s="98"/>
      <c r="I155" s="174" t="str">
        <f>IF(T155=0,"-",IF(M155="Datos / Información",CONCATENATE(S155,Q155,O155,"-",VLOOKUP(N155,'Listas Generales'!$B$44:$C$47,2,0)),"-"))</f>
        <v>-</v>
      </c>
      <c r="J155" s="333"/>
      <c r="K155" s="334"/>
      <c r="L155" s="335"/>
      <c r="M155" s="90"/>
      <c r="N155" s="91"/>
      <c r="O155" s="92">
        <f>IFERROR(VLOOKUP(N155,'Listas Generales'!$B$24:$C$28,2,0),0)</f>
        <v>0</v>
      </c>
      <c r="P155" s="93"/>
      <c r="Q155" s="92">
        <f>IFERROR(VLOOKUP(P155,'Listas Generales'!$B$31:$C$35,2,0),0)</f>
        <v>0</v>
      </c>
      <c r="R155" s="93"/>
      <c r="S155" s="92">
        <f>IFERROR(VLOOKUP(R155,'Listas Generales'!$B$38:$C$42,2,0),0)</f>
        <v>0</v>
      </c>
      <c r="T155" s="94">
        <f t="shared" si="4"/>
        <v>0</v>
      </c>
      <c r="U155" s="172" t="str">
        <f>IFERROR(VLOOKUP(T155,'Listas Generales'!$B$4:$C$7,2,0),"-")</f>
        <v>Sin clasificar</v>
      </c>
      <c r="V155" s="99"/>
      <c r="W155" s="223"/>
      <c r="X155" s="224"/>
      <c r="Y155" s="224"/>
      <c r="Z155" s="224"/>
      <c r="AA155" s="224"/>
      <c r="AB155" s="225"/>
      <c r="AC155" s="142"/>
      <c r="AD155" s="141"/>
      <c r="AE155" s="141"/>
      <c r="AF155" s="141"/>
      <c r="AG155" s="187"/>
      <c r="AH155" s="323"/>
      <c r="AI155" s="100"/>
      <c r="AJ155" s="323"/>
      <c r="AK155" s="100"/>
      <c r="AL155" s="324"/>
      <c r="AM155" s="143"/>
      <c r="AN155" s="177" t="str">
        <f>IF(ISERROR(VLOOKUP(AL155,'Listas Ley Transparencia'!$N$3:$S$17,2,0)),"",VLOOKUP(AL155,'Listas Ley Transparencia'!$N$3:$S$17,2,0))</f>
        <v/>
      </c>
      <c r="AO155" s="178" t="str">
        <f>IF(ISERROR(VLOOKUP(AL155,'Listas Ley Transparencia'!$N$3:$S$17,3,0)),"",VLOOKUP(AL155,'Listas Ley Transparencia'!$N$3:$S$17,3,0))</f>
        <v/>
      </c>
      <c r="AP155" s="178" t="str">
        <f>IF(ISERROR(VLOOKUP(AL155,'Listas Ley Transparencia'!$N$3:$S$17,4,0)),"",VLOOKUP(AL155,'Listas Ley Transparencia'!$N$3:$S$17,4,0))</f>
        <v/>
      </c>
      <c r="AQ155" s="179" t="str">
        <f>IF(ISERROR(VLOOKUP(AL155,'Listas Ley Transparencia'!$N$3:$S$17,6,0)),"",VLOOKUP(AL155,'Listas Ley Transparencia'!$N$3:$S$17,6,0))</f>
        <v/>
      </c>
      <c r="AR155" s="229"/>
      <c r="AS155" s="230"/>
      <c r="AT155" s="231"/>
      <c r="AU155" s="231"/>
      <c r="AV155" s="232"/>
      <c r="AW155" s="236"/>
      <c r="AX155" s="167"/>
      <c r="AY155" s="168"/>
      <c r="AZ155" s="168"/>
      <c r="BA155" s="184" t="str">
        <f t="shared" si="5"/>
        <v>No</v>
      </c>
    </row>
    <row r="156" spans="1:53" ht="93" customHeight="1" x14ac:dyDescent="0.2">
      <c r="A156" s="96">
        <v>148</v>
      </c>
      <c r="B156" s="319"/>
      <c r="C156" s="97"/>
      <c r="D156" s="213"/>
      <c r="E156" s="97"/>
      <c r="F156" s="97"/>
      <c r="G156" s="98"/>
      <c r="H156" s="98"/>
      <c r="I156" s="174" t="str">
        <f>IF(T156=0,"-",IF(M156="Datos / Información",CONCATENATE(S156,Q156,O156,"-",VLOOKUP(N156,'Listas Generales'!$B$44:$C$47,2,0)),"-"))</f>
        <v>-</v>
      </c>
      <c r="J156" s="333"/>
      <c r="K156" s="334"/>
      <c r="L156" s="335"/>
      <c r="M156" s="90"/>
      <c r="N156" s="91"/>
      <c r="O156" s="92">
        <f>IFERROR(VLOOKUP(N156,'Listas Generales'!$B$24:$C$28,2,0),0)</f>
        <v>0</v>
      </c>
      <c r="P156" s="93"/>
      <c r="Q156" s="92">
        <f>IFERROR(VLOOKUP(P156,'Listas Generales'!$B$31:$C$35,2,0),0)</f>
        <v>0</v>
      </c>
      <c r="R156" s="93"/>
      <c r="S156" s="92">
        <f>IFERROR(VLOOKUP(R156,'Listas Generales'!$B$38:$C$42,2,0),0)</f>
        <v>0</v>
      </c>
      <c r="T156" s="94">
        <f t="shared" si="4"/>
        <v>0</v>
      </c>
      <c r="U156" s="172" t="str">
        <f>IFERROR(VLOOKUP(T156,'Listas Generales'!$B$4:$C$7,2,0),"-")</f>
        <v>Sin clasificar</v>
      </c>
      <c r="V156" s="99"/>
      <c r="W156" s="223"/>
      <c r="X156" s="224"/>
      <c r="Y156" s="224"/>
      <c r="Z156" s="224"/>
      <c r="AA156" s="224"/>
      <c r="AB156" s="225"/>
      <c r="AC156" s="142"/>
      <c r="AD156" s="141"/>
      <c r="AE156" s="141"/>
      <c r="AF156" s="141"/>
      <c r="AG156" s="187"/>
      <c r="AH156" s="323"/>
      <c r="AI156" s="100"/>
      <c r="AJ156" s="323"/>
      <c r="AK156" s="100"/>
      <c r="AL156" s="324"/>
      <c r="AM156" s="143"/>
      <c r="AN156" s="177" t="str">
        <f>IF(ISERROR(VLOOKUP(AL156,'Listas Ley Transparencia'!$N$3:$S$17,2,0)),"",VLOOKUP(AL156,'Listas Ley Transparencia'!$N$3:$S$17,2,0))</f>
        <v/>
      </c>
      <c r="AO156" s="178" t="str">
        <f>IF(ISERROR(VLOOKUP(AL156,'Listas Ley Transparencia'!$N$3:$S$17,3,0)),"",VLOOKUP(AL156,'Listas Ley Transparencia'!$N$3:$S$17,3,0))</f>
        <v/>
      </c>
      <c r="AP156" s="178" t="str">
        <f>IF(ISERROR(VLOOKUP(AL156,'Listas Ley Transparencia'!$N$3:$S$17,4,0)),"",VLOOKUP(AL156,'Listas Ley Transparencia'!$N$3:$S$17,4,0))</f>
        <v/>
      </c>
      <c r="AQ156" s="179" t="str">
        <f>IF(ISERROR(VLOOKUP(AL156,'Listas Ley Transparencia'!$N$3:$S$17,6,0)),"",VLOOKUP(AL156,'Listas Ley Transparencia'!$N$3:$S$17,6,0))</f>
        <v/>
      </c>
      <c r="AR156" s="229"/>
      <c r="AS156" s="230"/>
      <c r="AT156" s="231"/>
      <c r="AU156" s="231"/>
      <c r="AV156" s="232"/>
      <c r="AW156" s="236"/>
      <c r="AX156" s="167"/>
      <c r="AY156" s="168"/>
      <c r="AZ156" s="168"/>
      <c r="BA156" s="184" t="str">
        <f t="shared" si="5"/>
        <v>No</v>
      </c>
    </row>
    <row r="157" spans="1:53" ht="93" customHeight="1" x14ac:dyDescent="0.2">
      <c r="A157" s="96">
        <v>149</v>
      </c>
      <c r="B157" s="319"/>
      <c r="C157" s="97"/>
      <c r="D157" s="213"/>
      <c r="E157" s="97"/>
      <c r="F157" s="97"/>
      <c r="G157" s="98"/>
      <c r="H157" s="98"/>
      <c r="I157" s="174" t="str">
        <f>IF(T157=0,"-",IF(M157="Datos / Información",CONCATENATE(S157,Q157,O157,"-",VLOOKUP(N157,'Listas Generales'!$B$44:$C$47,2,0)),"-"))</f>
        <v>-</v>
      </c>
      <c r="J157" s="333"/>
      <c r="K157" s="334"/>
      <c r="L157" s="335"/>
      <c r="M157" s="90"/>
      <c r="N157" s="91"/>
      <c r="O157" s="92">
        <f>IFERROR(VLOOKUP(N157,'Listas Generales'!$B$24:$C$28,2,0),0)</f>
        <v>0</v>
      </c>
      <c r="P157" s="93"/>
      <c r="Q157" s="92">
        <f>IFERROR(VLOOKUP(P157,'Listas Generales'!$B$31:$C$35,2,0),0)</f>
        <v>0</v>
      </c>
      <c r="R157" s="93"/>
      <c r="S157" s="92">
        <f>IFERROR(VLOOKUP(R157,'Listas Generales'!$B$38:$C$42,2,0),0)</f>
        <v>0</v>
      </c>
      <c r="T157" s="94">
        <f t="shared" si="4"/>
        <v>0</v>
      </c>
      <c r="U157" s="172" t="str">
        <f>IFERROR(VLOOKUP(T157,'Listas Generales'!$B$4:$C$7,2,0),"-")</f>
        <v>Sin clasificar</v>
      </c>
      <c r="V157" s="99"/>
      <c r="W157" s="223"/>
      <c r="X157" s="224"/>
      <c r="Y157" s="224"/>
      <c r="Z157" s="224"/>
      <c r="AA157" s="224"/>
      <c r="AB157" s="225"/>
      <c r="AC157" s="142"/>
      <c r="AD157" s="141"/>
      <c r="AE157" s="141"/>
      <c r="AF157" s="141"/>
      <c r="AG157" s="187"/>
      <c r="AH157" s="323"/>
      <c r="AI157" s="100"/>
      <c r="AJ157" s="323"/>
      <c r="AK157" s="100"/>
      <c r="AL157" s="324"/>
      <c r="AM157" s="143"/>
      <c r="AN157" s="177" t="str">
        <f>IF(ISERROR(VLOOKUP(AL157,'Listas Ley Transparencia'!$N$3:$S$17,2,0)),"",VLOOKUP(AL157,'Listas Ley Transparencia'!$N$3:$S$17,2,0))</f>
        <v/>
      </c>
      <c r="AO157" s="178" t="str">
        <f>IF(ISERROR(VLOOKUP(AL157,'Listas Ley Transparencia'!$N$3:$S$17,3,0)),"",VLOOKUP(AL157,'Listas Ley Transparencia'!$N$3:$S$17,3,0))</f>
        <v/>
      </c>
      <c r="AP157" s="178" t="str">
        <f>IF(ISERROR(VLOOKUP(AL157,'Listas Ley Transparencia'!$N$3:$S$17,4,0)),"",VLOOKUP(AL157,'Listas Ley Transparencia'!$N$3:$S$17,4,0))</f>
        <v/>
      </c>
      <c r="AQ157" s="179" t="str">
        <f>IF(ISERROR(VLOOKUP(AL157,'Listas Ley Transparencia'!$N$3:$S$17,6,0)),"",VLOOKUP(AL157,'Listas Ley Transparencia'!$N$3:$S$17,6,0))</f>
        <v/>
      </c>
      <c r="AR157" s="229"/>
      <c r="AS157" s="230"/>
      <c r="AT157" s="231"/>
      <c r="AU157" s="231"/>
      <c r="AV157" s="232"/>
      <c r="AW157" s="236"/>
      <c r="AX157" s="167"/>
      <c r="AY157" s="168"/>
      <c r="AZ157" s="168"/>
      <c r="BA157" s="184" t="str">
        <f t="shared" si="5"/>
        <v>No</v>
      </c>
    </row>
    <row r="158" spans="1:53" ht="93" customHeight="1" x14ac:dyDescent="0.2">
      <c r="A158" s="96">
        <v>150</v>
      </c>
      <c r="B158" s="319"/>
      <c r="C158" s="97"/>
      <c r="D158" s="213"/>
      <c r="E158" s="97"/>
      <c r="F158" s="97"/>
      <c r="G158" s="98"/>
      <c r="H158" s="98"/>
      <c r="I158" s="174" t="str">
        <f>IF(T158=0,"-",IF(M158="Datos / Información",CONCATENATE(S158,Q158,O158,"-",VLOOKUP(N158,'Listas Generales'!$B$44:$C$47,2,0)),"-"))</f>
        <v>-</v>
      </c>
      <c r="J158" s="333"/>
      <c r="K158" s="334"/>
      <c r="L158" s="335"/>
      <c r="M158" s="90"/>
      <c r="N158" s="91"/>
      <c r="O158" s="92">
        <f>IFERROR(VLOOKUP(N158,'Listas Generales'!$B$24:$C$28,2,0),0)</f>
        <v>0</v>
      </c>
      <c r="P158" s="93"/>
      <c r="Q158" s="92">
        <f>IFERROR(VLOOKUP(P158,'Listas Generales'!$B$31:$C$35,2,0),0)</f>
        <v>0</v>
      </c>
      <c r="R158" s="93"/>
      <c r="S158" s="92">
        <f>IFERROR(VLOOKUP(R158,'Listas Generales'!$B$38:$C$42,2,0),0)</f>
        <v>0</v>
      </c>
      <c r="T158" s="94">
        <f t="shared" si="4"/>
        <v>0</v>
      </c>
      <c r="U158" s="172" t="str">
        <f>IFERROR(VLOOKUP(T158,'Listas Generales'!$B$4:$C$7,2,0),"-")</f>
        <v>Sin clasificar</v>
      </c>
      <c r="V158" s="99"/>
      <c r="W158" s="223"/>
      <c r="X158" s="224"/>
      <c r="Y158" s="224"/>
      <c r="Z158" s="224"/>
      <c r="AA158" s="224"/>
      <c r="AB158" s="225"/>
      <c r="AC158" s="142"/>
      <c r="AD158" s="141"/>
      <c r="AE158" s="141"/>
      <c r="AF158" s="141"/>
      <c r="AG158" s="187"/>
      <c r="AH158" s="323"/>
      <c r="AI158" s="100"/>
      <c r="AJ158" s="323"/>
      <c r="AK158" s="100"/>
      <c r="AL158" s="324"/>
      <c r="AM158" s="143"/>
      <c r="AN158" s="177" t="str">
        <f>IF(ISERROR(VLOOKUP(AL158,'Listas Ley Transparencia'!$N$3:$S$17,2,0)),"",VLOOKUP(AL158,'Listas Ley Transparencia'!$N$3:$S$17,2,0))</f>
        <v/>
      </c>
      <c r="AO158" s="178" t="str">
        <f>IF(ISERROR(VLOOKUP(AL158,'Listas Ley Transparencia'!$N$3:$S$17,3,0)),"",VLOOKUP(AL158,'Listas Ley Transparencia'!$N$3:$S$17,3,0))</f>
        <v/>
      </c>
      <c r="AP158" s="178" t="str">
        <f>IF(ISERROR(VLOOKUP(AL158,'Listas Ley Transparencia'!$N$3:$S$17,4,0)),"",VLOOKUP(AL158,'Listas Ley Transparencia'!$N$3:$S$17,4,0))</f>
        <v/>
      </c>
      <c r="AQ158" s="179" t="str">
        <f>IF(ISERROR(VLOOKUP(AL158,'Listas Ley Transparencia'!$N$3:$S$17,6,0)),"",VLOOKUP(AL158,'Listas Ley Transparencia'!$N$3:$S$17,6,0))</f>
        <v/>
      </c>
      <c r="AR158" s="229"/>
      <c r="AS158" s="230"/>
      <c r="AT158" s="231"/>
      <c r="AU158" s="231"/>
      <c r="AV158" s="232"/>
      <c r="AW158" s="236"/>
      <c r="AX158" s="167"/>
      <c r="AY158" s="168"/>
      <c r="AZ158" s="168"/>
      <c r="BA158" s="184" t="str">
        <f t="shared" si="5"/>
        <v>No</v>
      </c>
    </row>
    <row r="159" spans="1:53" ht="93" customHeight="1" x14ac:dyDescent="0.2">
      <c r="A159" s="96">
        <v>151</v>
      </c>
      <c r="B159" s="319"/>
      <c r="C159" s="97"/>
      <c r="D159" s="213"/>
      <c r="E159" s="97"/>
      <c r="F159" s="97"/>
      <c r="G159" s="98"/>
      <c r="H159" s="98"/>
      <c r="I159" s="174" t="str">
        <f>IF(T159=0,"-",IF(M159="Datos / Información",CONCATENATE(S159,Q159,O159,"-",VLOOKUP(N159,'Listas Generales'!$B$44:$C$47,2,0)),"-"))</f>
        <v>-</v>
      </c>
      <c r="J159" s="333"/>
      <c r="K159" s="334"/>
      <c r="L159" s="335"/>
      <c r="M159" s="90"/>
      <c r="N159" s="91"/>
      <c r="O159" s="92">
        <f>IFERROR(VLOOKUP(N159,'Listas Generales'!$B$24:$C$28,2,0),0)</f>
        <v>0</v>
      </c>
      <c r="P159" s="93"/>
      <c r="Q159" s="92">
        <f>IFERROR(VLOOKUP(P159,'Listas Generales'!$B$31:$C$35,2,0),0)</f>
        <v>0</v>
      </c>
      <c r="R159" s="93"/>
      <c r="S159" s="92">
        <f>IFERROR(VLOOKUP(R159,'Listas Generales'!$B$38:$C$42,2,0),0)</f>
        <v>0</v>
      </c>
      <c r="T159" s="94">
        <f t="shared" si="4"/>
        <v>0</v>
      </c>
      <c r="U159" s="172" t="str">
        <f>IFERROR(VLOOKUP(T159,'Listas Generales'!$B$4:$C$7,2,0),"-")</f>
        <v>Sin clasificar</v>
      </c>
      <c r="V159" s="99"/>
      <c r="W159" s="223"/>
      <c r="X159" s="224"/>
      <c r="Y159" s="224"/>
      <c r="Z159" s="224"/>
      <c r="AA159" s="224"/>
      <c r="AB159" s="225"/>
      <c r="AC159" s="142"/>
      <c r="AD159" s="141"/>
      <c r="AE159" s="141"/>
      <c r="AF159" s="141"/>
      <c r="AG159" s="187"/>
      <c r="AH159" s="323"/>
      <c r="AI159" s="100"/>
      <c r="AJ159" s="323"/>
      <c r="AK159" s="100"/>
      <c r="AL159" s="324"/>
      <c r="AM159" s="143"/>
      <c r="AN159" s="177" t="str">
        <f>IF(ISERROR(VLOOKUP(AL159,'Listas Ley Transparencia'!$N$3:$S$17,2,0)),"",VLOOKUP(AL159,'Listas Ley Transparencia'!$N$3:$S$17,2,0))</f>
        <v/>
      </c>
      <c r="AO159" s="178" t="str">
        <f>IF(ISERROR(VLOOKUP(AL159,'Listas Ley Transparencia'!$N$3:$S$17,3,0)),"",VLOOKUP(AL159,'Listas Ley Transparencia'!$N$3:$S$17,3,0))</f>
        <v/>
      </c>
      <c r="AP159" s="178" t="str">
        <f>IF(ISERROR(VLOOKUP(AL159,'Listas Ley Transparencia'!$N$3:$S$17,4,0)),"",VLOOKUP(AL159,'Listas Ley Transparencia'!$N$3:$S$17,4,0))</f>
        <v/>
      </c>
      <c r="AQ159" s="179" t="str">
        <f>IF(ISERROR(VLOOKUP(AL159,'Listas Ley Transparencia'!$N$3:$S$17,6,0)),"",VLOOKUP(AL159,'Listas Ley Transparencia'!$N$3:$S$17,6,0))</f>
        <v/>
      </c>
      <c r="AR159" s="229"/>
      <c r="AS159" s="230"/>
      <c r="AT159" s="231"/>
      <c r="AU159" s="231"/>
      <c r="AV159" s="232"/>
      <c r="AW159" s="236"/>
      <c r="AX159" s="167"/>
      <c r="AY159" s="168"/>
      <c r="AZ159" s="168"/>
      <c r="BA159" s="184" t="str">
        <f t="shared" si="5"/>
        <v>No</v>
      </c>
    </row>
    <row r="160" spans="1:53" ht="93" customHeight="1" x14ac:dyDescent="0.2">
      <c r="A160" s="96">
        <v>152</v>
      </c>
      <c r="B160" s="319"/>
      <c r="C160" s="97"/>
      <c r="D160" s="213"/>
      <c r="E160" s="97"/>
      <c r="F160" s="97"/>
      <c r="G160" s="98"/>
      <c r="H160" s="98"/>
      <c r="I160" s="174" t="str">
        <f>IF(T160=0,"-",IF(M160="Datos / Información",CONCATENATE(S160,Q160,O160,"-",VLOOKUP(N160,'Listas Generales'!$B$44:$C$47,2,0)),"-"))</f>
        <v>-</v>
      </c>
      <c r="J160" s="333"/>
      <c r="K160" s="334"/>
      <c r="L160" s="335"/>
      <c r="M160" s="90"/>
      <c r="N160" s="91"/>
      <c r="O160" s="92">
        <f>IFERROR(VLOOKUP(N160,'Listas Generales'!$B$24:$C$28,2,0),0)</f>
        <v>0</v>
      </c>
      <c r="P160" s="93"/>
      <c r="Q160" s="92">
        <f>IFERROR(VLOOKUP(P160,'Listas Generales'!$B$31:$C$35,2,0),0)</f>
        <v>0</v>
      </c>
      <c r="R160" s="93"/>
      <c r="S160" s="92">
        <f>IFERROR(VLOOKUP(R160,'Listas Generales'!$B$38:$C$42,2,0),0)</f>
        <v>0</v>
      </c>
      <c r="T160" s="94">
        <f t="shared" si="4"/>
        <v>0</v>
      </c>
      <c r="U160" s="172" t="str">
        <f>IFERROR(VLOOKUP(T160,'Listas Generales'!$B$4:$C$7,2,0),"-")</f>
        <v>Sin clasificar</v>
      </c>
      <c r="V160" s="99"/>
      <c r="W160" s="223"/>
      <c r="X160" s="224"/>
      <c r="Y160" s="224"/>
      <c r="Z160" s="224"/>
      <c r="AA160" s="224"/>
      <c r="AB160" s="225"/>
      <c r="AC160" s="142"/>
      <c r="AD160" s="141"/>
      <c r="AE160" s="141"/>
      <c r="AF160" s="141"/>
      <c r="AG160" s="187"/>
      <c r="AH160" s="323"/>
      <c r="AI160" s="100"/>
      <c r="AJ160" s="323"/>
      <c r="AK160" s="100"/>
      <c r="AL160" s="324"/>
      <c r="AM160" s="143"/>
      <c r="AN160" s="177" t="str">
        <f>IF(ISERROR(VLOOKUP(AL160,'Listas Ley Transparencia'!$N$3:$S$17,2,0)),"",VLOOKUP(AL160,'Listas Ley Transparencia'!$N$3:$S$17,2,0))</f>
        <v/>
      </c>
      <c r="AO160" s="178" t="str">
        <f>IF(ISERROR(VLOOKUP(AL160,'Listas Ley Transparencia'!$N$3:$S$17,3,0)),"",VLOOKUP(AL160,'Listas Ley Transparencia'!$N$3:$S$17,3,0))</f>
        <v/>
      </c>
      <c r="AP160" s="178" t="str">
        <f>IF(ISERROR(VLOOKUP(AL160,'Listas Ley Transparencia'!$N$3:$S$17,4,0)),"",VLOOKUP(AL160,'Listas Ley Transparencia'!$N$3:$S$17,4,0))</f>
        <v/>
      </c>
      <c r="AQ160" s="179" t="str">
        <f>IF(ISERROR(VLOOKUP(AL160,'Listas Ley Transparencia'!$N$3:$S$17,6,0)),"",VLOOKUP(AL160,'Listas Ley Transparencia'!$N$3:$S$17,6,0))</f>
        <v/>
      </c>
      <c r="AR160" s="229"/>
      <c r="AS160" s="230"/>
      <c r="AT160" s="231"/>
      <c r="AU160" s="231"/>
      <c r="AV160" s="232"/>
      <c r="AW160" s="236"/>
      <c r="AX160" s="167"/>
      <c r="AY160" s="168"/>
      <c r="AZ160" s="168"/>
      <c r="BA160" s="184" t="str">
        <f t="shared" si="5"/>
        <v>No</v>
      </c>
    </row>
    <row r="161" spans="1:53" ht="93" customHeight="1" x14ac:dyDescent="0.2">
      <c r="A161" s="96">
        <v>153</v>
      </c>
      <c r="B161" s="319"/>
      <c r="C161" s="97"/>
      <c r="D161" s="213"/>
      <c r="E161" s="97"/>
      <c r="F161" s="97"/>
      <c r="G161" s="98"/>
      <c r="H161" s="98"/>
      <c r="I161" s="174" t="str">
        <f>IF(T161=0,"-",IF(M161="Datos / Información",CONCATENATE(S161,Q161,O161,"-",VLOOKUP(N161,'Listas Generales'!$B$44:$C$47,2,0)),"-"))</f>
        <v>-</v>
      </c>
      <c r="J161" s="333"/>
      <c r="K161" s="334"/>
      <c r="L161" s="335"/>
      <c r="M161" s="90"/>
      <c r="N161" s="91"/>
      <c r="O161" s="92">
        <f>IFERROR(VLOOKUP(N161,'Listas Generales'!$B$24:$C$28,2,0),0)</f>
        <v>0</v>
      </c>
      <c r="P161" s="93"/>
      <c r="Q161" s="92">
        <f>IFERROR(VLOOKUP(P161,'Listas Generales'!$B$31:$C$35,2,0),0)</f>
        <v>0</v>
      </c>
      <c r="R161" s="93"/>
      <c r="S161" s="92">
        <f>IFERROR(VLOOKUP(R161,'Listas Generales'!$B$38:$C$42,2,0),0)</f>
        <v>0</v>
      </c>
      <c r="T161" s="94">
        <f t="shared" si="4"/>
        <v>0</v>
      </c>
      <c r="U161" s="172" t="str">
        <f>IFERROR(VLOOKUP(T161,'Listas Generales'!$B$4:$C$7,2,0),"-")</f>
        <v>Sin clasificar</v>
      </c>
      <c r="V161" s="99"/>
      <c r="W161" s="223"/>
      <c r="X161" s="224"/>
      <c r="Y161" s="224"/>
      <c r="Z161" s="224"/>
      <c r="AA161" s="224"/>
      <c r="AB161" s="225"/>
      <c r="AC161" s="142"/>
      <c r="AD161" s="141"/>
      <c r="AE161" s="141"/>
      <c r="AF161" s="141"/>
      <c r="AG161" s="187"/>
      <c r="AH161" s="323"/>
      <c r="AI161" s="100"/>
      <c r="AJ161" s="323"/>
      <c r="AK161" s="100"/>
      <c r="AL161" s="324"/>
      <c r="AM161" s="143"/>
      <c r="AN161" s="177" t="str">
        <f>IF(ISERROR(VLOOKUP(AL161,'Listas Ley Transparencia'!$N$3:$S$17,2,0)),"",VLOOKUP(AL161,'Listas Ley Transparencia'!$N$3:$S$17,2,0))</f>
        <v/>
      </c>
      <c r="AO161" s="178" t="str">
        <f>IF(ISERROR(VLOOKUP(AL161,'Listas Ley Transparencia'!$N$3:$S$17,3,0)),"",VLOOKUP(AL161,'Listas Ley Transparencia'!$N$3:$S$17,3,0))</f>
        <v/>
      </c>
      <c r="AP161" s="178" t="str">
        <f>IF(ISERROR(VLOOKUP(AL161,'Listas Ley Transparencia'!$N$3:$S$17,4,0)),"",VLOOKUP(AL161,'Listas Ley Transparencia'!$N$3:$S$17,4,0))</f>
        <v/>
      </c>
      <c r="AQ161" s="179" t="str">
        <f>IF(ISERROR(VLOOKUP(AL161,'Listas Ley Transparencia'!$N$3:$S$17,6,0)),"",VLOOKUP(AL161,'Listas Ley Transparencia'!$N$3:$S$17,6,0))</f>
        <v/>
      </c>
      <c r="AR161" s="229"/>
      <c r="AS161" s="230"/>
      <c r="AT161" s="231"/>
      <c r="AU161" s="231"/>
      <c r="AV161" s="232"/>
      <c r="AW161" s="236"/>
      <c r="AX161" s="167"/>
      <c r="AY161" s="168"/>
      <c r="AZ161" s="168"/>
      <c r="BA161" s="184" t="str">
        <f t="shared" si="5"/>
        <v>No</v>
      </c>
    </row>
    <row r="162" spans="1:53" ht="93" customHeight="1" x14ac:dyDescent="0.2">
      <c r="A162" s="96">
        <v>154</v>
      </c>
      <c r="B162" s="319"/>
      <c r="C162" s="97"/>
      <c r="D162" s="213"/>
      <c r="E162" s="97"/>
      <c r="F162" s="97"/>
      <c r="G162" s="98"/>
      <c r="H162" s="98"/>
      <c r="I162" s="174" t="str">
        <f>IF(T162=0,"-",IF(M162="Datos / Información",CONCATENATE(S162,Q162,O162,"-",VLOOKUP(N162,'Listas Generales'!$B$44:$C$47,2,0)),"-"))</f>
        <v>-</v>
      </c>
      <c r="J162" s="333"/>
      <c r="K162" s="334"/>
      <c r="L162" s="335"/>
      <c r="M162" s="90"/>
      <c r="N162" s="91"/>
      <c r="O162" s="92">
        <f>IFERROR(VLOOKUP(N162,'Listas Generales'!$B$24:$C$28,2,0),0)</f>
        <v>0</v>
      </c>
      <c r="P162" s="93"/>
      <c r="Q162" s="92">
        <f>IFERROR(VLOOKUP(P162,'Listas Generales'!$B$31:$C$35,2,0),0)</f>
        <v>0</v>
      </c>
      <c r="R162" s="93"/>
      <c r="S162" s="92">
        <f>IFERROR(VLOOKUP(R162,'Listas Generales'!$B$38:$C$42,2,0),0)</f>
        <v>0</v>
      </c>
      <c r="T162" s="94">
        <f t="shared" si="4"/>
        <v>0</v>
      </c>
      <c r="U162" s="172" t="str">
        <f>IFERROR(VLOOKUP(T162,'Listas Generales'!$B$4:$C$7,2,0),"-")</f>
        <v>Sin clasificar</v>
      </c>
      <c r="V162" s="99"/>
      <c r="W162" s="223"/>
      <c r="X162" s="224"/>
      <c r="Y162" s="224"/>
      <c r="Z162" s="224"/>
      <c r="AA162" s="224"/>
      <c r="AB162" s="225"/>
      <c r="AC162" s="142"/>
      <c r="AD162" s="141"/>
      <c r="AE162" s="141"/>
      <c r="AF162" s="141"/>
      <c r="AG162" s="187"/>
      <c r="AH162" s="323"/>
      <c r="AI162" s="100"/>
      <c r="AJ162" s="323"/>
      <c r="AK162" s="100"/>
      <c r="AL162" s="324"/>
      <c r="AM162" s="143"/>
      <c r="AN162" s="177" t="str">
        <f>IF(ISERROR(VLOOKUP(AL162,'Listas Ley Transparencia'!$N$3:$S$17,2,0)),"",VLOOKUP(AL162,'Listas Ley Transparencia'!$N$3:$S$17,2,0))</f>
        <v/>
      </c>
      <c r="AO162" s="178" t="str">
        <f>IF(ISERROR(VLOOKUP(AL162,'Listas Ley Transparencia'!$N$3:$S$17,3,0)),"",VLOOKUP(AL162,'Listas Ley Transparencia'!$N$3:$S$17,3,0))</f>
        <v/>
      </c>
      <c r="AP162" s="178" t="str">
        <f>IF(ISERROR(VLOOKUP(AL162,'Listas Ley Transparencia'!$N$3:$S$17,4,0)),"",VLOOKUP(AL162,'Listas Ley Transparencia'!$N$3:$S$17,4,0))</f>
        <v/>
      </c>
      <c r="AQ162" s="179" t="str">
        <f>IF(ISERROR(VLOOKUP(AL162,'Listas Ley Transparencia'!$N$3:$S$17,6,0)),"",VLOOKUP(AL162,'Listas Ley Transparencia'!$N$3:$S$17,6,0))</f>
        <v/>
      </c>
      <c r="AR162" s="229"/>
      <c r="AS162" s="230"/>
      <c r="AT162" s="231"/>
      <c r="AU162" s="231"/>
      <c r="AV162" s="232"/>
      <c r="AW162" s="236"/>
      <c r="AX162" s="167"/>
      <c r="AY162" s="168"/>
      <c r="AZ162" s="168"/>
      <c r="BA162" s="184" t="str">
        <f t="shared" si="5"/>
        <v>No</v>
      </c>
    </row>
    <row r="163" spans="1:53" ht="93" customHeight="1" x14ac:dyDescent="0.2">
      <c r="A163" s="96">
        <v>155</v>
      </c>
      <c r="B163" s="319"/>
      <c r="C163" s="97"/>
      <c r="D163" s="213"/>
      <c r="E163" s="97"/>
      <c r="F163" s="97"/>
      <c r="G163" s="98"/>
      <c r="H163" s="98"/>
      <c r="I163" s="174" t="str">
        <f>IF(T163=0,"-",IF(M163="Datos / Información",CONCATENATE(S163,Q163,O163,"-",VLOOKUP(N163,'Listas Generales'!$B$44:$C$47,2,0)),"-"))</f>
        <v>-</v>
      </c>
      <c r="J163" s="333"/>
      <c r="K163" s="334"/>
      <c r="L163" s="335"/>
      <c r="M163" s="90"/>
      <c r="N163" s="91"/>
      <c r="O163" s="92">
        <f>IFERROR(VLOOKUP(N163,'Listas Generales'!$B$24:$C$28,2,0),0)</f>
        <v>0</v>
      </c>
      <c r="P163" s="93"/>
      <c r="Q163" s="92">
        <f>IFERROR(VLOOKUP(P163,'Listas Generales'!$B$31:$C$35,2,0),0)</f>
        <v>0</v>
      </c>
      <c r="R163" s="93"/>
      <c r="S163" s="92">
        <f>IFERROR(VLOOKUP(R163,'Listas Generales'!$B$38:$C$42,2,0),0)</f>
        <v>0</v>
      </c>
      <c r="T163" s="94">
        <f t="shared" si="4"/>
        <v>0</v>
      </c>
      <c r="U163" s="172" t="str">
        <f>IFERROR(VLOOKUP(T163,'Listas Generales'!$B$4:$C$7,2,0),"-")</f>
        <v>Sin clasificar</v>
      </c>
      <c r="V163" s="99"/>
      <c r="W163" s="223"/>
      <c r="X163" s="224"/>
      <c r="Y163" s="224"/>
      <c r="Z163" s="224"/>
      <c r="AA163" s="224"/>
      <c r="AB163" s="225"/>
      <c r="AC163" s="142"/>
      <c r="AD163" s="141"/>
      <c r="AE163" s="141"/>
      <c r="AF163" s="141"/>
      <c r="AG163" s="187"/>
      <c r="AH163" s="323"/>
      <c r="AI163" s="100"/>
      <c r="AJ163" s="323"/>
      <c r="AK163" s="100"/>
      <c r="AL163" s="324"/>
      <c r="AM163" s="143"/>
      <c r="AN163" s="177" t="str">
        <f>IF(ISERROR(VLOOKUP(AL163,'Listas Ley Transparencia'!$N$3:$S$17,2,0)),"",VLOOKUP(AL163,'Listas Ley Transparencia'!$N$3:$S$17,2,0))</f>
        <v/>
      </c>
      <c r="AO163" s="178" t="str">
        <f>IF(ISERROR(VLOOKUP(AL163,'Listas Ley Transparencia'!$N$3:$S$17,3,0)),"",VLOOKUP(AL163,'Listas Ley Transparencia'!$N$3:$S$17,3,0))</f>
        <v/>
      </c>
      <c r="AP163" s="178" t="str">
        <f>IF(ISERROR(VLOOKUP(AL163,'Listas Ley Transparencia'!$N$3:$S$17,4,0)),"",VLOOKUP(AL163,'Listas Ley Transparencia'!$N$3:$S$17,4,0))</f>
        <v/>
      </c>
      <c r="AQ163" s="179" t="str">
        <f>IF(ISERROR(VLOOKUP(AL163,'Listas Ley Transparencia'!$N$3:$S$17,6,0)),"",VLOOKUP(AL163,'Listas Ley Transparencia'!$N$3:$S$17,6,0))</f>
        <v/>
      </c>
      <c r="AR163" s="229"/>
      <c r="AS163" s="230"/>
      <c r="AT163" s="231"/>
      <c r="AU163" s="231"/>
      <c r="AV163" s="232"/>
      <c r="AW163" s="236"/>
      <c r="AX163" s="167"/>
      <c r="AY163" s="168"/>
      <c r="AZ163" s="168"/>
      <c r="BA163" s="184" t="str">
        <f t="shared" si="5"/>
        <v>No</v>
      </c>
    </row>
    <row r="164" spans="1:53" ht="93" customHeight="1" x14ac:dyDescent="0.2">
      <c r="A164" s="96">
        <v>156</v>
      </c>
      <c r="B164" s="319"/>
      <c r="C164" s="97"/>
      <c r="D164" s="213"/>
      <c r="E164" s="97"/>
      <c r="F164" s="97"/>
      <c r="G164" s="98"/>
      <c r="H164" s="98"/>
      <c r="I164" s="174" t="str">
        <f>IF(T164=0,"-",IF(M164="Datos / Información",CONCATENATE(S164,Q164,O164,"-",VLOOKUP(N164,'Listas Generales'!$B$44:$C$47,2,0)),"-"))</f>
        <v>-</v>
      </c>
      <c r="J164" s="333"/>
      <c r="K164" s="334"/>
      <c r="L164" s="335"/>
      <c r="M164" s="90"/>
      <c r="N164" s="91"/>
      <c r="O164" s="92">
        <f>IFERROR(VLOOKUP(N164,'Listas Generales'!$B$24:$C$28,2,0),0)</f>
        <v>0</v>
      </c>
      <c r="P164" s="93"/>
      <c r="Q164" s="92">
        <f>IFERROR(VLOOKUP(P164,'Listas Generales'!$B$31:$C$35,2,0),0)</f>
        <v>0</v>
      </c>
      <c r="R164" s="93"/>
      <c r="S164" s="92">
        <f>IFERROR(VLOOKUP(R164,'Listas Generales'!$B$38:$C$42,2,0),0)</f>
        <v>0</v>
      </c>
      <c r="T164" s="94">
        <f t="shared" si="4"/>
        <v>0</v>
      </c>
      <c r="U164" s="172" t="str">
        <f>IFERROR(VLOOKUP(T164,'Listas Generales'!$B$4:$C$7,2,0),"-")</f>
        <v>Sin clasificar</v>
      </c>
      <c r="V164" s="99"/>
      <c r="W164" s="223"/>
      <c r="X164" s="224"/>
      <c r="Y164" s="224"/>
      <c r="Z164" s="224"/>
      <c r="AA164" s="224"/>
      <c r="AB164" s="225"/>
      <c r="AC164" s="142"/>
      <c r="AD164" s="141"/>
      <c r="AE164" s="141"/>
      <c r="AF164" s="141"/>
      <c r="AG164" s="187"/>
      <c r="AH164" s="323"/>
      <c r="AI164" s="100"/>
      <c r="AJ164" s="323"/>
      <c r="AK164" s="100"/>
      <c r="AL164" s="324"/>
      <c r="AM164" s="143"/>
      <c r="AN164" s="177" t="str">
        <f>IF(ISERROR(VLOOKUP(AL164,'Listas Ley Transparencia'!$N$3:$S$17,2,0)),"",VLOOKUP(AL164,'Listas Ley Transparencia'!$N$3:$S$17,2,0))</f>
        <v/>
      </c>
      <c r="AO164" s="178" t="str">
        <f>IF(ISERROR(VLOOKUP(AL164,'Listas Ley Transparencia'!$N$3:$S$17,3,0)),"",VLOOKUP(AL164,'Listas Ley Transparencia'!$N$3:$S$17,3,0))</f>
        <v/>
      </c>
      <c r="AP164" s="178" t="str">
        <f>IF(ISERROR(VLOOKUP(AL164,'Listas Ley Transparencia'!$N$3:$S$17,4,0)),"",VLOOKUP(AL164,'Listas Ley Transparencia'!$N$3:$S$17,4,0))</f>
        <v/>
      </c>
      <c r="AQ164" s="179" t="str">
        <f>IF(ISERROR(VLOOKUP(AL164,'Listas Ley Transparencia'!$N$3:$S$17,6,0)),"",VLOOKUP(AL164,'Listas Ley Transparencia'!$N$3:$S$17,6,0))</f>
        <v/>
      </c>
      <c r="AR164" s="229"/>
      <c r="AS164" s="230"/>
      <c r="AT164" s="231"/>
      <c r="AU164" s="231"/>
      <c r="AV164" s="232"/>
      <c r="AW164" s="236"/>
      <c r="AX164" s="167"/>
      <c r="AY164" s="168"/>
      <c r="AZ164" s="168"/>
      <c r="BA164" s="184" t="str">
        <f t="shared" si="5"/>
        <v>No</v>
      </c>
    </row>
    <row r="165" spans="1:53" ht="93" customHeight="1" x14ac:dyDescent="0.2">
      <c r="A165" s="96">
        <v>157</v>
      </c>
      <c r="B165" s="319"/>
      <c r="C165" s="97"/>
      <c r="D165" s="213"/>
      <c r="E165" s="97"/>
      <c r="F165" s="97"/>
      <c r="G165" s="98"/>
      <c r="H165" s="98"/>
      <c r="I165" s="174" t="str">
        <f>IF(T165=0,"-",IF(M165="Datos / Información",CONCATENATE(S165,Q165,O165,"-",VLOOKUP(N165,'Listas Generales'!$B$44:$C$47,2,0)),"-"))</f>
        <v>-</v>
      </c>
      <c r="J165" s="333"/>
      <c r="K165" s="334"/>
      <c r="L165" s="335"/>
      <c r="M165" s="90"/>
      <c r="N165" s="91"/>
      <c r="O165" s="92">
        <f>IFERROR(VLOOKUP(N165,'Listas Generales'!$B$24:$C$28,2,0),0)</f>
        <v>0</v>
      </c>
      <c r="P165" s="93"/>
      <c r="Q165" s="92">
        <f>IFERROR(VLOOKUP(P165,'Listas Generales'!$B$31:$C$35,2,0),0)</f>
        <v>0</v>
      </c>
      <c r="R165" s="93"/>
      <c r="S165" s="92">
        <f>IFERROR(VLOOKUP(R165,'Listas Generales'!$B$38:$C$42,2,0),0)</f>
        <v>0</v>
      </c>
      <c r="T165" s="94">
        <f t="shared" si="4"/>
        <v>0</v>
      </c>
      <c r="U165" s="172" t="str">
        <f>IFERROR(VLOOKUP(T165,'Listas Generales'!$B$4:$C$7,2,0),"-")</f>
        <v>Sin clasificar</v>
      </c>
      <c r="V165" s="99"/>
      <c r="W165" s="223"/>
      <c r="X165" s="224"/>
      <c r="Y165" s="224"/>
      <c r="Z165" s="224"/>
      <c r="AA165" s="224"/>
      <c r="AB165" s="225"/>
      <c r="AC165" s="142"/>
      <c r="AD165" s="141"/>
      <c r="AE165" s="141"/>
      <c r="AF165" s="141"/>
      <c r="AG165" s="187"/>
      <c r="AH165" s="323"/>
      <c r="AI165" s="100"/>
      <c r="AJ165" s="323"/>
      <c r="AK165" s="100"/>
      <c r="AL165" s="324"/>
      <c r="AM165" s="143"/>
      <c r="AN165" s="177" t="str">
        <f>IF(ISERROR(VLOOKUP(AL165,'Listas Ley Transparencia'!$N$3:$S$17,2,0)),"",VLOOKUP(AL165,'Listas Ley Transparencia'!$N$3:$S$17,2,0))</f>
        <v/>
      </c>
      <c r="AO165" s="178" t="str">
        <f>IF(ISERROR(VLOOKUP(AL165,'Listas Ley Transparencia'!$N$3:$S$17,3,0)),"",VLOOKUP(AL165,'Listas Ley Transparencia'!$N$3:$S$17,3,0))</f>
        <v/>
      </c>
      <c r="AP165" s="178" t="str">
        <f>IF(ISERROR(VLOOKUP(AL165,'Listas Ley Transparencia'!$N$3:$S$17,4,0)),"",VLOOKUP(AL165,'Listas Ley Transparencia'!$N$3:$S$17,4,0))</f>
        <v/>
      </c>
      <c r="AQ165" s="179" t="str">
        <f>IF(ISERROR(VLOOKUP(AL165,'Listas Ley Transparencia'!$N$3:$S$17,6,0)),"",VLOOKUP(AL165,'Listas Ley Transparencia'!$N$3:$S$17,6,0))</f>
        <v/>
      </c>
      <c r="AR165" s="229"/>
      <c r="AS165" s="230"/>
      <c r="AT165" s="231"/>
      <c r="AU165" s="231"/>
      <c r="AV165" s="232"/>
      <c r="AW165" s="236"/>
      <c r="AX165" s="167"/>
      <c r="AY165" s="168"/>
      <c r="AZ165" s="168"/>
      <c r="BA165" s="184" t="str">
        <f t="shared" si="5"/>
        <v>No</v>
      </c>
    </row>
    <row r="166" spans="1:53" ht="93" customHeight="1" x14ac:dyDescent="0.2">
      <c r="A166" s="96">
        <v>158</v>
      </c>
      <c r="B166" s="319"/>
      <c r="C166" s="97"/>
      <c r="D166" s="213"/>
      <c r="E166" s="97"/>
      <c r="F166" s="97"/>
      <c r="G166" s="98"/>
      <c r="H166" s="98"/>
      <c r="I166" s="174" t="str">
        <f>IF(T166=0,"-",IF(M166="Datos / Información",CONCATENATE(S166,Q166,O166,"-",VLOOKUP(N166,'Listas Generales'!$B$44:$C$47,2,0)),"-"))</f>
        <v>-</v>
      </c>
      <c r="J166" s="333"/>
      <c r="K166" s="334"/>
      <c r="L166" s="335"/>
      <c r="M166" s="90"/>
      <c r="N166" s="91"/>
      <c r="O166" s="92">
        <f>IFERROR(VLOOKUP(N166,'Listas Generales'!$B$24:$C$28,2,0),0)</f>
        <v>0</v>
      </c>
      <c r="P166" s="93"/>
      <c r="Q166" s="92">
        <f>IFERROR(VLOOKUP(P166,'Listas Generales'!$B$31:$C$35,2,0),0)</f>
        <v>0</v>
      </c>
      <c r="R166" s="93"/>
      <c r="S166" s="92">
        <f>IFERROR(VLOOKUP(R166,'Listas Generales'!$B$38:$C$42,2,0),0)</f>
        <v>0</v>
      </c>
      <c r="T166" s="94">
        <f t="shared" si="4"/>
        <v>0</v>
      </c>
      <c r="U166" s="172" t="str">
        <f>IFERROR(VLOOKUP(T166,'Listas Generales'!$B$4:$C$7,2,0),"-")</f>
        <v>Sin clasificar</v>
      </c>
      <c r="V166" s="99"/>
      <c r="W166" s="223"/>
      <c r="X166" s="224"/>
      <c r="Y166" s="224"/>
      <c r="Z166" s="224"/>
      <c r="AA166" s="224"/>
      <c r="AB166" s="225"/>
      <c r="AC166" s="142"/>
      <c r="AD166" s="141"/>
      <c r="AE166" s="141"/>
      <c r="AF166" s="141"/>
      <c r="AG166" s="187"/>
      <c r="AH166" s="323"/>
      <c r="AI166" s="100"/>
      <c r="AJ166" s="323"/>
      <c r="AK166" s="100"/>
      <c r="AL166" s="324"/>
      <c r="AM166" s="143"/>
      <c r="AN166" s="177" t="str">
        <f>IF(ISERROR(VLOOKUP(AL166,'Listas Ley Transparencia'!$N$3:$S$17,2,0)),"",VLOOKUP(AL166,'Listas Ley Transparencia'!$N$3:$S$17,2,0))</f>
        <v/>
      </c>
      <c r="AO166" s="178" t="str">
        <f>IF(ISERROR(VLOOKUP(AL166,'Listas Ley Transparencia'!$N$3:$S$17,3,0)),"",VLOOKUP(AL166,'Listas Ley Transparencia'!$N$3:$S$17,3,0))</f>
        <v/>
      </c>
      <c r="AP166" s="178" t="str">
        <f>IF(ISERROR(VLOOKUP(AL166,'Listas Ley Transparencia'!$N$3:$S$17,4,0)),"",VLOOKUP(AL166,'Listas Ley Transparencia'!$N$3:$S$17,4,0))</f>
        <v/>
      </c>
      <c r="AQ166" s="179" t="str">
        <f>IF(ISERROR(VLOOKUP(AL166,'Listas Ley Transparencia'!$N$3:$S$17,6,0)),"",VLOOKUP(AL166,'Listas Ley Transparencia'!$N$3:$S$17,6,0))</f>
        <v/>
      </c>
      <c r="AR166" s="229"/>
      <c r="AS166" s="230"/>
      <c r="AT166" s="231"/>
      <c r="AU166" s="231"/>
      <c r="AV166" s="232"/>
      <c r="AW166" s="236"/>
      <c r="AX166" s="167"/>
      <c r="AY166" s="168"/>
      <c r="AZ166" s="168"/>
      <c r="BA166" s="184" t="str">
        <f t="shared" si="5"/>
        <v>No</v>
      </c>
    </row>
    <row r="167" spans="1:53" ht="93" customHeight="1" x14ac:dyDescent="0.2">
      <c r="A167" s="96">
        <v>159</v>
      </c>
      <c r="B167" s="319"/>
      <c r="C167" s="97"/>
      <c r="D167" s="213"/>
      <c r="E167" s="97"/>
      <c r="F167" s="97"/>
      <c r="G167" s="98"/>
      <c r="H167" s="98"/>
      <c r="I167" s="174" t="str">
        <f>IF(T167=0,"-",IF(M167="Datos / Información",CONCATENATE(S167,Q167,O167,"-",VLOOKUP(N167,'Listas Generales'!$B$44:$C$47,2,0)),"-"))</f>
        <v>-</v>
      </c>
      <c r="J167" s="333"/>
      <c r="K167" s="334"/>
      <c r="L167" s="335"/>
      <c r="M167" s="90"/>
      <c r="N167" s="91"/>
      <c r="O167" s="92">
        <f>IFERROR(VLOOKUP(N167,'Listas Generales'!$B$24:$C$28,2,0),0)</f>
        <v>0</v>
      </c>
      <c r="P167" s="93"/>
      <c r="Q167" s="92">
        <f>IFERROR(VLOOKUP(P167,'Listas Generales'!$B$31:$C$35,2,0),0)</f>
        <v>0</v>
      </c>
      <c r="R167" s="93"/>
      <c r="S167" s="92">
        <f>IFERROR(VLOOKUP(R167,'Listas Generales'!$B$38:$C$42,2,0),0)</f>
        <v>0</v>
      </c>
      <c r="T167" s="94">
        <f t="shared" si="4"/>
        <v>0</v>
      </c>
      <c r="U167" s="172" t="str">
        <f>IFERROR(VLOOKUP(T167,'Listas Generales'!$B$4:$C$7,2,0),"-")</f>
        <v>Sin clasificar</v>
      </c>
      <c r="V167" s="99"/>
      <c r="W167" s="223"/>
      <c r="X167" s="224"/>
      <c r="Y167" s="224"/>
      <c r="Z167" s="224"/>
      <c r="AA167" s="224"/>
      <c r="AB167" s="225"/>
      <c r="AC167" s="142"/>
      <c r="AD167" s="141"/>
      <c r="AE167" s="141"/>
      <c r="AF167" s="141"/>
      <c r="AG167" s="187"/>
      <c r="AH167" s="323"/>
      <c r="AI167" s="100"/>
      <c r="AJ167" s="323"/>
      <c r="AK167" s="100"/>
      <c r="AL167" s="324"/>
      <c r="AM167" s="143"/>
      <c r="AN167" s="177" t="str">
        <f>IF(ISERROR(VLOOKUP(AL167,'Listas Ley Transparencia'!$N$3:$S$17,2,0)),"",VLOOKUP(AL167,'Listas Ley Transparencia'!$N$3:$S$17,2,0))</f>
        <v/>
      </c>
      <c r="AO167" s="178" t="str">
        <f>IF(ISERROR(VLOOKUP(AL167,'Listas Ley Transparencia'!$N$3:$S$17,3,0)),"",VLOOKUP(AL167,'Listas Ley Transparencia'!$N$3:$S$17,3,0))</f>
        <v/>
      </c>
      <c r="AP167" s="178" t="str">
        <f>IF(ISERROR(VLOOKUP(AL167,'Listas Ley Transparencia'!$N$3:$S$17,4,0)),"",VLOOKUP(AL167,'Listas Ley Transparencia'!$N$3:$S$17,4,0))</f>
        <v/>
      </c>
      <c r="AQ167" s="179" t="str">
        <f>IF(ISERROR(VLOOKUP(AL167,'Listas Ley Transparencia'!$N$3:$S$17,6,0)),"",VLOOKUP(AL167,'Listas Ley Transparencia'!$N$3:$S$17,6,0))</f>
        <v/>
      </c>
      <c r="AR167" s="229"/>
      <c r="AS167" s="230"/>
      <c r="AT167" s="231"/>
      <c r="AU167" s="231"/>
      <c r="AV167" s="232"/>
      <c r="AW167" s="236"/>
      <c r="AX167" s="167"/>
      <c r="AY167" s="168"/>
      <c r="AZ167" s="168"/>
      <c r="BA167" s="184" t="str">
        <f t="shared" si="5"/>
        <v>No</v>
      </c>
    </row>
    <row r="168" spans="1:53" ht="93" customHeight="1" x14ac:dyDescent="0.2">
      <c r="A168" s="96">
        <v>160</v>
      </c>
      <c r="B168" s="319"/>
      <c r="C168" s="97"/>
      <c r="D168" s="213"/>
      <c r="E168" s="97"/>
      <c r="F168" s="97"/>
      <c r="G168" s="98"/>
      <c r="H168" s="98"/>
      <c r="I168" s="174" t="str">
        <f>IF(T168=0,"-",IF(M168="Datos / Información",CONCATENATE(S168,Q168,O168,"-",VLOOKUP(N168,'Listas Generales'!$B$44:$C$47,2,0)),"-"))</f>
        <v>-</v>
      </c>
      <c r="J168" s="333"/>
      <c r="K168" s="334"/>
      <c r="L168" s="335"/>
      <c r="M168" s="90"/>
      <c r="N168" s="91"/>
      <c r="O168" s="92">
        <f>IFERROR(VLOOKUP(N168,'Listas Generales'!$B$24:$C$28,2,0),0)</f>
        <v>0</v>
      </c>
      <c r="P168" s="93"/>
      <c r="Q168" s="92">
        <f>IFERROR(VLOOKUP(P168,'Listas Generales'!$B$31:$C$35,2,0),0)</f>
        <v>0</v>
      </c>
      <c r="R168" s="93"/>
      <c r="S168" s="92">
        <f>IFERROR(VLOOKUP(R168,'Listas Generales'!$B$38:$C$42,2,0),0)</f>
        <v>0</v>
      </c>
      <c r="T168" s="94">
        <f t="shared" si="4"/>
        <v>0</v>
      </c>
      <c r="U168" s="172" t="str">
        <f>IFERROR(VLOOKUP(T168,'Listas Generales'!$B$4:$C$7,2,0),"-")</f>
        <v>Sin clasificar</v>
      </c>
      <c r="V168" s="99"/>
      <c r="W168" s="223"/>
      <c r="X168" s="224"/>
      <c r="Y168" s="224"/>
      <c r="Z168" s="224"/>
      <c r="AA168" s="224"/>
      <c r="AB168" s="225"/>
      <c r="AC168" s="142"/>
      <c r="AD168" s="141"/>
      <c r="AE168" s="141"/>
      <c r="AF168" s="141"/>
      <c r="AG168" s="187"/>
      <c r="AH168" s="323"/>
      <c r="AI168" s="100"/>
      <c r="AJ168" s="323"/>
      <c r="AK168" s="100"/>
      <c r="AL168" s="324"/>
      <c r="AM168" s="143"/>
      <c r="AN168" s="177" t="str">
        <f>IF(ISERROR(VLOOKUP(AL168,'Listas Ley Transparencia'!$N$3:$S$17,2,0)),"",VLOOKUP(AL168,'Listas Ley Transparencia'!$N$3:$S$17,2,0))</f>
        <v/>
      </c>
      <c r="AO168" s="178" t="str">
        <f>IF(ISERROR(VLOOKUP(AL168,'Listas Ley Transparencia'!$N$3:$S$17,3,0)),"",VLOOKUP(AL168,'Listas Ley Transparencia'!$N$3:$S$17,3,0))</f>
        <v/>
      </c>
      <c r="AP168" s="178" t="str">
        <f>IF(ISERROR(VLOOKUP(AL168,'Listas Ley Transparencia'!$N$3:$S$17,4,0)),"",VLOOKUP(AL168,'Listas Ley Transparencia'!$N$3:$S$17,4,0))</f>
        <v/>
      </c>
      <c r="AQ168" s="179" t="str">
        <f>IF(ISERROR(VLOOKUP(AL168,'Listas Ley Transparencia'!$N$3:$S$17,6,0)),"",VLOOKUP(AL168,'Listas Ley Transparencia'!$N$3:$S$17,6,0))</f>
        <v/>
      </c>
      <c r="AR168" s="229"/>
      <c r="AS168" s="230"/>
      <c r="AT168" s="231"/>
      <c r="AU168" s="231"/>
      <c r="AV168" s="232"/>
      <c r="AW168" s="236"/>
      <c r="AX168" s="167"/>
      <c r="AY168" s="168"/>
      <c r="AZ168" s="168"/>
      <c r="BA168" s="184" t="str">
        <f t="shared" si="5"/>
        <v>No</v>
      </c>
    </row>
    <row r="169" spans="1:53" ht="93" customHeight="1" x14ac:dyDescent="0.2">
      <c r="A169" s="96">
        <v>161</v>
      </c>
      <c r="B169" s="319"/>
      <c r="C169" s="97"/>
      <c r="D169" s="213"/>
      <c r="E169" s="97"/>
      <c r="F169" s="97"/>
      <c r="G169" s="98"/>
      <c r="H169" s="98"/>
      <c r="I169" s="174" t="str">
        <f>IF(T169=0,"-",IF(M169="Datos / Información",CONCATENATE(S169,Q169,O169,"-",VLOOKUP(N169,'Listas Generales'!$B$44:$C$47,2,0)),"-"))</f>
        <v>-</v>
      </c>
      <c r="J169" s="333"/>
      <c r="K169" s="334"/>
      <c r="L169" s="335"/>
      <c r="M169" s="90"/>
      <c r="N169" s="91"/>
      <c r="O169" s="92">
        <f>IFERROR(VLOOKUP(N169,'Listas Generales'!$B$24:$C$28,2,0),0)</f>
        <v>0</v>
      </c>
      <c r="P169" s="93"/>
      <c r="Q169" s="92">
        <f>IFERROR(VLOOKUP(P169,'Listas Generales'!$B$31:$C$35,2,0),0)</f>
        <v>0</v>
      </c>
      <c r="R169" s="93"/>
      <c r="S169" s="92">
        <f>IFERROR(VLOOKUP(R169,'Listas Generales'!$B$38:$C$42,2,0),0)</f>
        <v>0</v>
      </c>
      <c r="T169" s="94">
        <f t="shared" si="4"/>
        <v>0</v>
      </c>
      <c r="U169" s="172" t="str">
        <f>IFERROR(VLOOKUP(T169,'Listas Generales'!$B$4:$C$7,2,0),"-")</f>
        <v>Sin clasificar</v>
      </c>
      <c r="V169" s="99"/>
      <c r="W169" s="223"/>
      <c r="X169" s="224"/>
      <c r="Y169" s="224"/>
      <c r="Z169" s="224"/>
      <c r="AA169" s="224"/>
      <c r="AB169" s="225"/>
      <c r="AC169" s="142"/>
      <c r="AD169" s="141"/>
      <c r="AE169" s="141"/>
      <c r="AF169" s="141"/>
      <c r="AG169" s="187"/>
      <c r="AH169" s="323"/>
      <c r="AI169" s="100"/>
      <c r="AJ169" s="323"/>
      <c r="AK169" s="100"/>
      <c r="AL169" s="324"/>
      <c r="AM169" s="143"/>
      <c r="AN169" s="177" t="str">
        <f>IF(ISERROR(VLOOKUP(AL169,'Listas Ley Transparencia'!$N$3:$S$17,2,0)),"",VLOOKUP(AL169,'Listas Ley Transparencia'!$N$3:$S$17,2,0))</f>
        <v/>
      </c>
      <c r="AO169" s="178" t="str">
        <f>IF(ISERROR(VLOOKUP(AL169,'Listas Ley Transparencia'!$N$3:$S$17,3,0)),"",VLOOKUP(AL169,'Listas Ley Transparencia'!$N$3:$S$17,3,0))</f>
        <v/>
      </c>
      <c r="AP169" s="178" t="str">
        <f>IF(ISERROR(VLOOKUP(AL169,'Listas Ley Transparencia'!$N$3:$S$17,4,0)),"",VLOOKUP(AL169,'Listas Ley Transparencia'!$N$3:$S$17,4,0))</f>
        <v/>
      </c>
      <c r="AQ169" s="179" t="str">
        <f>IF(ISERROR(VLOOKUP(AL169,'Listas Ley Transparencia'!$N$3:$S$17,6,0)),"",VLOOKUP(AL169,'Listas Ley Transparencia'!$N$3:$S$17,6,0))</f>
        <v/>
      </c>
      <c r="AR169" s="229"/>
      <c r="AS169" s="230"/>
      <c r="AT169" s="231"/>
      <c r="AU169" s="231"/>
      <c r="AV169" s="232"/>
      <c r="AW169" s="236"/>
      <c r="AX169" s="167"/>
      <c r="AY169" s="168"/>
      <c r="AZ169" s="168"/>
      <c r="BA169" s="184" t="str">
        <f t="shared" si="5"/>
        <v>No</v>
      </c>
    </row>
    <row r="170" spans="1:53" ht="93" customHeight="1" x14ac:dyDescent="0.2">
      <c r="A170" s="96">
        <v>162</v>
      </c>
      <c r="B170" s="319"/>
      <c r="C170" s="97"/>
      <c r="D170" s="213"/>
      <c r="E170" s="97"/>
      <c r="F170" s="97"/>
      <c r="G170" s="98"/>
      <c r="H170" s="98"/>
      <c r="I170" s="174" t="str">
        <f>IF(T170=0,"-",IF(M170="Datos / Información",CONCATENATE(S170,Q170,O170,"-",VLOOKUP(N170,'Listas Generales'!$B$44:$C$47,2,0)),"-"))</f>
        <v>-</v>
      </c>
      <c r="J170" s="333"/>
      <c r="K170" s="334"/>
      <c r="L170" s="335"/>
      <c r="M170" s="90"/>
      <c r="N170" s="91"/>
      <c r="O170" s="92">
        <f>IFERROR(VLOOKUP(N170,'Listas Generales'!$B$24:$C$28,2,0),0)</f>
        <v>0</v>
      </c>
      <c r="P170" s="93"/>
      <c r="Q170" s="92">
        <f>IFERROR(VLOOKUP(P170,'Listas Generales'!$B$31:$C$35,2,0),0)</f>
        <v>0</v>
      </c>
      <c r="R170" s="93"/>
      <c r="S170" s="92">
        <f>IFERROR(VLOOKUP(R170,'Listas Generales'!$B$38:$C$42,2,0),0)</f>
        <v>0</v>
      </c>
      <c r="T170" s="94">
        <f t="shared" si="4"/>
        <v>0</v>
      </c>
      <c r="U170" s="172" t="str">
        <f>IFERROR(VLOOKUP(T170,'Listas Generales'!$B$4:$C$7,2,0),"-")</f>
        <v>Sin clasificar</v>
      </c>
      <c r="V170" s="99"/>
      <c r="W170" s="223"/>
      <c r="X170" s="224"/>
      <c r="Y170" s="224"/>
      <c r="Z170" s="224"/>
      <c r="AA170" s="224"/>
      <c r="AB170" s="225"/>
      <c r="AC170" s="142"/>
      <c r="AD170" s="141"/>
      <c r="AE170" s="141"/>
      <c r="AF170" s="141"/>
      <c r="AG170" s="187"/>
      <c r="AH170" s="323"/>
      <c r="AI170" s="100"/>
      <c r="AJ170" s="323"/>
      <c r="AK170" s="100"/>
      <c r="AL170" s="324"/>
      <c r="AM170" s="143"/>
      <c r="AN170" s="177" t="str">
        <f>IF(ISERROR(VLOOKUP(AL170,'Listas Ley Transparencia'!$N$3:$S$17,2,0)),"",VLOOKUP(AL170,'Listas Ley Transparencia'!$N$3:$S$17,2,0))</f>
        <v/>
      </c>
      <c r="AO170" s="178" t="str">
        <f>IF(ISERROR(VLOOKUP(AL170,'Listas Ley Transparencia'!$N$3:$S$17,3,0)),"",VLOOKUP(AL170,'Listas Ley Transparencia'!$N$3:$S$17,3,0))</f>
        <v/>
      </c>
      <c r="AP170" s="178" t="str">
        <f>IF(ISERROR(VLOOKUP(AL170,'Listas Ley Transparencia'!$N$3:$S$17,4,0)),"",VLOOKUP(AL170,'Listas Ley Transparencia'!$N$3:$S$17,4,0))</f>
        <v/>
      </c>
      <c r="AQ170" s="179" t="str">
        <f>IF(ISERROR(VLOOKUP(AL170,'Listas Ley Transparencia'!$N$3:$S$17,6,0)),"",VLOOKUP(AL170,'Listas Ley Transparencia'!$N$3:$S$17,6,0))</f>
        <v/>
      </c>
      <c r="AR170" s="229"/>
      <c r="AS170" s="230"/>
      <c r="AT170" s="231"/>
      <c r="AU170" s="231"/>
      <c r="AV170" s="232"/>
      <c r="AW170" s="236"/>
      <c r="AX170" s="167"/>
      <c r="AY170" s="168"/>
      <c r="AZ170" s="168"/>
      <c r="BA170" s="184" t="str">
        <f t="shared" si="5"/>
        <v>No</v>
      </c>
    </row>
    <row r="171" spans="1:53" ht="93" customHeight="1" x14ac:dyDescent="0.2">
      <c r="A171" s="96">
        <v>163</v>
      </c>
      <c r="B171" s="319"/>
      <c r="C171" s="97"/>
      <c r="D171" s="213"/>
      <c r="E171" s="97"/>
      <c r="F171" s="97"/>
      <c r="G171" s="98"/>
      <c r="H171" s="98"/>
      <c r="I171" s="174" t="str">
        <f>IF(T171=0,"-",IF(M171="Datos / Información",CONCATENATE(S171,Q171,O171,"-",VLOOKUP(N171,'Listas Generales'!$B$44:$C$47,2,0)),"-"))</f>
        <v>-</v>
      </c>
      <c r="J171" s="333"/>
      <c r="K171" s="334"/>
      <c r="L171" s="335"/>
      <c r="M171" s="90"/>
      <c r="N171" s="91"/>
      <c r="O171" s="92">
        <f>IFERROR(VLOOKUP(N171,'Listas Generales'!$B$24:$C$28,2,0),0)</f>
        <v>0</v>
      </c>
      <c r="P171" s="93"/>
      <c r="Q171" s="92">
        <f>IFERROR(VLOOKUP(P171,'Listas Generales'!$B$31:$C$35,2,0),0)</f>
        <v>0</v>
      </c>
      <c r="R171" s="93"/>
      <c r="S171" s="92">
        <f>IFERROR(VLOOKUP(R171,'Listas Generales'!$B$38:$C$42,2,0),0)</f>
        <v>0</v>
      </c>
      <c r="T171" s="94">
        <f t="shared" si="4"/>
        <v>0</v>
      </c>
      <c r="U171" s="172" t="str">
        <f>IFERROR(VLOOKUP(T171,'Listas Generales'!$B$4:$C$7,2,0),"-")</f>
        <v>Sin clasificar</v>
      </c>
      <c r="V171" s="99"/>
      <c r="W171" s="223"/>
      <c r="X171" s="224"/>
      <c r="Y171" s="224"/>
      <c r="Z171" s="224"/>
      <c r="AA171" s="224"/>
      <c r="AB171" s="225"/>
      <c r="AC171" s="142"/>
      <c r="AD171" s="141"/>
      <c r="AE171" s="141"/>
      <c r="AF171" s="141"/>
      <c r="AG171" s="187"/>
      <c r="AH171" s="323"/>
      <c r="AI171" s="100"/>
      <c r="AJ171" s="323"/>
      <c r="AK171" s="100"/>
      <c r="AL171" s="324"/>
      <c r="AM171" s="143"/>
      <c r="AN171" s="177" t="str">
        <f>IF(ISERROR(VLOOKUP(AL171,'Listas Ley Transparencia'!$N$3:$S$17,2,0)),"",VLOOKUP(AL171,'Listas Ley Transparencia'!$N$3:$S$17,2,0))</f>
        <v/>
      </c>
      <c r="AO171" s="178" t="str">
        <f>IF(ISERROR(VLOOKUP(AL171,'Listas Ley Transparencia'!$N$3:$S$17,3,0)),"",VLOOKUP(AL171,'Listas Ley Transparencia'!$N$3:$S$17,3,0))</f>
        <v/>
      </c>
      <c r="AP171" s="178" t="str">
        <f>IF(ISERROR(VLOOKUP(AL171,'Listas Ley Transparencia'!$N$3:$S$17,4,0)),"",VLOOKUP(AL171,'Listas Ley Transparencia'!$N$3:$S$17,4,0))</f>
        <v/>
      </c>
      <c r="AQ171" s="179" t="str">
        <f>IF(ISERROR(VLOOKUP(AL171,'Listas Ley Transparencia'!$N$3:$S$17,6,0)),"",VLOOKUP(AL171,'Listas Ley Transparencia'!$N$3:$S$17,6,0))</f>
        <v/>
      </c>
      <c r="AR171" s="229"/>
      <c r="AS171" s="230"/>
      <c r="AT171" s="231"/>
      <c r="AU171" s="231"/>
      <c r="AV171" s="232"/>
      <c r="AW171" s="236"/>
      <c r="AX171" s="167"/>
      <c r="AY171" s="168"/>
      <c r="AZ171" s="168"/>
      <c r="BA171" s="184" t="str">
        <f t="shared" si="5"/>
        <v>No</v>
      </c>
    </row>
    <row r="172" spans="1:53" ht="93" customHeight="1" x14ac:dyDescent="0.2">
      <c r="A172" s="96">
        <v>164</v>
      </c>
      <c r="B172" s="319"/>
      <c r="C172" s="97"/>
      <c r="D172" s="213"/>
      <c r="E172" s="97"/>
      <c r="F172" s="97"/>
      <c r="G172" s="98"/>
      <c r="H172" s="98"/>
      <c r="I172" s="174" t="str">
        <f>IF(T172=0,"-",IF(M172="Datos / Información",CONCATENATE(S172,Q172,O172,"-",VLOOKUP(N172,'Listas Generales'!$B$44:$C$47,2,0)),"-"))</f>
        <v>-</v>
      </c>
      <c r="J172" s="333"/>
      <c r="K172" s="334"/>
      <c r="L172" s="335"/>
      <c r="M172" s="90"/>
      <c r="N172" s="91"/>
      <c r="O172" s="92">
        <f>IFERROR(VLOOKUP(N172,'Listas Generales'!$B$24:$C$28,2,0),0)</f>
        <v>0</v>
      </c>
      <c r="P172" s="93"/>
      <c r="Q172" s="92">
        <f>IFERROR(VLOOKUP(P172,'Listas Generales'!$B$31:$C$35,2,0),0)</f>
        <v>0</v>
      </c>
      <c r="R172" s="93"/>
      <c r="S172" s="92">
        <f>IFERROR(VLOOKUP(R172,'Listas Generales'!$B$38:$C$42,2,0),0)</f>
        <v>0</v>
      </c>
      <c r="T172" s="94">
        <f t="shared" si="4"/>
        <v>0</v>
      </c>
      <c r="U172" s="172" t="str">
        <f>IFERROR(VLOOKUP(T172,'Listas Generales'!$B$4:$C$7,2,0),"-")</f>
        <v>Sin clasificar</v>
      </c>
      <c r="V172" s="99"/>
      <c r="W172" s="223"/>
      <c r="X172" s="224"/>
      <c r="Y172" s="224"/>
      <c r="Z172" s="224"/>
      <c r="AA172" s="224"/>
      <c r="AB172" s="225"/>
      <c r="AC172" s="142"/>
      <c r="AD172" s="141"/>
      <c r="AE172" s="141"/>
      <c r="AF172" s="141"/>
      <c r="AG172" s="187"/>
      <c r="AH172" s="323"/>
      <c r="AI172" s="100"/>
      <c r="AJ172" s="323"/>
      <c r="AK172" s="100"/>
      <c r="AL172" s="324"/>
      <c r="AM172" s="143"/>
      <c r="AN172" s="177" t="str">
        <f>IF(ISERROR(VLOOKUP(AL172,'Listas Ley Transparencia'!$N$3:$S$17,2,0)),"",VLOOKUP(AL172,'Listas Ley Transparencia'!$N$3:$S$17,2,0))</f>
        <v/>
      </c>
      <c r="AO172" s="178" t="str">
        <f>IF(ISERROR(VLOOKUP(AL172,'Listas Ley Transparencia'!$N$3:$S$17,3,0)),"",VLOOKUP(AL172,'Listas Ley Transparencia'!$N$3:$S$17,3,0))</f>
        <v/>
      </c>
      <c r="AP172" s="178" t="str">
        <f>IF(ISERROR(VLOOKUP(AL172,'Listas Ley Transparencia'!$N$3:$S$17,4,0)),"",VLOOKUP(AL172,'Listas Ley Transparencia'!$N$3:$S$17,4,0))</f>
        <v/>
      </c>
      <c r="AQ172" s="179" t="str">
        <f>IF(ISERROR(VLOOKUP(AL172,'Listas Ley Transparencia'!$N$3:$S$17,6,0)),"",VLOOKUP(AL172,'Listas Ley Transparencia'!$N$3:$S$17,6,0))</f>
        <v/>
      </c>
      <c r="AR172" s="229"/>
      <c r="AS172" s="230"/>
      <c r="AT172" s="231"/>
      <c r="AU172" s="231"/>
      <c r="AV172" s="232"/>
      <c r="AW172" s="236"/>
      <c r="AX172" s="167"/>
      <c r="AY172" s="168"/>
      <c r="AZ172" s="168"/>
      <c r="BA172" s="184" t="str">
        <f t="shared" si="5"/>
        <v>No</v>
      </c>
    </row>
    <row r="173" spans="1:53" ht="93" customHeight="1" x14ac:dyDescent="0.2">
      <c r="A173" s="96">
        <v>165</v>
      </c>
      <c r="B173" s="319"/>
      <c r="C173" s="97"/>
      <c r="D173" s="213"/>
      <c r="E173" s="97"/>
      <c r="F173" s="97"/>
      <c r="G173" s="98"/>
      <c r="H173" s="98"/>
      <c r="I173" s="174" t="str">
        <f>IF(T173=0,"-",IF(M173="Datos / Información",CONCATENATE(S173,Q173,O173,"-",VLOOKUP(N173,'Listas Generales'!$B$44:$C$47,2,0)),"-"))</f>
        <v>-</v>
      </c>
      <c r="J173" s="333"/>
      <c r="K173" s="334"/>
      <c r="L173" s="335"/>
      <c r="M173" s="90"/>
      <c r="N173" s="91"/>
      <c r="O173" s="92">
        <f>IFERROR(VLOOKUP(N173,'Listas Generales'!$B$24:$C$28,2,0),0)</f>
        <v>0</v>
      </c>
      <c r="P173" s="93"/>
      <c r="Q173" s="92">
        <f>IFERROR(VLOOKUP(P173,'Listas Generales'!$B$31:$C$35,2,0),0)</f>
        <v>0</v>
      </c>
      <c r="R173" s="93"/>
      <c r="S173" s="92">
        <f>IFERROR(VLOOKUP(R173,'Listas Generales'!$B$38:$C$42,2,0),0)</f>
        <v>0</v>
      </c>
      <c r="T173" s="94">
        <f t="shared" si="4"/>
        <v>0</v>
      </c>
      <c r="U173" s="172" t="str">
        <f>IFERROR(VLOOKUP(T173,'Listas Generales'!$B$4:$C$7,2,0),"-")</f>
        <v>Sin clasificar</v>
      </c>
      <c r="V173" s="99"/>
      <c r="W173" s="223"/>
      <c r="X173" s="224"/>
      <c r="Y173" s="224"/>
      <c r="Z173" s="224"/>
      <c r="AA173" s="224"/>
      <c r="AB173" s="225"/>
      <c r="AC173" s="142"/>
      <c r="AD173" s="141"/>
      <c r="AE173" s="141"/>
      <c r="AF173" s="141"/>
      <c r="AG173" s="187"/>
      <c r="AH173" s="323"/>
      <c r="AI173" s="100"/>
      <c r="AJ173" s="323"/>
      <c r="AK173" s="100"/>
      <c r="AL173" s="324"/>
      <c r="AM173" s="143"/>
      <c r="AN173" s="177" t="str">
        <f>IF(ISERROR(VLOOKUP(AL173,'Listas Ley Transparencia'!$N$3:$S$17,2,0)),"",VLOOKUP(AL173,'Listas Ley Transparencia'!$N$3:$S$17,2,0))</f>
        <v/>
      </c>
      <c r="AO173" s="178" t="str">
        <f>IF(ISERROR(VLOOKUP(AL173,'Listas Ley Transparencia'!$N$3:$S$17,3,0)),"",VLOOKUP(AL173,'Listas Ley Transparencia'!$N$3:$S$17,3,0))</f>
        <v/>
      </c>
      <c r="AP173" s="178" t="str">
        <f>IF(ISERROR(VLOOKUP(AL173,'Listas Ley Transparencia'!$N$3:$S$17,4,0)),"",VLOOKUP(AL173,'Listas Ley Transparencia'!$N$3:$S$17,4,0))</f>
        <v/>
      </c>
      <c r="AQ173" s="179" t="str">
        <f>IF(ISERROR(VLOOKUP(AL173,'Listas Ley Transparencia'!$N$3:$S$17,6,0)),"",VLOOKUP(AL173,'Listas Ley Transparencia'!$N$3:$S$17,6,0))</f>
        <v/>
      </c>
      <c r="AR173" s="229"/>
      <c r="AS173" s="230"/>
      <c r="AT173" s="231"/>
      <c r="AU173" s="231"/>
      <c r="AV173" s="232"/>
      <c r="AW173" s="236"/>
      <c r="AX173" s="167"/>
      <c r="AY173" s="168"/>
      <c r="AZ173" s="168"/>
      <c r="BA173" s="184" t="str">
        <f t="shared" si="5"/>
        <v>No</v>
      </c>
    </row>
    <row r="174" spans="1:53" ht="93" customHeight="1" x14ac:dyDescent="0.2">
      <c r="A174" s="96">
        <v>166</v>
      </c>
      <c r="B174" s="319"/>
      <c r="C174" s="97"/>
      <c r="D174" s="213"/>
      <c r="E174" s="97"/>
      <c r="F174" s="97"/>
      <c r="G174" s="98"/>
      <c r="H174" s="98"/>
      <c r="I174" s="174" t="str">
        <f>IF(T174=0,"-",IF(M174="Datos / Información",CONCATENATE(S174,Q174,O174,"-",VLOOKUP(N174,'Listas Generales'!$B$44:$C$47,2,0)),"-"))</f>
        <v>-</v>
      </c>
      <c r="J174" s="333"/>
      <c r="K174" s="334"/>
      <c r="L174" s="335"/>
      <c r="M174" s="90"/>
      <c r="N174" s="91"/>
      <c r="O174" s="92">
        <f>IFERROR(VLOOKUP(N174,'Listas Generales'!$B$24:$C$28,2,0),0)</f>
        <v>0</v>
      </c>
      <c r="P174" s="93"/>
      <c r="Q174" s="92">
        <f>IFERROR(VLOOKUP(P174,'Listas Generales'!$B$31:$C$35,2,0),0)</f>
        <v>0</v>
      </c>
      <c r="R174" s="93"/>
      <c r="S174" s="92">
        <f>IFERROR(VLOOKUP(R174,'Listas Generales'!$B$38:$C$42,2,0),0)</f>
        <v>0</v>
      </c>
      <c r="T174" s="94">
        <f t="shared" si="4"/>
        <v>0</v>
      </c>
      <c r="U174" s="172" t="str">
        <f>IFERROR(VLOOKUP(T174,'Listas Generales'!$B$4:$C$7,2,0),"-")</f>
        <v>Sin clasificar</v>
      </c>
      <c r="V174" s="99"/>
      <c r="W174" s="223"/>
      <c r="X174" s="224"/>
      <c r="Y174" s="224"/>
      <c r="Z174" s="224"/>
      <c r="AA174" s="224"/>
      <c r="AB174" s="225"/>
      <c r="AC174" s="142"/>
      <c r="AD174" s="141"/>
      <c r="AE174" s="141"/>
      <c r="AF174" s="141"/>
      <c r="AG174" s="187"/>
      <c r="AH174" s="323"/>
      <c r="AI174" s="100"/>
      <c r="AJ174" s="323"/>
      <c r="AK174" s="100"/>
      <c r="AL174" s="324"/>
      <c r="AM174" s="143"/>
      <c r="AN174" s="177" t="str">
        <f>IF(ISERROR(VLOOKUP(AL174,'Listas Ley Transparencia'!$N$3:$S$17,2,0)),"",VLOOKUP(AL174,'Listas Ley Transparencia'!$N$3:$S$17,2,0))</f>
        <v/>
      </c>
      <c r="AO174" s="178" t="str">
        <f>IF(ISERROR(VLOOKUP(AL174,'Listas Ley Transparencia'!$N$3:$S$17,3,0)),"",VLOOKUP(AL174,'Listas Ley Transparencia'!$N$3:$S$17,3,0))</f>
        <v/>
      </c>
      <c r="AP174" s="178" t="str">
        <f>IF(ISERROR(VLOOKUP(AL174,'Listas Ley Transparencia'!$N$3:$S$17,4,0)),"",VLOOKUP(AL174,'Listas Ley Transparencia'!$N$3:$S$17,4,0))</f>
        <v/>
      </c>
      <c r="AQ174" s="179" t="str">
        <f>IF(ISERROR(VLOOKUP(AL174,'Listas Ley Transparencia'!$N$3:$S$17,6,0)),"",VLOOKUP(AL174,'Listas Ley Transparencia'!$N$3:$S$17,6,0))</f>
        <v/>
      </c>
      <c r="AR174" s="229"/>
      <c r="AS174" s="230"/>
      <c r="AT174" s="231"/>
      <c r="AU174" s="231"/>
      <c r="AV174" s="232"/>
      <c r="AW174" s="236"/>
      <c r="AX174" s="167"/>
      <c r="AY174" s="168"/>
      <c r="AZ174" s="168"/>
      <c r="BA174" s="184" t="str">
        <f t="shared" si="5"/>
        <v>No</v>
      </c>
    </row>
    <row r="175" spans="1:53" ht="93" customHeight="1" x14ac:dyDescent="0.2">
      <c r="A175" s="96">
        <v>167</v>
      </c>
      <c r="B175" s="319"/>
      <c r="C175" s="97"/>
      <c r="D175" s="213"/>
      <c r="E175" s="97"/>
      <c r="F175" s="97"/>
      <c r="G175" s="98"/>
      <c r="H175" s="98"/>
      <c r="I175" s="174" t="str">
        <f>IF(T175=0,"-",IF(M175="Datos / Información",CONCATENATE(S175,Q175,O175,"-",VLOOKUP(N175,'Listas Generales'!$B$44:$C$47,2,0)),"-"))</f>
        <v>-</v>
      </c>
      <c r="J175" s="333"/>
      <c r="K175" s="334"/>
      <c r="L175" s="335"/>
      <c r="M175" s="90"/>
      <c r="N175" s="91"/>
      <c r="O175" s="92">
        <f>IFERROR(VLOOKUP(N175,'Listas Generales'!$B$24:$C$28,2,0),0)</f>
        <v>0</v>
      </c>
      <c r="P175" s="93"/>
      <c r="Q175" s="92">
        <f>IFERROR(VLOOKUP(P175,'Listas Generales'!$B$31:$C$35,2,0),0)</f>
        <v>0</v>
      </c>
      <c r="R175" s="93"/>
      <c r="S175" s="92">
        <f>IFERROR(VLOOKUP(R175,'Listas Generales'!$B$38:$C$42,2,0),0)</f>
        <v>0</v>
      </c>
      <c r="T175" s="94">
        <f t="shared" si="4"/>
        <v>0</v>
      </c>
      <c r="U175" s="172" t="str">
        <f>IFERROR(VLOOKUP(T175,'Listas Generales'!$B$4:$C$7,2,0),"-")</f>
        <v>Sin clasificar</v>
      </c>
      <c r="V175" s="99"/>
      <c r="W175" s="223"/>
      <c r="X175" s="224"/>
      <c r="Y175" s="224"/>
      <c r="Z175" s="224"/>
      <c r="AA175" s="224"/>
      <c r="AB175" s="225"/>
      <c r="AC175" s="142"/>
      <c r="AD175" s="141"/>
      <c r="AE175" s="141"/>
      <c r="AF175" s="141"/>
      <c r="AG175" s="187"/>
      <c r="AH175" s="323"/>
      <c r="AI175" s="100"/>
      <c r="AJ175" s="323"/>
      <c r="AK175" s="100"/>
      <c r="AL175" s="324"/>
      <c r="AM175" s="143"/>
      <c r="AN175" s="177" t="str">
        <f>IF(ISERROR(VLOOKUP(AL175,'Listas Ley Transparencia'!$N$3:$S$17,2,0)),"",VLOOKUP(AL175,'Listas Ley Transparencia'!$N$3:$S$17,2,0))</f>
        <v/>
      </c>
      <c r="AO175" s="178" t="str">
        <f>IF(ISERROR(VLOOKUP(AL175,'Listas Ley Transparencia'!$N$3:$S$17,3,0)),"",VLOOKUP(AL175,'Listas Ley Transparencia'!$N$3:$S$17,3,0))</f>
        <v/>
      </c>
      <c r="AP175" s="178" t="str">
        <f>IF(ISERROR(VLOOKUP(AL175,'Listas Ley Transparencia'!$N$3:$S$17,4,0)),"",VLOOKUP(AL175,'Listas Ley Transparencia'!$N$3:$S$17,4,0))</f>
        <v/>
      </c>
      <c r="AQ175" s="179" t="str">
        <f>IF(ISERROR(VLOOKUP(AL175,'Listas Ley Transparencia'!$N$3:$S$17,6,0)),"",VLOOKUP(AL175,'Listas Ley Transparencia'!$N$3:$S$17,6,0))</f>
        <v/>
      </c>
      <c r="AR175" s="229"/>
      <c r="AS175" s="230"/>
      <c r="AT175" s="231"/>
      <c r="AU175" s="231"/>
      <c r="AV175" s="232"/>
      <c r="AW175" s="236"/>
      <c r="AX175" s="167"/>
      <c r="AY175" s="168"/>
      <c r="AZ175" s="168"/>
      <c r="BA175" s="184" t="str">
        <f t="shared" si="5"/>
        <v>No</v>
      </c>
    </row>
    <row r="176" spans="1:53" ht="93" customHeight="1" x14ac:dyDescent="0.2">
      <c r="A176" s="96">
        <v>168</v>
      </c>
      <c r="B176" s="319"/>
      <c r="C176" s="97"/>
      <c r="D176" s="213"/>
      <c r="E176" s="97"/>
      <c r="F176" s="97"/>
      <c r="G176" s="98"/>
      <c r="H176" s="98"/>
      <c r="I176" s="174" t="str">
        <f>IF(T176=0,"-",IF(M176="Datos / Información",CONCATENATE(S176,Q176,O176,"-",VLOOKUP(N176,'Listas Generales'!$B$44:$C$47,2,0)),"-"))</f>
        <v>-</v>
      </c>
      <c r="J176" s="333"/>
      <c r="K176" s="334"/>
      <c r="L176" s="335"/>
      <c r="M176" s="90"/>
      <c r="N176" s="91"/>
      <c r="O176" s="92">
        <f>IFERROR(VLOOKUP(N176,'Listas Generales'!$B$24:$C$28,2,0),0)</f>
        <v>0</v>
      </c>
      <c r="P176" s="93"/>
      <c r="Q176" s="92">
        <f>IFERROR(VLOOKUP(P176,'Listas Generales'!$B$31:$C$35,2,0),0)</f>
        <v>0</v>
      </c>
      <c r="R176" s="93"/>
      <c r="S176" s="92">
        <f>IFERROR(VLOOKUP(R176,'Listas Generales'!$B$38:$C$42,2,0),0)</f>
        <v>0</v>
      </c>
      <c r="T176" s="94">
        <f t="shared" si="4"/>
        <v>0</v>
      </c>
      <c r="U176" s="172" t="str">
        <f>IFERROR(VLOOKUP(T176,'Listas Generales'!$B$4:$C$7,2,0),"-")</f>
        <v>Sin clasificar</v>
      </c>
      <c r="V176" s="99"/>
      <c r="W176" s="223"/>
      <c r="X176" s="224"/>
      <c r="Y176" s="224"/>
      <c r="Z176" s="224"/>
      <c r="AA176" s="224"/>
      <c r="AB176" s="225"/>
      <c r="AC176" s="142"/>
      <c r="AD176" s="141"/>
      <c r="AE176" s="141"/>
      <c r="AF176" s="141"/>
      <c r="AG176" s="187"/>
      <c r="AH176" s="323"/>
      <c r="AI176" s="100"/>
      <c r="AJ176" s="323"/>
      <c r="AK176" s="100"/>
      <c r="AL176" s="324"/>
      <c r="AM176" s="143"/>
      <c r="AN176" s="177" t="str">
        <f>IF(ISERROR(VLOOKUP(AL176,'Listas Ley Transparencia'!$N$3:$S$17,2,0)),"",VLOOKUP(AL176,'Listas Ley Transparencia'!$N$3:$S$17,2,0))</f>
        <v/>
      </c>
      <c r="AO176" s="178" t="str">
        <f>IF(ISERROR(VLOOKUP(AL176,'Listas Ley Transparencia'!$N$3:$S$17,3,0)),"",VLOOKUP(AL176,'Listas Ley Transparencia'!$N$3:$S$17,3,0))</f>
        <v/>
      </c>
      <c r="AP176" s="178" t="str">
        <f>IF(ISERROR(VLOOKUP(AL176,'Listas Ley Transparencia'!$N$3:$S$17,4,0)),"",VLOOKUP(AL176,'Listas Ley Transparencia'!$N$3:$S$17,4,0))</f>
        <v/>
      </c>
      <c r="AQ176" s="179" t="str">
        <f>IF(ISERROR(VLOOKUP(AL176,'Listas Ley Transparencia'!$N$3:$S$17,6,0)),"",VLOOKUP(AL176,'Listas Ley Transparencia'!$N$3:$S$17,6,0))</f>
        <v/>
      </c>
      <c r="AR176" s="229"/>
      <c r="AS176" s="230"/>
      <c r="AT176" s="231"/>
      <c r="AU176" s="231"/>
      <c r="AV176" s="232"/>
      <c r="AW176" s="236"/>
      <c r="AX176" s="167"/>
      <c r="AY176" s="168"/>
      <c r="AZ176" s="168"/>
      <c r="BA176" s="184" t="str">
        <f t="shared" si="5"/>
        <v>No</v>
      </c>
    </row>
    <row r="177" spans="1:53" ht="93" customHeight="1" x14ac:dyDescent="0.2">
      <c r="A177" s="96">
        <v>169</v>
      </c>
      <c r="B177" s="319"/>
      <c r="C177" s="97"/>
      <c r="D177" s="213"/>
      <c r="E177" s="97"/>
      <c r="F177" s="97"/>
      <c r="G177" s="98"/>
      <c r="H177" s="98"/>
      <c r="I177" s="174" t="str">
        <f>IF(T177=0,"-",IF(M177="Datos / Información",CONCATENATE(S177,Q177,O177,"-",VLOOKUP(N177,'Listas Generales'!$B$44:$C$47,2,0)),"-"))</f>
        <v>-</v>
      </c>
      <c r="J177" s="333"/>
      <c r="K177" s="334"/>
      <c r="L177" s="335"/>
      <c r="M177" s="90"/>
      <c r="N177" s="91"/>
      <c r="O177" s="92">
        <f>IFERROR(VLOOKUP(N177,'Listas Generales'!$B$24:$C$28,2,0),0)</f>
        <v>0</v>
      </c>
      <c r="P177" s="93"/>
      <c r="Q177" s="92">
        <f>IFERROR(VLOOKUP(P177,'Listas Generales'!$B$31:$C$35,2,0),0)</f>
        <v>0</v>
      </c>
      <c r="R177" s="93"/>
      <c r="S177" s="92">
        <f>IFERROR(VLOOKUP(R177,'Listas Generales'!$B$38:$C$42,2,0),0)</f>
        <v>0</v>
      </c>
      <c r="T177" s="94">
        <f t="shared" si="4"/>
        <v>0</v>
      </c>
      <c r="U177" s="172" t="str">
        <f>IFERROR(VLOOKUP(T177,'Listas Generales'!$B$4:$C$7,2,0),"-")</f>
        <v>Sin clasificar</v>
      </c>
      <c r="V177" s="99"/>
      <c r="W177" s="223"/>
      <c r="X177" s="224"/>
      <c r="Y177" s="224"/>
      <c r="Z177" s="224"/>
      <c r="AA177" s="224"/>
      <c r="AB177" s="225"/>
      <c r="AC177" s="142"/>
      <c r="AD177" s="141"/>
      <c r="AE177" s="141"/>
      <c r="AF177" s="141"/>
      <c r="AG177" s="187"/>
      <c r="AH177" s="323"/>
      <c r="AI177" s="100"/>
      <c r="AJ177" s="323"/>
      <c r="AK177" s="100"/>
      <c r="AL177" s="324"/>
      <c r="AM177" s="143"/>
      <c r="AN177" s="177" t="str">
        <f>IF(ISERROR(VLOOKUP(AL177,'Listas Ley Transparencia'!$N$3:$S$17,2,0)),"",VLOOKUP(AL177,'Listas Ley Transparencia'!$N$3:$S$17,2,0))</f>
        <v/>
      </c>
      <c r="AO177" s="178" t="str">
        <f>IF(ISERROR(VLOOKUP(AL177,'Listas Ley Transparencia'!$N$3:$S$17,3,0)),"",VLOOKUP(AL177,'Listas Ley Transparencia'!$N$3:$S$17,3,0))</f>
        <v/>
      </c>
      <c r="AP177" s="178" t="str">
        <f>IF(ISERROR(VLOOKUP(AL177,'Listas Ley Transparencia'!$N$3:$S$17,4,0)),"",VLOOKUP(AL177,'Listas Ley Transparencia'!$N$3:$S$17,4,0))</f>
        <v/>
      </c>
      <c r="AQ177" s="179" t="str">
        <f>IF(ISERROR(VLOOKUP(AL177,'Listas Ley Transparencia'!$N$3:$S$17,6,0)),"",VLOOKUP(AL177,'Listas Ley Transparencia'!$N$3:$S$17,6,0))</f>
        <v/>
      </c>
      <c r="AR177" s="229"/>
      <c r="AS177" s="230"/>
      <c r="AT177" s="231"/>
      <c r="AU177" s="231"/>
      <c r="AV177" s="232"/>
      <c r="AW177" s="236"/>
      <c r="AX177" s="167"/>
      <c r="AY177" s="168"/>
      <c r="AZ177" s="168"/>
      <c r="BA177" s="184" t="str">
        <f t="shared" si="5"/>
        <v>No</v>
      </c>
    </row>
    <row r="178" spans="1:53" ht="93" customHeight="1" x14ac:dyDescent="0.2">
      <c r="A178" s="96">
        <v>170</v>
      </c>
      <c r="B178" s="319"/>
      <c r="C178" s="97"/>
      <c r="D178" s="213"/>
      <c r="E178" s="97"/>
      <c r="F178" s="97"/>
      <c r="G178" s="98"/>
      <c r="H178" s="98"/>
      <c r="I178" s="174" t="str">
        <f>IF(T178=0,"-",IF(M178="Datos / Información",CONCATENATE(S178,Q178,O178,"-",VLOOKUP(N178,'Listas Generales'!$B$44:$C$47,2,0)),"-"))</f>
        <v>-</v>
      </c>
      <c r="J178" s="333"/>
      <c r="K178" s="334"/>
      <c r="L178" s="335"/>
      <c r="M178" s="90"/>
      <c r="N178" s="91"/>
      <c r="O178" s="92">
        <f>IFERROR(VLOOKUP(N178,'Listas Generales'!$B$24:$C$28,2,0),0)</f>
        <v>0</v>
      </c>
      <c r="P178" s="93"/>
      <c r="Q178" s="92">
        <f>IFERROR(VLOOKUP(P178,'Listas Generales'!$B$31:$C$35,2,0),0)</f>
        <v>0</v>
      </c>
      <c r="R178" s="93"/>
      <c r="S178" s="92">
        <f>IFERROR(VLOOKUP(R178,'Listas Generales'!$B$38:$C$42,2,0),0)</f>
        <v>0</v>
      </c>
      <c r="T178" s="94">
        <f t="shared" si="4"/>
        <v>0</v>
      </c>
      <c r="U178" s="172" t="str">
        <f>IFERROR(VLOOKUP(T178,'Listas Generales'!$B$4:$C$7,2,0),"-")</f>
        <v>Sin clasificar</v>
      </c>
      <c r="V178" s="99"/>
      <c r="W178" s="223"/>
      <c r="X178" s="224"/>
      <c r="Y178" s="224"/>
      <c r="Z178" s="224"/>
      <c r="AA178" s="224"/>
      <c r="AB178" s="225"/>
      <c r="AC178" s="142"/>
      <c r="AD178" s="141"/>
      <c r="AE178" s="141"/>
      <c r="AF178" s="141"/>
      <c r="AG178" s="187"/>
      <c r="AH178" s="323"/>
      <c r="AI178" s="100"/>
      <c r="AJ178" s="323"/>
      <c r="AK178" s="100"/>
      <c r="AL178" s="324"/>
      <c r="AM178" s="143"/>
      <c r="AN178" s="177" t="str">
        <f>IF(ISERROR(VLOOKUP(AL178,'Listas Ley Transparencia'!$N$3:$S$17,2,0)),"",VLOOKUP(AL178,'Listas Ley Transparencia'!$N$3:$S$17,2,0))</f>
        <v/>
      </c>
      <c r="AO178" s="178" t="str">
        <f>IF(ISERROR(VLOOKUP(AL178,'Listas Ley Transparencia'!$N$3:$S$17,3,0)),"",VLOOKUP(AL178,'Listas Ley Transparencia'!$N$3:$S$17,3,0))</f>
        <v/>
      </c>
      <c r="AP178" s="178" t="str">
        <f>IF(ISERROR(VLOOKUP(AL178,'Listas Ley Transparencia'!$N$3:$S$17,4,0)),"",VLOOKUP(AL178,'Listas Ley Transparencia'!$N$3:$S$17,4,0))</f>
        <v/>
      </c>
      <c r="AQ178" s="179" t="str">
        <f>IF(ISERROR(VLOOKUP(AL178,'Listas Ley Transparencia'!$N$3:$S$17,6,0)),"",VLOOKUP(AL178,'Listas Ley Transparencia'!$N$3:$S$17,6,0))</f>
        <v/>
      </c>
      <c r="AR178" s="229"/>
      <c r="AS178" s="230"/>
      <c r="AT178" s="231"/>
      <c r="AU178" s="231"/>
      <c r="AV178" s="232"/>
      <c r="AW178" s="236"/>
      <c r="AX178" s="167"/>
      <c r="AY178" s="168"/>
      <c r="AZ178" s="168"/>
      <c r="BA178" s="184" t="str">
        <f t="shared" si="5"/>
        <v>No</v>
      </c>
    </row>
    <row r="179" spans="1:53" ht="93" customHeight="1" x14ac:dyDescent="0.2">
      <c r="A179" s="96">
        <v>171</v>
      </c>
      <c r="B179" s="319"/>
      <c r="C179" s="97"/>
      <c r="D179" s="213"/>
      <c r="E179" s="97"/>
      <c r="F179" s="97"/>
      <c r="G179" s="98"/>
      <c r="H179" s="98"/>
      <c r="I179" s="174" t="str">
        <f>IF(T179=0,"-",IF(M179="Datos / Información",CONCATENATE(S179,Q179,O179,"-",VLOOKUP(N179,'Listas Generales'!$B$44:$C$47,2,0)),"-"))</f>
        <v>-</v>
      </c>
      <c r="J179" s="333"/>
      <c r="K179" s="334"/>
      <c r="L179" s="335"/>
      <c r="M179" s="90"/>
      <c r="N179" s="91"/>
      <c r="O179" s="92">
        <f>IFERROR(VLOOKUP(N179,'Listas Generales'!$B$24:$C$28,2,0),0)</f>
        <v>0</v>
      </c>
      <c r="P179" s="93"/>
      <c r="Q179" s="92">
        <f>IFERROR(VLOOKUP(P179,'Listas Generales'!$B$31:$C$35,2,0),0)</f>
        <v>0</v>
      </c>
      <c r="R179" s="93"/>
      <c r="S179" s="92">
        <f>IFERROR(VLOOKUP(R179,'Listas Generales'!$B$38:$C$42,2,0),0)</f>
        <v>0</v>
      </c>
      <c r="T179" s="94">
        <f t="shared" si="4"/>
        <v>0</v>
      </c>
      <c r="U179" s="172" t="str">
        <f>IFERROR(VLOOKUP(T179,'Listas Generales'!$B$4:$C$7,2,0),"-")</f>
        <v>Sin clasificar</v>
      </c>
      <c r="V179" s="99"/>
      <c r="W179" s="223"/>
      <c r="X179" s="224"/>
      <c r="Y179" s="224"/>
      <c r="Z179" s="224"/>
      <c r="AA179" s="224"/>
      <c r="AB179" s="225"/>
      <c r="AC179" s="142"/>
      <c r="AD179" s="141"/>
      <c r="AE179" s="141"/>
      <c r="AF179" s="141"/>
      <c r="AG179" s="187"/>
      <c r="AH179" s="323"/>
      <c r="AI179" s="100"/>
      <c r="AJ179" s="323"/>
      <c r="AK179" s="100"/>
      <c r="AL179" s="324"/>
      <c r="AM179" s="143"/>
      <c r="AN179" s="177" t="str">
        <f>IF(ISERROR(VLOOKUP(AL179,'Listas Ley Transparencia'!$N$3:$S$17,2,0)),"",VLOOKUP(AL179,'Listas Ley Transparencia'!$N$3:$S$17,2,0))</f>
        <v/>
      </c>
      <c r="AO179" s="178" t="str">
        <f>IF(ISERROR(VLOOKUP(AL179,'Listas Ley Transparencia'!$N$3:$S$17,3,0)),"",VLOOKUP(AL179,'Listas Ley Transparencia'!$N$3:$S$17,3,0))</f>
        <v/>
      </c>
      <c r="AP179" s="178" t="str">
        <f>IF(ISERROR(VLOOKUP(AL179,'Listas Ley Transparencia'!$N$3:$S$17,4,0)),"",VLOOKUP(AL179,'Listas Ley Transparencia'!$N$3:$S$17,4,0))</f>
        <v/>
      </c>
      <c r="AQ179" s="179" t="str">
        <f>IF(ISERROR(VLOOKUP(AL179,'Listas Ley Transparencia'!$N$3:$S$17,6,0)),"",VLOOKUP(AL179,'Listas Ley Transparencia'!$N$3:$S$17,6,0))</f>
        <v/>
      </c>
      <c r="AR179" s="229"/>
      <c r="AS179" s="230"/>
      <c r="AT179" s="231"/>
      <c r="AU179" s="231"/>
      <c r="AV179" s="232"/>
      <c r="AW179" s="236"/>
      <c r="AX179" s="167"/>
      <c r="AY179" s="168"/>
      <c r="AZ179" s="168"/>
      <c r="BA179" s="184" t="str">
        <f t="shared" si="5"/>
        <v>No</v>
      </c>
    </row>
    <row r="180" spans="1:53" ht="93" customHeight="1" x14ac:dyDescent="0.2">
      <c r="A180" s="96">
        <v>172</v>
      </c>
      <c r="B180" s="319"/>
      <c r="C180" s="97"/>
      <c r="D180" s="213"/>
      <c r="E180" s="97"/>
      <c r="F180" s="97"/>
      <c r="G180" s="98"/>
      <c r="H180" s="98"/>
      <c r="I180" s="174" t="str">
        <f>IF(T180=0,"-",IF(M180="Datos / Información",CONCATENATE(S180,Q180,O180,"-",VLOOKUP(N180,'Listas Generales'!$B$44:$C$47,2,0)),"-"))</f>
        <v>-</v>
      </c>
      <c r="J180" s="333"/>
      <c r="K180" s="334"/>
      <c r="L180" s="335"/>
      <c r="M180" s="90"/>
      <c r="N180" s="91"/>
      <c r="O180" s="92">
        <f>IFERROR(VLOOKUP(N180,'Listas Generales'!$B$24:$C$28,2,0),0)</f>
        <v>0</v>
      </c>
      <c r="P180" s="93"/>
      <c r="Q180" s="92">
        <f>IFERROR(VLOOKUP(P180,'Listas Generales'!$B$31:$C$35,2,0),0)</f>
        <v>0</v>
      </c>
      <c r="R180" s="93"/>
      <c r="S180" s="92">
        <f>IFERROR(VLOOKUP(R180,'Listas Generales'!$B$38:$C$42,2,0),0)</f>
        <v>0</v>
      </c>
      <c r="T180" s="94">
        <f t="shared" si="4"/>
        <v>0</v>
      </c>
      <c r="U180" s="172" t="str">
        <f>IFERROR(VLOOKUP(T180,'Listas Generales'!$B$4:$C$7,2,0),"-")</f>
        <v>Sin clasificar</v>
      </c>
      <c r="V180" s="99"/>
      <c r="W180" s="223"/>
      <c r="X180" s="224"/>
      <c r="Y180" s="224"/>
      <c r="Z180" s="224"/>
      <c r="AA180" s="224"/>
      <c r="AB180" s="225"/>
      <c r="AC180" s="142"/>
      <c r="AD180" s="141"/>
      <c r="AE180" s="141"/>
      <c r="AF180" s="141"/>
      <c r="AG180" s="187"/>
      <c r="AH180" s="323"/>
      <c r="AI180" s="100"/>
      <c r="AJ180" s="323"/>
      <c r="AK180" s="100"/>
      <c r="AL180" s="324"/>
      <c r="AM180" s="143"/>
      <c r="AN180" s="177" t="str">
        <f>IF(ISERROR(VLOOKUP(AL180,'Listas Ley Transparencia'!$N$3:$S$17,2,0)),"",VLOOKUP(AL180,'Listas Ley Transparencia'!$N$3:$S$17,2,0))</f>
        <v/>
      </c>
      <c r="AO180" s="178" t="str">
        <f>IF(ISERROR(VLOOKUP(AL180,'Listas Ley Transparencia'!$N$3:$S$17,3,0)),"",VLOOKUP(AL180,'Listas Ley Transparencia'!$N$3:$S$17,3,0))</f>
        <v/>
      </c>
      <c r="AP180" s="178" t="str">
        <f>IF(ISERROR(VLOOKUP(AL180,'Listas Ley Transparencia'!$N$3:$S$17,4,0)),"",VLOOKUP(AL180,'Listas Ley Transparencia'!$N$3:$S$17,4,0))</f>
        <v/>
      </c>
      <c r="AQ180" s="179" t="str">
        <f>IF(ISERROR(VLOOKUP(AL180,'Listas Ley Transparencia'!$N$3:$S$17,6,0)),"",VLOOKUP(AL180,'Listas Ley Transparencia'!$N$3:$S$17,6,0))</f>
        <v/>
      </c>
      <c r="AR180" s="229"/>
      <c r="AS180" s="230"/>
      <c r="AT180" s="231"/>
      <c r="AU180" s="231"/>
      <c r="AV180" s="232"/>
      <c r="AW180" s="236"/>
      <c r="AX180" s="167"/>
      <c r="AY180" s="168"/>
      <c r="AZ180" s="168"/>
      <c r="BA180" s="184" t="str">
        <f t="shared" si="5"/>
        <v>No</v>
      </c>
    </row>
    <row r="181" spans="1:53" ht="93" customHeight="1" x14ac:dyDescent="0.2">
      <c r="A181" s="96">
        <v>173</v>
      </c>
      <c r="B181" s="319"/>
      <c r="C181" s="97"/>
      <c r="D181" s="213"/>
      <c r="E181" s="97"/>
      <c r="F181" s="97"/>
      <c r="G181" s="98"/>
      <c r="H181" s="98"/>
      <c r="I181" s="174" t="str">
        <f>IF(T181=0,"-",IF(M181="Datos / Información",CONCATENATE(S181,Q181,O181,"-",VLOOKUP(N181,'Listas Generales'!$B$44:$C$47,2,0)),"-"))</f>
        <v>-</v>
      </c>
      <c r="J181" s="333"/>
      <c r="K181" s="334"/>
      <c r="L181" s="335"/>
      <c r="M181" s="90"/>
      <c r="N181" s="91"/>
      <c r="O181" s="92">
        <f>IFERROR(VLOOKUP(N181,'Listas Generales'!$B$24:$C$28,2,0),0)</f>
        <v>0</v>
      </c>
      <c r="P181" s="93"/>
      <c r="Q181" s="92">
        <f>IFERROR(VLOOKUP(P181,'Listas Generales'!$B$31:$C$35,2,0),0)</f>
        <v>0</v>
      </c>
      <c r="R181" s="93"/>
      <c r="S181" s="92">
        <f>IFERROR(VLOOKUP(R181,'Listas Generales'!$B$38:$C$42,2,0),0)</f>
        <v>0</v>
      </c>
      <c r="T181" s="94">
        <f t="shared" si="4"/>
        <v>0</v>
      </c>
      <c r="U181" s="172" t="str">
        <f>IFERROR(VLOOKUP(T181,'Listas Generales'!$B$4:$C$7,2,0),"-")</f>
        <v>Sin clasificar</v>
      </c>
      <c r="V181" s="99"/>
      <c r="W181" s="223"/>
      <c r="X181" s="224"/>
      <c r="Y181" s="224"/>
      <c r="Z181" s="224"/>
      <c r="AA181" s="224"/>
      <c r="AB181" s="225"/>
      <c r="AC181" s="142"/>
      <c r="AD181" s="141"/>
      <c r="AE181" s="141"/>
      <c r="AF181" s="141"/>
      <c r="AG181" s="187"/>
      <c r="AH181" s="323"/>
      <c r="AI181" s="100"/>
      <c r="AJ181" s="323"/>
      <c r="AK181" s="100"/>
      <c r="AL181" s="324"/>
      <c r="AM181" s="143"/>
      <c r="AN181" s="177" t="str">
        <f>IF(ISERROR(VLOOKUP(AL181,'Listas Ley Transparencia'!$N$3:$S$17,2,0)),"",VLOOKUP(AL181,'Listas Ley Transparencia'!$N$3:$S$17,2,0))</f>
        <v/>
      </c>
      <c r="AO181" s="178" t="str">
        <f>IF(ISERROR(VLOOKUP(AL181,'Listas Ley Transparencia'!$N$3:$S$17,3,0)),"",VLOOKUP(AL181,'Listas Ley Transparencia'!$N$3:$S$17,3,0))</f>
        <v/>
      </c>
      <c r="AP181" s="178" t="str">
        <f>IF(ISERROR(VLOOKUP(AL181,'Listas Ley Transparencia'!$N$3:$S$17,4,0)),"",VLOOKUP(AL181,'Listas Ley Transparencia'!$N$3:$S$17,4,0))</f>
        <v/>
      </c>
      <c r="AQ181" s="179" t="str">
        <f>IF(ISERROR(VLOOKUP(AL181,'Listas Ley Transparencia'!$N$3:$S$17,6,0)),"",VLOOKUP(AL181,'Listas Ley Transparencia'!$N$3:$S$17,6,0))</f>
        <v/>
      </c>
      <c r="AR181" s="229"/>
      <c r="AS181" s="230"/>
      <c r="AT181" s="231"/>
      <c r="AU181" s="231"/>
      <c r="AV181" s="232"/>
      <c r="AW181" s="236"/>
      <c r="AX181" s="167"/>
      <c r="AY181" s="168"/>
      <c r="AZ181" s="168"/>
      <c r="BA181" s="184" t="str">
        <f t="shared" si="5"/>
        <v>No</v>
      </c>
    </row>
    <row r="182" spans="1:53" ht="93" customHeight="1" x14ac:dyDescent="0.2">
      <c r="A182" s="96">
        <v>174</v>
      </c>
      <c r="B182" s="319"/>
      <c r="C182" s="97"/>
      <c r="D182" s="213"/>
      <c r="E182" s="97"/>
      <c r="F182" s="97"/>
      <c r="G182" s="98"/>
      <c r="H182" s="98"/>
      <c r="I182" s="174" t="str">
        <f>IF(T182=0,"-",IF(M182="Datos / Información",CONCATENATE(S182,Q182,O182,"-",VLOOKUP(N182,'Listas Generales'!$B$44:$C$47,2,0)),"-"))</f>
        <v>-</v>
      </c>
      <c r="J182" s="333"/>
      <c r="K182" s="334"/>
      <c r="L182" s="335"/>
      <c r="M182" s="90"/>
      <c r="N182" s="91"/>
      <c r="O182" s="92">
        <f>IFERROR(VLOOKUP(N182,'Listas Generales'!$B$24:$C$28,2,0),0)</f>
        <v>0</v>
      </c>
      <c r="P182" s="93"/>
      <c r="Q182" s="92">
        <f>IFERROR(VLOOKUP(P182,'Listas Generales'!$B$31:$C$35,2,0),0)</f>
        <v>0</v>
      </c>
      <c r="R182" s="93"/>
      <c r="S182" s="92">
        <f>IFERROR(VLOOKUP(R182,'Listas Generales'!$B$38:$C$42,2,0),0)</f>
        <v>0</v>
      </c>
      <c r="T182" s="94">
        <f t="shared" si="4"/>
        <v>0</v>
      </c>
      <c r="U182" s="172" t="str">
        <f>IFERROR(VLOOKUP(T182,'Listas Generales'!$B$4:$C$7,2,0),"-")</f>
        <v>Sin clasificar</v>
      </c>
      <c r="V182" s="99"/>
      <c r="W182" s="223"/>
      <c r="X182" s="224"/>
      <c r="Y182" s="224"/>
      <c r="Z182" s="224"/>
      <c r="AA182" s="224"/>
      <c r="AB182" s="225"/>
      <c r="AC182" s="142"/>
      <c r="AD182" s="141"/>
      <c r="AE182" s="141"/>
      <c r="AF182" s="141"/>
      <c r="AG182" s="187"/>
      <c r="AH182" s="323"/>
      <c r="AI182" s="100"/>
      <c r="AJ182" s="323"/>
      <c r="AK182" s="100"/>
      <c r="AL182" s="324"/>
      <c r="AM182" s="143"/>
      <c r="AN182" s="177" t="str">
        <f>IF(ISERROR(VLOOKUP(AL182,'Listas Ley Transparencia'!$N$3:$S$17,2,0)),"",VLOOKUP(AL182,'Listas Ley Transparencia'!$N$3:$S$17,2,0))</f>
        <v/>
      </c>
      <c r="AO182" s="178" t="str">
        <f>IF(ISERROR(VLOOKUP(AL182,'Listas Ley Transparencia'!$N$3:$S$17,3,0)),"",VLOOKUP(AL182,'Listas Ley Transparencia'!$N$3:$S$17,3,0))</f>
        <v/>
      </c>
      <c r="AP182" s="178" t="str">
        <f>IF(ISERROR(VLOOKUP(AL182,'Listas Ley Transparencia'!$N$3:$S$17,4,0)),"",VLOOKUP(AL182,'Listas Ley Transparencia'!$N$3:$S$17,4,0))</f>
        <v/>
      </c>
      <c r="AQ182" s="179" t="str">
        <f>IF(ISERROR(VLOOKUP(AL182,'Listas Ley Transparencia'!$N$3:$S$17,6,0)),"",VLOOKUP(AL182,'Listas Ley Transparencia'!$N$3:$S$17,6,0))</f>
        <v/>
      </c>
      <c r="AR182" s="229"/>
      <c r="AS182" s="230"/>
      <c r="AT182" s="231"/>
      <c r="AU182" s="231"/>
      <c r="AV182" s="232"/>
      <c r="AW182" s="236"/>
      <c r="AX182" s="167"/>
      <c r="AY182" s="168"/>
      <c r="AZ182" s="168"/>
      <c r="BA182" s="184" t="str">
        <f t="shared" si="5"/>
        <v>No</v>
      </c>
    </row>
    <row r="183" spans="1:53" ht="93" customHeight="1" x14ac:dyDescent="0.2">
      <c r="A183" s="96">
        <v>175</v>
      </c>
      <c r="B183" s="319"/>
      <c r="C183" s="97"/>
      <c r="D183" s="213"/>
      <c r="E183" s="97"/>
      <c r="F183" s="97"/>
      <c r="G183" s="98"/>
      <c r="H183" s="98"/>
      <c r="I183" s="174" t="str">
        <f>IF(T183=0,"-",IF(M183="Datos / Información",CONCATENATE(S183,Q183,O183,"-",VLOOKUP(N183,'Listas Generales'!$B$44:$C$47,2,0)),"-"))</f>
        <v>-</v>
      </c>
      <c r="J183" s="333"/>
      <c r="K183" s="334"/>
      <c r="L183" s="335"/>
      <c r="M183" s="90"/>
      <c r="N183" s="91"/>
      <c r="O183" s="92">
        <f>IFERROR(VLOOKUP(N183,'Listas Generales'!$B$24:$C$28,2,0),0)</f>
        <v>0</v>
      </c>
      <c r="P183" s="93"/>
      <c r="Q183" s="92">
        <f>IFERROR(VLOOKUP(P183,'Listas Generales'!$B$31:$C$35,2,0),0)</f>
        <v>0</v>
      </c>
      <c r="R183" s="93"/>
      <c r="S183" s="92">
        <f>IFERROR(VLOOKUP(R183,'Listas Generales'!$B$38:$C$42,2,0),0)</f>
        <v>0</v>
      </c>
      <c r="T183" s="94">
        <f t="shared" si="4"/>
        <v>0</v>
      </c>
      <c r="U183" s="172" t="str">
        <f>IFERROR(VLOOKUP(T183,'Listas Generales'!$B$4:$C$7,2,0),"-")</f>
        <v>Sin clasificar</v>
      </c>
      <c r="V183" s="99"/>
      <c r="W183" s="223"/>
      <c r="X183" s="224"/>
      <c r="Y183" s="224"/>
      <c r="Z183" s="224"/>
      <c r="AA183" s="224"/>
      <c r="AB183" s="225"/>
      <c r="AC183" s="142"/>
      <c r="AD183" s="141"/>
      <c r="AE183" s="141"/>
      <c r="AF183" s="141"/>
      <c r="AG183" s="187"/>
      <c r="AH183" s="323"/>
      <c r="AI183" s="100"/>
      <c r="AJ183" s="323"/>
      <c r="AK183" s="100"/>
      <c r="AL183" s="324"/>
      <c r="AM183" s="143"/>
      <c r="AN183" s="177" t="str">
        <f>IF(ISERROR(VLOOKUP(AL183,'Listas Ley Transparencia'!$N$3:$S$17,2,0)),"",VLOOKUP(AL183,'Listas Ley Transparencia'!$N$3:$S$17,2,0))</f>
        <v/>
      </c>
      <c r="AO183" s="178" t="str">
        <f>IF(ISERROR(VLOOKUP(AL183,'Listas Ley Transparencia'!$N$3:$S$17,3,0)),"",VLOOKUP(AL183,'Listas Ley Transparencia'!$N$3:$S$17,3,0))</f>
        <v/>
      </c>
      <c r="AP183" s="178" t="str">
        <f>IF(ISERROR(VLOOKUP(AL183,'Listas Ley Transparencia'!$N$3:$S$17,4,0)),"",VLOOKUP(AL183,'Listas Ley Transparencia'!$N$3:$S$17,4,0))</f>
        <v/>
      </c>
      <c r="AQ183" s="179" t="str">
        <f>IF(ISERROR(VLOOKUP(AL183,'Listas Ley Transparencia'!$N$3:$S$17,6,0)),"",VLOOKUP(AL183,'Listas Ley Transparencia'!$N$3:$S$17,6,0))</f>
        <v/>
      </c>
      <c r="AR183" s="229"/>
      <c r="AS183" s="230"/>
      <c r="AT183" s="231"/>
      <c r="AU183" s="231"/>
      <c r="AV183" s="232"/>
      <c r="AW183" s="236"/>
      <c r="AX183" s="167"/>
      <c r="AY183" s="168"/>
      <c r="AZ183" s="168"/>
      <c r="BA183" s="184" t="str">
        <f t="shared" si="5"/>
        <v>No</v>
      </c>
    </row>
    <row r="184" spans="1:53" ht="93" customHeight="1" x14ac:dyDescent="0.2">
      <c r="A184" s="96">
        <v>176</v>
      </c>
      <c r="B184" s="319"/>
      <c r="C184" s="97"/>
      <c r="D184" s="213"/>
      <c r="E184" s="97"/>
      <c r="F184" s="97"/>
      <c r="G184" s="98"/>
      <c r="H184" s="98"/>
      <c r="I184" s="174" t="str">
        <f>IF(T184=0,"-",IF(M184="Datos / Información",CONCATENATE(S184,Q184,O184,"-",VLOOKUP(N184,'Listas Generales'!$B$44:$C$47,2,0)),"-"))</f>
        <v>-</v>
      </c>
      <c r="J184" s="333"/>
      <c r="K184" s="334"/>
      <c r="L184" s="335"/>
      <c r="M184" s="90"/>
      <c r="N184" s="91"/>
      <c r="O184" s="92">
        <f>IFERROR(VLOOKUP(N184,'Listas Generales'!$B$24:$C$28,2,0),0)</f>
        <v>0</v>
      </c>
      <c r="P184" s="93"/>
      <c r="Q184" s="92">
        <f>IFERROR(VLOOKUP(P184,'Listas Generales'!$B$31:$C$35,2,0),0)</f>
        <v>0</v>
      </c>
      <c r="R184" s="93"/>
      <c r="S184" s="92">
        <f>IFERROR(VLOOKUP(R184,'Listas Generales'!$B$38:$C$42,2,0),0)</f>
        <v>0</v>
      </c>
      <c r="T184" s="94">
        <f t="shared" si="4"/>
        <v>0</v>
      </c>
      <c r="U184" s="172" t="str">
        <f>IFERROR(VLOOKUP(T184,'Listas Generales'!$B$4:$C$7,2,0),"-")</f>
        <v>Sin clasificar</v>
      </c>
      <c r="V184" s="99"/>
      <c r="W184" s="223"/>
      <c r="X184" s="224"/>
      <c r="Y184" s="224"/>
      <c r="Z184" s="224"/>
      <c r="AA184" s="224"/>
      <c r="AB184" s="225"/>
      <c r="AC184" s="142"/>
      <c r="AD184" s="141"/>
      <c r="AE184" s="141"/>
      <c r="AF184" s="141"/>
      <c r="AG184" s="187"/>
      <c r="AH184" s="323"/>
      <c r="AI184" s="100"/>
      <c r="AJ184" s="323"/>
      <c r="AK184" s="100"/>
      <c r="AL184" s="324"/>
      <c r="AM184" s="143"/>
      <c r="AN184" s="177" t="str">
        <f>IF(ISERROR(VLOOKUP(AL184,'Listas Ley Transparencia'!$N$3:$S$17,2,0)),"",VLOOKUP(AL184,'Listas Ley Transparencia'!$N$3:$S$17,2,0))</f>
        <v/>
      </c>
      <c r="AO184" s="178" t="str">
        <f>IF(ISERROR(VLOOKUP(AL184,'Listas Ley Transparencia'!$N$3:$S$17,3,0)),"",VLOOKUP(AL184,'Listas Ley Transparencia'!$N$3:$S$17,3,0))</f>
        <v/>
      </c>
      <c r="AP184" s="178" t="str">
        <f>IF(ISERROR(VLOOKUP(AL184,'Listas Ley Transparencia'!$N$3:$S$17,4,0)),"",VLOOKUP(AL184,'Listas Ley Transparencia'!$N$3:$S$17,4,0))</f>
        <v/>
      </c>
      <c r="AQ184" s="179" t="str">
        <f>IF(ISERROR(VLOOKUP(AL184,'Listas Ley Transparencia'!$N$3:$S$17,6,0)),"",VLOOKUP(AL184,'Listas Ley Transparencia'!$N$3:$S$17,6,0))</f>
        <v/>
      </c>
      <c r="AR184" s="229"/>
      <c r="AS184" s="230"/>
      <c r="AT184" s="231"/>
      <c r="AU184" s="231"/>
      <c r="AV184" s="232"/>
      <c r="AW184" s="236"/>
      <c r="AX184" s="167"/>
      <c r="AY184" s="168"/>
      <c r="AZ184" s="168"/>
      <c r="BA184" s="184" t="str">
        <f t="shared" si="5"/>
        <v>No</v>
      </c>
    </row>
    <row r="185" spans="1:53" ht="93" customHeight="1" x14ac:dyDescent="0.2">
      <c r="A185" s="96">
        <v>177</v>
      </c>
      <c r="B185" s="319"/>
      <c r="C185" s="97"/>
      <c r="D185" s="213"/>
      <c r="E185" s="97"/>
      <c r="F185" s="97"/>
      <c r="G185" s="98"/>
      <c r="H185" s="98"/>
      <c r="I185" s="174" t="str">
        <f>IF(T185=0,"-",IF(M185="Datos / Información",CONCATENATE(S185,Q185,O185,"-",VLOOKUP(N185,'Listas Generales'!$B$44:$C$47,2,0)),"-"))</f>
        <v>-</v>
      </c>
      <c r="J185" s="333"/>
      <c r="K185" s="334"/>
      <c r="L185" s="335"/>
      <c r="M185" s="90"/>
      <c r="N185" s="91"/>
      <c r="O185" s="92">
        <f>IFERROR(VLOOKUP(N185,'Listas Generales'!$B$24:$C$28,2,0),0)</f>
        <v>0</v>
      </c>
      <c r="P185" s="93"/>
      <c r="Q185" s="92">
        <f>IFERROR(VLOOKUP(P185,'Listas Generales'!$B$31:$C$35,2,0),0)</f>
        <v>0</v>
      </c>
      <c r="R185" s="93"/>
      <c r="S185" s="92">
        <f>IFERROR(VLOOKUP(R185,'Listas Generales'!$B$38:$C$42,2,0),0)</f>
        <v>0</v>
      </c>
      <c r="T185" s="94">
        <f t="shared" si="4"/>
        <v>0</v>
      </c>
      <c r="U185" s="172" t="str">
        <f>IFERROR(VLOOKUP(T185,'Listas Generales'!$B$4:$C$7,2,0),"-")</f>
        <v>Sin clasificar</v>
      </c>
      <c r="V185" s="99"/>
      <c r="W185" s="223"/>
      <c r="X185" s="224"/>
      <c r="Y185" s="224"/>
      <c r="Z185" s="224"/>
      <c r="AA185" s="224"/>
      <c r="AB185" s="225"/>
      <c r="AC185" s="142"/>
      <c r="AD185" s="141"/>
      <c r="AE185" s="141"/>
      <c r="AF185" s="141"/>
      <c r="AG185" s="187"/>
      <c r="AH185" s="323"/>
      <c r="AI185" s="100"/>
      <c r="AJ185" s="323"/>
      <c r="AK185" s="100"/>
      <c r="AL185" s="324"/>
      <c r="AM185" s="143"/>
      <c r="AN185" s="177" t="str">
        <f>IF(ISERROR(VLOOKUP(AL185,'Listas Ley Transparencia'!$N$3:$S$17,2,0)),"",VLOOKUP(AL185,'Listas Ley Transparencia'!$N$3:$S$17,2,0))</f>
        <v/>
      </c>
      <c r="AO185" s="178" t="str">
        <f>IF(ISERROR(VLOOKUP(AL185,'Listas Ley Transparencia'!$N$3:$S$17,3,0)),"",VLOOKUP(AL185,'Listas Ley Transparencia'!$N$3:$S$17,3,0))</f>
        <v/>
      </c>
      <c r="AP185" s="178" t="str">
        <f>IF(ISERROR(VLOOKUP(AL185,'Listas Ley Transparencia'!$N$3:$S$17,4,0)),"",VLOOKUP(AL185,'Listas Ley Transparencia'!$N$3:$S$17,4,0))</f>
        <v/>
      </c>
      <c r="AQ185" s="179" t="str">
        <f>IF(ISERROR(VLOOKUP(AL185,'Listas Ley Transparencia'!$N$3:$S$17,6,0)),"",VLOOKUP(AL185,'Listas Ley Transparencia'!$N$3:$S$17,6,0))</f>
        <v/>
      </c>
      <c r="AR185" s="229"/>
      <c r="AS185" s="230"/>
      <c r="AT185" s="231"/>
      <c r="AU185" s="231"/>
      <c r="AV185" s="232"/>
      <c r="AW185" s="236"/>
      <c r="AX185" s="167"/>
      <c r="AY185" s="168"/>
      <c r="AZ185" s="168"/>
      <c r="BA185" s="184" t="str">
        <f t="shared" si="5"/>
        <v>No</v>
      </c>
    </row>
    <row r="186" spans="1:53" ht="93" customHeight="1" x14ac:dyDescent="0.2">
      <c r="A186" s="96">
        <v>178</v>
      </c>
      <c r="B186" s="319"/>
      <c r="C186" s="97"/>
      <c r="D186" s="213"/>
      <c r="E186" s="97"/>
      <c r="F186" s="97"/>
      <c r="G186" s="98"/>
      <c r="H186" s="98"/>
      <c r="I186" s="174" t="str">
        <f>IF(T186=0,"-",IF(M186="Datos / Información",CONCATENATE(S186,Q186,O186,"-",VLOOKUP(N186,'Listas Generales'!$B$44:$C$47,2,0)),"-"))</f>
        <v>-</v>
      </c>
      <c r="J186" s="333"/>
      <c r="K186" s="334"/>
      <c r="L186" s="335"/>
      <c r="M186" s="90"/>
      <c r="N186" s="91"/>
      <c r="O186" s="92">
        <f>IFERROR(VLOOKUP(N186,'Listas Generales'!$B$24:$C$28,2,0),0)</f>
        <v>0</v>
      </c>
      <c r="P186" s="93"/>
      <c r="Q186" s="92">
        <f>IFERROR(VLOOKUP(P186,'Listas Generales'!$B$31:$C$35,2,0),0)</f>
        <v>0</v>
      </c>
      <c r="R186" s="93"/>
      <c r="S186" s="92">
        <f>IFERROR(VLOOKUP(R186,'Listas Generales'!$B$38:$C$42,2,0),0)</f>
        <v>0</v>
      </c>
      <c r="T186" s="94">
        <f t="shared" si="4"/>
        <v>0</v>
      </c>
      <c r="U186" s="172" t="str">
        <f>IFERROR(VLOOKUP(T186,'Listas Generales'!$B$4:$C$7,2,0),"-")</f>
        <v>Sin clasificar</v>
      </c>
      <c r="V186" s="99"/>
      <c r="W186" s="223"/>
      <c r="X186" s="224"/>
      <c r="Y186" s="224"/>
      <c r="Z186" s="224"/>
      <c r="AA186" s="224"/>
      <c r="AB186" s="225"/>
      <c r="AC186" s="142"/>
      <c r="AD186" s="141"/>
      <c r="AE186" s="141"/>
      <c r="AF186" s="141"/>
      <c r="AG186" s="187"/>
      <c r="AH186" s="323"/>
      <c r="AI186" s="100"/>
      <c r="AJ186" s="323"/>
      <c r="AK186" s="100"/>
      <c r="AL186" s="324"/>
      <c r="AM186" s="143"/>
      <c r="AN186" s="177" t="str">
        <f>IF(ISERROR(VLOOKUP(AL186,'Listas Ley Transparencia'!$N$3:$S$17,2,0)),"",VLOOKUP(AL186,'Listas Ley Transparencia'!$N$3:$S$17,2,0))</f>
        <v/>
      </c>
      <c r="AO186" s="178" t="str">
        <f>IF(ISERROR(VLOOKUP(AL186,'Listas Ley Transparencia'!$N$3:$S$17,3,0)),"",VLOOKUP(AL186,'Listas Ley Transparencia'!$N$3:$S$17,3,0))</f>
        <v/>
      </c>
      <c r="AP186" s="178" t="str">
        <f>IF(ISERROR(VLOOKUP(AL186,'Listas Ley Transparencia'!$N$3:$S$17,4,0)),"",VLOOKUP(AL186,'Listas Ley Transparencia'!$N$3:$S$17,4,0))</f>
        <v/>
      </c>
      <c r="AQ186" s="179" t="str">
        <f>IF(ISERROR(VLOOKUP(AL186,'Listas Ley Transparencia'!$N$3:$S$17,6,0)),"",VLOOKUP(AL186,'Listas Ley Transparencia'!$N$3:$S$17,6,0))</f>
        <v/>
      </c>
      <c r="AR186" s="229"/>
      <c r="AS186" s="230"/>
      <c r="AT186" s="231"/>
      <c r="AU186" s="231"/>
      <c r="AV186" s="232"/>
      <c r="AW186" s="236"/>
      <c r="AX186" s="167"/>
      <c r="AY186" s="168"/>
      <c r="AZ186" s="168"/>
      <c r="BA186" s="184" t="str">
        <f t="shared" si="5"/>
        <v>No</v>
      </c>
    </row>
    <row r="187" spans="1:53" ht="93" customHeight="1" x14ac:dyDescent="0.2">
      <c r="A187" s="96">
        <v>179</v>
      </c>
      <c r="B187" s="319"/>
      <c r="C187" s="97"/>
      <c r="D187" s="213"/>
      <c r="E187" s="97"/>
      <c r="F187" s="97"/>
      <c r="G187" s="98"/>
      <c r="H187" s="98"/>
      <c r="I187" s="174" t="str">
        <f>IF(T187=0,"-",IF(M187="Datos / Información",CONCATENATE(S187,Q187,O187,"-",VLOOKUP(N187,'Listas Generales'!$B$44:$C$47,2,0)),"-"))</f>
        <v>-</v>
      </c>
      <c r="J187" s="333"/>
      <c r="K187" s="334"/>
      <c r="L187" s="335"/>
      <c r="M187" s="90"/>
      <c r="N187" s="91"/>
      <c r="O187" s="92">
        <f>IFERROR(VLOOKUP(N187,'Listas Generales'!$B$24:$C$28,2,0),0)</f>
        <v>0</v>
      </c>
      <c r="P187" s="93"/>
      <c r="Q187" s="92">
        <f>IFERROR(VLOOKUP(P187,'Listas Generales'!$B$31:$C$35,2,0),0)</f>
        <v>0</v>
      </c>
      <c r="R187" s="93"/>
      <c r="S187" s="92">
        <f>IFERROR(VLOOKUP(R187,'Listas Generales'!$B$38:$C$42,2,0),0)</f>
        <v>0</v>
      </c>
      <c r="T187" s="94">
        <f t="shared" si="4"/>
        <v>0</v>
      </c>
      <c r="U187" s="172" t="str">
        <f>IFERROR(VLOOKUP(T187,'Listas Generales'!$B$4:$C$7,2,0),"-")</f>
        <v>Sin clasificar</v>
      </c>
      <c r="V187" s="99"/>
      <c r="W187" s="223"/>
      <c r="X187" s="224"/>
      <c r="Y187" s="224"/>
      <c r="Z187" s="224"/>
      <c r="AA187" s="224"/>
      <c r="AB187" s="225"/>
      <c r="AC187" s="142"/>
      <c r="AD187" s="141"/>
      <c r="AE187" s="141"/>
      <c r="AF187" s="141"/>
      <c r="AG187" s="187"/>
      <c r="AH187" s="323"/>
      <c r="AI187" s="100"/>
      <c r="AJ187" s="323"/>
      <c r="AK187" s="100"/>
      <c r="AL187" s="324"/>
      <c r="AM187" s="143"/>
      <c r="AN187" s="177" t="str">
        <f>IF(ISERROR(VLOOKUP(AL187,'Listas Ley Transparencia'!$N$3:$S$17,2,0)),"",VLOOKUP(AL187,'Listas Ley Transparencia'!$N$3:$S$17,2,0))</f>
        <v/>
      </c>
      <c r="AO187" s="178" t="str">
        <f>IF(ISERROR(VLOOKUP(AL187,'Listas Ley Transparencia'!$N$3:$S$17,3,0)),"",VLOOKUP(AL187,'Listas Ley Transparencia'!$N$3:$S$17,3,0))</f>
        <v/>
      </c>
      <c r="AP187" s="178" t="str">
        <f>IF(ISERROR(VLOOKUP(AL187,'Listas Ley Transparencia'!$N$3:$S$17,4,0)),"",VLOOKUP(AL187,'Listas Ley Transparencia'!$N$3:$S$17,4,0))</f>
        <v/>
      </c>
      <c r="AQ187" s="179" t="str">
        <f>IF(ISERROR(VLOOKUP(AL187,'Listas Ley Transparencia'!$N$3:$S$17,6,0)),"",VLOOKUP(AL187,'Listas Ley Transparencia'!$N$3:$S$17,6,0))</f>
        <v/>
      </c>
      <c r="AR187" s="229"/>
      <c r="AS187" s="230"/>
      <c r="AT187" s="231"/>
      <c r="AU187" s="231"/>
      <c r="AV187" s="232"/>
      <c r="AW187" s="236"/>
      <c r="AX187" s="167"/>
      <c r="AY187" s="168"/>
      <c r="AZ187" s="168"/>
      <c r="BA187" s="184" t="str">
        <f t="shared" si="5"/>
        <v>No</v>
      </c>
    </row>
    <row r="188" spans="1:53" ht="93" customHeight="1" x14ac:dyDescent="0.2">
      <c r="A188" s="96">
        <v>180</v>
      </c>
      <c r="B188" s="319"/>
      <c r="C188" s="97"/>
      <c r="D188" s="213"/>
      <c r="E188" s="97"/>
      <c r="F188" s="97"/>
      <c r="G188" s="98"/>
      <c r="H188" s="98"/>
      <c r="I188" s="174" t="str">
        <f>IF(T188=0,"-",IF(M188="Datos / Información",CONCATENATE(S188,Q188,O188,"-",VLOOKUP(N188,'Listas Generales'!$B$44:$C$47,2,0)),"-"))</f>
        <v>-</v>
      </c>
      <c r="J188" s="333"/>
      <c r="K188" s="334"/>
      <c r="L188" s="335"/>
      <c r="M188" s="90"/>
      <c r="N188" s="91"/>
      <c r="O188" s="92">
        <f>IFERROR(VLOOKUP(N188,'Listas Generales'!$B$24:$C$28,2,0),0)</f>
        <v>0</v>
      </c>
      <c r="P188" s="93"/>
      <c r="Q188" s="92">
        <f>IFERROR(VLOOKUP(P188,'Listas Generales'!$B$31:$C$35,2,0),0)</f>
        <v>0</v>
      </c>
      <c r="R188" s="93"/>
      <c r="S188" s="92">
        <f>IFERROR(VLOOKUP(R188,'Listas Generales'!$B$38:$C$42,2,0),0)</f>
        <v>0</v>
      </c>
      <c r="T188" s="94">
        <f t="shared" si="4"/>
        <v>0</v>
      </c>
      <c r="U188" s="172" t="str">
        <f>IFERROR(VLOOKUP(T188,'Listas Generales'!$B$4:$C$7,2,0),"-")</f>
        <v>Sin clasificar</v>
      </c>
      <c r="V188" s="99"/>
      <c r="W188" s="223"/>
      <c r="X188" s="224"/>
      <c r="Y188" s="224"/>
      <c r="Z188" s="224"/>
      <c r="AA188" s="224"/>
      <c r="AB188" s="225"/>
      <c r="AC188" s="142"/>
      <c r="AD188" s="141"/>
      <c r="AE188" s="141"/>
      <c r="AF188" s="141"/>
      <c r="AG188" s="187"/>
      <c r="AH188" s="323"/>
      <c r="AI188" s="100"/>
      <c r="AJ188" s="323"/>
      <c r="AK188" s="100"/>
      <c r="AL188" s="324"/>
      <c r="AM188" s="143"/>
      <c r="AN188" s="177" t="str">
        <f>IF(ISERROR(VLOOKUP(AL188,'Listas Ley Transparencia'!$N$3:$S$17,2,0)),"",VLOOKUP(AL188,'Listas Ley Transparencia'!$N$3:$S$17,2,0))</f>
        <v/>
      </c>
      <c r="AO188" s="178" t="str">
        <f>IF(ISERROR(VLOOKUP(AL188,'Listas Ley Transparencia'!$N$3:$S$17,3,0)),"",VLOOKUP(AL188,'Listas Ley Transparencia'!$N$3:$S$17,3,0))</f>
        <v/>
      </c>
      <c r="AP188" s="178" t="str">
        <f>IF(ISERROR(VLOOKUP(AL188,'Listas Ley Transparencia'!$N$3:$S$17,4,0)),"",VLOOKUP(AL188,'Listas Ley Transparencia'!$N$3:$S$17,4,0))</f>
        <v/>
      </c>
      <c r="AQ188" s="179" t="str">
        <f>IF(ISERROR(VLOOKUP(AL188,'Listas Ley Transparencia'!$N$3:$S$17,6,0)),"",VLOOKUP(AL188,'Listas Ley Transparencia'!$N$3:$S$17,6,0))</f>
        <v/>
      </c>
      <c r="AR188" s="229"/>
      <c r="AS188" s="230"/>
      <c r="AT188" s="231"/>
      <c r="AU188" s="231"/>
      <c r="AV188" s="232"/>
      <c r="AW188" s="236"/>
      <c r="AX188" s="167"/>
      <c r="AY188" s="168"/>
      <c r="AZ188" s="168"/>
      <c r="BA188" s="184" t="str">
        <f t="shared" si="5"/>
        <v>No</v>
      </c>
    </row>
    <row r="189" spans="1:53" ht="93" customHeight="1" x14ac:dyDescent="0.2">
      <c r="A189" s="96">
        <v>181</v>
      </c>
      <c r="B189" s="319"/>
      <c r="C189" s="97"/>
      <c r="D189" s="213"/>
      <c r="E189" s="97"/>
      <c r="F189" s="97"/>
      <c r="G189" s="98"/>
      <c r="H189" s="98"/>
      <c r="I189" s="174" t="str">
        <f>IF(T189=0,"-",IF(M189="Datos / Información",CONCATENATE(S189,Q189,O189,"-",VLOOKUP(N189,'Listas Generales'!$B$44:$C$47,2,0)),"-"))</f>
        <v>-</v>
      </c>
      <c r="J189" s="333"/>
      <c r="K189" s="334"/>
      <c r="L189" s="335"/>
      <c r="M189" s="90"/>
      <c r="N189" s="91"/>
      <c r="O189" s="92">
        <f>IFERROR(VLOOKUP(N189,'Listas Generales'!$B$24:$C$28,2,0),0)</f>
        <v>0</v>
      </c>
      <c r="P189" s="93"/>
      <c r="Q189" s="92">
        <f>IFERROR(VLOOKUP(P189,'Listas Generales'!$B$31:$C$35,2,0),0)</f>
        <v>0</v>
      </c>
      <c r="R189" s="93"/>
      <c r="S189" s="92">
        <f>IFERROR(VLOOKUP(R189,'Listas Generales'!$B$38:$C$42,2,0),0)</f>
        <v>0</v>
      </c>
      <c r="T189" s="94">
        <f t="shared" si="4"/>
        <v>0</v>
      </c>
      <c r="U189" s="172" t="str">
        <f>IFERROR(VLOOKUP(T189,'Listas Generales'!$B$4:$C$7,2,0),"-")</f>
        <v>Sin clasificar</v>
      </c>
      <c r="V189" s="99"/>
      <c r="W189" s="223"/>
      <c r="X189" s="224"/>
      <c r="Y189" s="224"/>
      <c r="Z189" s="224"/>
      <c r="AA189" s="224"/>
      <c r="AB189" s="225"/>
      <c r="AC189" s="142"/>
      <c r="AD189" s="141"/>
      <c r="AE189" s="141"/>
      <c r="AF189" s="141"/>
      <c r="AG189" s="187"/>
      <c r="AH189" s="323"/>
      <c r="AI189" s="100"/>
      <c r="AJ189" s="323"/>
      <c r="AK189" s="100"/>
      <c r="AL189" s="324"/>
      <c r="AM189" s="143"/>
      <c r="AN189" s="177" t="str">
        <f>IF(ISERROR(VLOOKUP(AL189,'Listas Ley Transparencia'!$N$3:$S$17,2,0)),"",VLOOKUP(AL189,'Listas Ley Transparencia'!$N$3:$S$17,2,0))</f>
        <v/>
      </c>
      <c r="AO189" s="178" t="str">
        <f>IF(ISERROR(VLOOKUP(AL189,'Listas Ley Transparencia'!$N$3:$S$17,3,0)),"",VLOOKUP(AL189,'Listas Ley Transparencia'!$N$3:$S$17,3,0))</f>
        <v/>
      </c>
      <c r="AP189" s="178" t="str">
        <f>IF(ISERROR(VLOOKUP(AL189,'Listas Ley Transparencia'!$N$3:$S$17,4,0)),"",VLOOKUP(AL189,'Listas Ley Transparencia'!$N$3:$S$17,4,0))</f>
        <v/>
      </c>
      <c r="AQ189" s="179" t="str">
        <f>IF(ISERROR(VLOOKUP(AL189,'Listas Ley Transparencia'!$N$3:$S$17,6,0)),"",VLOOKUP(AL189,'Listas Ley Transparencia'!$N$3:$S$17,6,0))</f>
        <v/>
      </c>
      <c r="AR189" s="229"/>
      <c r="AS189" s="230"/>
      <c r="AT189" s="231"/>
      <c r="AU189" s="231"/>
      <c r="AV189" s="232"/>
      <c r="AW189" s="236"/>
      <c r="AX189" s="167"/>
      <c r="AY189" s="168"/>
      <c r="AZ189" s="168"/>
      <c r="BA189" s="184" t="str">
        <f t="shared" si="5"/>
        <v>No</v>
      </c>
    </row>
    <row r="190" spans="1:53" ht="93" customHeight="1" x14ac:dyDescent="0.2">
      <c r="A190" s="96">
        <v>182</v>
      </c>
      <c r="B190" s="319"/>
      <c r="C190" s="97"/>
      <c r="D190" s="213"/>
      <c r="E190" s="97"/>
      <c r="F190" s="97"/>
      <c r="G190" s="98"/>
      <c r="H190" s="98"/>
      <c r="I190" s="174" t="str">
        <f>IF(T190=0,"-",IF(M190="Datos / Información",CONCATENATE(S190,Q190,O190,"-",VLOOKUP(N190,'Listas Generales'!$B$44:$C$47,2,0)),"-"))</f>
        <v>-</v>
      </c>
      <c r="J190" s="333"/>
      <c r="K190" s="334"/>
      <c r="L190" s="335"/>
      <c r="M190" s="90"/>
      <c r="N190" s="91"/>
      <c r="O190" s="92">
        <f>IFERROR(VLOOKUP(N190,'Listas Generales'!$B$24:$C$28,2,0),0)</f>
        <v>0</v>
      </c>
      <c r="P190" s="93"/>
      <c r="Q190" s="92">
        <f>IFERROR(VLOOKUP(P190,'Listas Generales'!$B$31:$C$35,2,0),0)</f>
        <v>0</v>
      </c>
      <c r="R190" s="93"/>
      <c r="S190" s="92">
        <f>IFERROR(VLOOKUP(R190,'Listas Generales'!$B$38:$C$42,2,0),0)</f>
        <v>0</v>
      </c>
      <c r="T190" s="94">
        <f t="shared" si="4"/>
        <v>0</v>
      </c>
      <c r="U190" s="172" t="str">
        <f>IFERROR(VLOOKUP(T190,'Listas Generales'!$B$4:$C$7,2,0),"-")</f>
        <v>Sin clasificar</v>
      </c>
      <c r="V190" s="99"/>
      <c r="W190" s="223"/>
      <c r="X190" s="224"/>
      <c r="Y190" s="224"/>
      <c r="Z190" s="224"/>
      <c r="AA190" s="224"/>
      <c r="AB190" s="225"/>
      <c r="AC190" s="142"/>
      <c r="AD190" s="141"/>
      <c r="AE190" s="141"/>
      <c r="AF190" s="141"/>
      <c r="AG190" s="187"/>
      <c r="AH190" s="323"/>
      <c r="AI190" s="100"/>
      <c r="AJ190" s="323"/>
      <c r="AK190" s="100"/>
      <c r="AL190" s="324"/>
      <c r="AM190" s="143"/>
      <c r="AN190" s="177" t="str">
        <f>IF(ISERROR(VLOOKUP(AL190,'Listas Ley Transparencia'!$N$3:$S$17,2,0)),"",VLOOKUP(AL190,'Listas Ley Transparencia'!$N$3:$S$17,2,0))</f>
        <v/>
      </c>
      <c r="AO190" s="178" t="str">
        <f>IF(ISERROR(VLOOKUP(AL190,'Listas Ley Transparencia'!$N$3:$S$17,3,0)),"",VLOOKUP(AL190,'Listas Ley Transparencia'!$N$3:$S$17,3,0))</f>
        <v/>
      </c>
      <c r="AP190" s="178" t="str">
        <f>IF(ISERROR(VLOOKUP(AL190,'Listas Ley Transparencia'!$N$3:$S$17,4,0)),"",VLOOKUP(AL190,'Listas Ley Transparencia'!$N$3:$S$17,4,0))</f>
        <v/>
      </c>
      <c r="AQ190" s="179" t="str">
        <f>IF(ISERROR(VLOOKUP(AL190,'Listas Ley Transparencia'!$N$3:$S$17,6,0)),"",VLOOKUP(AL190,'Listas Ley Transparencia'!$N$3:$S$17,6,0))</f>
        <v/>
      </c>
      <c r="AR190" s="229"/>
      <c r="AS190" s="230"/>
      <c r="AT190" s="231"/>
      <c r="AU190" s="231"/>
      <c r="AV190" s="232"/>
      <c r="AW190" s="236"/>
      <c r="AX190" s="167"/>
      <c r="AY190" s="168"/>
      <c r="AZ190" s="168"/>
      <c r="BA190" s="184" t="str">
        <f t="shared" si="5"/>
        <v>No</v>
      </c>
    </row>
    <row r="191" spans="1:53" ht="93" customHeight="1" x14ac:dyDescent="0.2">
      <c r="A191" s="96">
        <v>183</v>
      </c>
      <c r="B191" s="319"/>
      <c r="C191" s="97"/>
      <c r="D191" s="213"/>
      <c r="E191" s="97"/>
      <c r="F191" s="97"/>
      <c r="G191" s="98"/>
      <c r="H191" s="98"/>
      <c r="I191" s="174" t="str">
        <f>IF(T191=0,"-",IF(M191="Datos / Información",CONCATENATE(S191,Q191,O191,"-",VLOOKUP(N191,'Listas Generales'!$B$44:$C$47,2,0)),"-"))</f>
        <v>-</v>
      </c>
      <c r="J191" s="333"/>
      <c r="K191" s="334"/>
      <c r="L191" s="335"/>
      <c r="M191" s="90"/>
      <c r="N191" s="91"/>
      <c r="O191" s="92">
        <f>IFERROR(VLOOKUP(N191,'Listas Generales'!$B$24:$C$28,2,0),0)</f>
        <v>0</v>
      </c>
      <c r="P191" s="93"/>
      <c r="Q191" s="92">
        <f>IFERROR(VLOOKUP(P191,'Listas Generales'!$B$31:$C$35,2,0),0)</f>
        <v>0</v>
      </c>
      <c r="R191" s="93"/>
      <c r="S191" s="92">
        <f>IFERROR(VLOOKUP(R191,'Listas Generales'!$B$38:$C$42,2,0),0)</f>
        <v>0</v>
      </c>
      <c r="T191" s="94">
        <f t="shared" si="4"/>
        <v>0</v>
      </c>
      <c r="U191" s="172" t="str">
        <f>IFERROR(VLOOKUP(T191,'Listas Generales'!$B$4:$C$7,2,0),"-")</f>
        <v>Sin clasificar</v>
      </c>
      <c r="V191" s="99"/>
      <c r="W191" s="223"/>
      <c r="X191" s="224"/>
      <c r="Y191" s="224"/>
      <c r="Z191" s="224"/>
      <c r="AA191" s="224"/>
      <c r="AB191" s="225"/>
      <c r="AC191" s="142"/>
      <c r="AD191" s="141"/>
      <c r="AE191" s="141"/>
      <c r="AF191" s="141"/>
      <c r="AG191" s="187"/>
      <c r="AH191" s="323"/>
      <c r="AI191" s="100"/>
      <c r="AJ191" s="323"/>
      <c r="AK191" s="100"/>
      <c r="AL191" s="324"/>
      <c r="AM191" s="143"/>
      <c r="AN191" s="177" t="str">
        <f>IF(ISERROR(VLOOKUP(AL191,'Listas Ley Transparencia'!$N$3:$S$17,2,0)),"",VLOOKUP(AL191,'Listas Ley Transparencia'!$N$3:$S$17,2,0))</f>
        <v/>
      </c>
      <c r="AO191" s="178" t="str">
        <f>IF(ISERROR(VLOOKUP(AL191,'Listas Ley Transparencia'!$N$3:$S$17,3,0)),"",VLOOKUP(AL191,'Listas Ley Transparencia'!$N$3:$S$17,3,0))</f>
        <v/>
      </c>
      <c r="AP191" s="178" t="str">
        <f>IF(ISERROR(VLOOKUP(AL191,'Listas Ley Transparencia'!$N$3:$S$17,4,0)),"",VLOOKUP(AL191,'Listas Ley Transparencia'!$N$3:$S$17,4,0))</f>
        <v/>
      </c>
      <c r="AQ191" s="179" t="str">
        <f>IF(ISERROR(VLOOKUP(AL191,'Listas Ley Transparencia'!$N$3:$S$17,6,0)),"",VLOOKUP(AL191,'Listas Ley Transparencia'!$N$3:$S$17,6,0))</f>
        <v/>
      </c>
      <c r="AR191" s="229"/>
      <c r="AS191" s="230"/>
      <c r="AT191" s="231"/>
      <c r="AU191" s="231"/>
      <c r="AV191" s="232"/>
      <c r="AW191" s="236"/>
      <c r="AX191" s="167"/>
      <c r="AY191" s="168"/>
      <c r="AZ191" s="168"/>
      <c r="BA191" s="184" t="str">
        <f t="shared" si="5"/>
        <v>No</v>
      </c>
    </row>
    <row r="192" spans="1:53" ht="93" customHeight="1" x14ac:dyDescent="0.2">
      <c r="A192" s="96">
        <v>184</v>
      </c>
      <c r="B192" s="319"/>
      <c r="C192" s="97"/>
      <c r="D192" s="213"/>
      <c r="E192" s="97"/>
      <c r="F192" s="97"/>
      <c r="G192" s="98"/>
      <c r="H192" s="98"/>
      <c r="I192" s="174" t="str">
        <f>IF(T192=0,"-",IF(M192="Datos / Información",CONCATENATE(S192,Q192,O192,"-",VLOOKUP(N192,'Listas Generales'!$B$44:$C$47,2,0)),"-"))</f>
        <v>-</v>
      </c>
      <c r="J192" s="333"/>
      <c r="K192" s="334"/>
      <c r="L192" s="335"/>
      <c r="M192" s="90"/>
      <c r="N192" s="91"/>
      <c r="O192" s="92">
        <f>IFERROR(VLOOKUP(N192,'Listas Generales'!$B$24:$C$28,2,0),0)</f>
        <v>0</v>
      </c>
      <c r="P192" s="93"/>
      <c r="Q192" s="92">
        <f>IFERROR(VLOOKUP(P192,'Listas Generales'!$B$31:$C$35,2,0),0)</f>
        <v>0</v>
      </c>
      <c r="R192" s="93"/>
      <c r="S192" s="92">
        <f>IFERROR(VLOOKUP(R192,'Listas Generales'!$B$38:$C$42,2,0),0)</f>
        <v>0</v>
      </c>
      <c r="T192" s="94">
        <f t="shared" si="4"/>
        <v>0</v>
      </c>
      <c r="U192" s="172" t="str">
        <f>IFERROR(VLOOKUP(T192,'Listas Generales'!$B$4:$C$7,2,0),"-")</f>
        <v>Sin clasificar</v>
      </c>
      <c r="V192" s="99"/>
      <c r="W192" s="223"/>
      <c r="X192" s="224"/>
      <c r="Y192" s="224"/>
      <c r="Z192" s="224"/>
      <c r="AA192" s="224"/>
      <c r="AB192" s="225"/>
      <c r="AC192" s="142"/>
      <c r="AD192" s="141"/>
      <c r="AE192" s="141"/>
      <c r="AF192" s="141"/>
      <c r="AG192" s="187"/>
      <c r="AH192" s="323"/>
      <c r="AI192" s="100"/>
      <c r="AJ192" s="323"/>
      <c r="AK192" s="100"/>
      <c r="AL192" s="324"/>
      <c r="AM192" s="143"/>
      <c r="AN192" s="177" t="str">
        <f>IF(ISERROR(VLOOKUP(AL192,'Listas Ley Transparencia'!$N$3:$S$17,2,0)),"",VLOOKUP(AL192,'Listas Ley Transparencia'!$N$3:$S$17,2,0))</f>
        <v/>
      </c>
      <c r="AO192" s="178" t="str">
        <f>IF(ISERROR(VLOOKUP(AL192,'Listas Ley Transparencia'!$N$3:$S$17,3,0)),"",VLOOKUP(AL192,'Listas Ley Transparencia'!$N$3:$S$17,3,0))</f>
        <v/>
      </c>
      <c r="AP192" s="178" t="str">
        <f>IF(ISERROR(VLOOKUP(AL192,'Listas Ley Transparencia'!$N$3:$S$17,4,0)),"",VLOOKUP(AL192,'Listas Ley Transparencia'!$N$3:$S$17,4,0))</f>
        <v/>
      </c>
      <c r="AQ192" s="179" t="str">
        <f>IF(ISERROR(VLOOKUP(AL192,'Listas Ley Transparencia'!$N$3:$S$17,6,0)),"",VLOOKUP(AL192,'Listas Ley Transparencia'!$N$3:$S$17,6,0))</f>
        <v/>
      </c>
      <c r="AR192" s="229"/>
      <c r="AS192" s="230"/>
      <c r="AT192" s="231"/>
      <c r="AU192" s="231"/>
      <c r="AV192" s="232"/>
      <c r="AW192" s="236"/>
      <c r="AX192" s="167"/>
      <c r="AY192" s="168"/>
      <c r="AZ192" s="168"/>
      <c r="BA192" s="184" t="str">
        <f t="shared" si="5"/>
        <v>No</v>
      </c>
    </row>
    <row r="193" spans="1:53" ht="93" customHeight="1" x14ac:dyDescent="0.2">
      <c r="A193" s="96">
        <v>185</v>
      </c>
      <c r="B193" s="319"/>
      <c r="C193" s="97"/>
      <c r="D193" s="213"/>
      <c r="E193" s="97"/>
      <c r="F193" s="97"/>
      <c r="G193" s="98"/>
      <c r="H193" s="98"/>
      <c r="I193" s="174" t="str">
        <f>IF(T193=0,"-",IF(M193="Datos / Información",CONCATENATE(S193,Q193,O193,"-",VLOOKUP(N193,'Listas Generales'!$B$44:$C$47,2,0)),"-"))</f>
        <v>-</v>
      </c>
      <c r="J193" s="333"/>
      <c r="K193" s="334"/>
      <c r="L193" s="335"/>
      <c r="M193" s="90"/>
      <c r="N193" s="91"/>
      <c r="O193" s="92">
        <f>IFERROR(VLOOKUP(N193,'Listas Generales'!$B$24:$C$28,2,0),0)</f>
        <v>0</v>
      </c>
      <c r="P193" s="93"/>
      <c r="Q193" s="92">
        <f>IFERROR(VLOOKUP(P193,'Listas Generales'!$B$31:$C$35,2,0),0)</f>
        <v>0</v>
      </c>
      <c r="R193" s="93"/>
      <c r="S193" s="92">
        <f>IFERROR(VLOOKUP(R193,'Listas Generales'!$B$38:$C$42,2,0),0)</f>
        <v>0</v>
      </c>
      <c r="T193" s="94">
        <f t="shared" si="4"/>
        <v>0</v>
      </c>
      <c r="U193" s="172" t="str">
        <f>IFERROR(VLOOKUP(T193,'Listas Generales'!$B$4:$C$7,2,0),"-")</f>
        <v>Sin clasificar</v>
      </c>
      <c r="V193" s="99"/>
      <c r="W193" s="223"/>
      <c r="X193" s="224"/>
      <c r="Y193" s="224"/>
      <c r="Z193" s="224"/>
      <c r="AA193" s="224"/>
      <c r="AB193" s="225"/>
      <c r="AC193" s="142"/>
      <c r="AD193" s="141"/>
      <c r="AE193" s="141"/>
      <c r="AF193" s="141"/>
      <c r="AG193" s="187"/>
      <c r="AH193" s="323"/>
      <c r="AI193" s="100"/>
      <c r="AJ193" s="323"/>
      <c r="AK193" s="100"/>
      <c r="AL193" s="324"/>
      <c r="AM193" s="143"/>
      <c r="AN193" s="177" t="str">
        <f>IF(ISERROR(VLOOKUP(AL193,'Listas Ley Transparencia'!$N$3:$S$17,2,0)),"",VLOOKUP(AL193,'Listas Ley Transparencia'!$N$3:$S$17,2,0))</f>
        <v/>
      </c>
      <c r="AO193" s="178" t="str">
        <f>IF(ISERROR(VLOOKUP(AL193,'Listas Ley Transparencia'!$N$3:$S$17,3,0)),"",VLOOKUP(AL193,'Listas Ley Transparencia'!$N$3:$S$17,3,0))</f>
        <v/>
      </c>
      <c r="AP193" s="178" t="str">
        <f>IF(ISERROR(VLOOKUP(AL193,'Listas Ley Transparencia'!$N$3:$S$17,4,0)),"",VLOOKUP(AL193,'Listas Ley Transparencia'!$N$3:$S$17,4,0))</f>
        <v/>
      </c>
      <c r="AQ193" s="179" t="str">
        <f>IF(ISERROR(VLOOKUP(AL193,'Listas Ley Transparencia'!$N$3:$S$17,6,0)),"",VLOOKUP(AL193,'Listas Ley Transparencia'!$N$3:$S$17,6,0))</f>
        <v/>
      </c>
      <c r="AR193" s="229"/>
      <c r="AS193" s="230"/>
      <c r="AT193" s="231"/>
      <c r="AU193" s="231"/>
      <c r="AV193" s="232"/>
      <c r="AW193" s="236"/>
      <c r="AX193" s="167"/>
      <c r="AY193" s="168"/>
      <c r="AZ193" s="168"/>
      <c r="BA193" s="184" t="str">
        <f t="shared" si="5"/>
        <v>No</v>
      </c>
    </row>
    <row r="194" spans="1:53" ht="93" customHeight="1" x14ac:dyDescent="0.2">
      <c r="A194" s="96">
        <v>186</v>
      </c>
      <c r="B194" s="319"/>
      <c r="C194" s="97"/>
      <c r="D194" s="213"/>
      <c r="E194" s="97"/>
      <c r="F194" s="97"/>
      <c r="G194" s="98"/>
      <c r="H194" s="98"/>
      <c r="I194" s="174" t="str">
        <f>IF(T194=0,"-",IF(M194="Datos / Información",CONCATENATE(S194,Q194,O194,"-",VLOOKUP(N194,'Listas Generales'!$B$44:$C$47,2,0)),"-"))</f>
        <v>-</v>
      </c>
      <c r="J194" s="333"/>
      <c r="K194" s="334"/>
      <c r="L194" s="335"/>
      <c r="M194" s="90"/>
      <c r="N194" s="91"/>
      <c r="O194" s="92">
        <f>IFERROR(VLOOKUP(N194,'Listas Generales'!$B$24:$C$28,2,0),0)</f>
        <v>0</v>
      </c>
      <c r="P194" s="93"/>
      <c r="Q194" s="92">
        <f>IFERROR(VLOOKUP(P194,'Listas Generales'!$B$31:$C$35,2,0),0)</f>
        <v>0</v>
      </c>
      <c r="R194" s="93"/>
      <c r="S194" s="92">
        <f>IFERROR(VLOOKUP(R194,'Listas Generales'!$B$38:$C$42,2,0),0)</f>
        <v>0</v>
      </c>
      <c r="T194" s="94">
        <f t="shared" si="4"/>
        <v>0</v>
      </c>
      <c r="U194" s="172" t="str">
        <f>IFERROR(VLOOKUP(T194,'Listas Generales'!$B$4:$C$7,2,0),"-")</f>
        <v>Sin clasificar</v>
      </c>
      <c r="V194" s="99"/>
      <c r="W194" s="223"/>
      <c r="X194" s="224"/>
      <c r="Y194" s="224"/>
      <c r="Z194" s="224"/>
      <c r="AA194" s="224"/>
      <c r="AB194" s="225"/>
      <c r="AC194" s="142"/>
      <c r="AD194" s="141"/>
      <c r="AE194" s="141"/>
      <c r="AF194" s="141"/>
      <c r="AG194" s="187"/>
      <c r="AH194" s="323"/>
      <c r="AI194" s="100"/>
      <c r="AJ194" s="323"/>
      <c r="AK194" s="100"/>
      <c r="AL194" s="324"/>
      <c r="AM194" s="143"/>
      <c r="AN194" s="177" t="str">
        <f>IF(ISERROR(VLOOKUP(AL194,'Listas Ley Transparencia'!$N$3:$S$17,2,0)),"",VLOOKUP(AL194,'Listas Ley Transparencia'!$N$3:$S$17,2,0))</f>
        <v/>
      </c>
      <c r="AO194" s="178" t="str">
        <f>IF(ISERROR(VLOOKUP(AL194,'Listas Ley Transparencia'!$N$3:$S$17,3,0)),"",VLOOKUP(AL194,'Listas Ley Transparencia'!$N$3:$S$17,3,0))</f>
        <v/>
      </c>
      <c r="AP194" s="178" t="str">
        <f>IF(ISERROR(VLOOKUP(AL194,'Listas Ley Transparencia'!$N$3:$S$17,4,0)),"",VLOOKUP(AL194,'Listas Ley Transparencia'!$N$3:$S$17,4,0))</f>
        <v/>
      </c>
      <c r="AQ194" s="179" t="str">
        <f>IF(ISERROR(VLOOKUP(AL194,'Listas Ley Transparencia'!$N$3:$S$17,6,0)),"",VLOOKUP(AL194,'Listas Ley Transparencia'!$N$3:$S$17,6,0))</f>
        <v/>
      </c>
      <c r="AR194" s="229"/>
      <c r="AS194" s="230"/>
      <c r="AT194" s="231"/>
      <c r="AU194" s="231"/>
      <c r="AV194" s="232"/>
      <c r="AW194" s="236"/>
      <c r="AX194" s="167"/>
      <c r="AY194" s="168"/>
      <c r="AZ194" s="168"/>
      <c r="BA194" s="184" t="str">
        <f t="shared" si="5"/>
        <v>No</v>
      </c>
    </row>
    <row r="195" spans="1:53" ht="93" customHeight="1" x14ac:dyDescent="0.2">
      <c r="A195" s="96">
        <v>187</v>
      </c>
      <c r="B195" s="319"/>
      <c r="C195" s="97"/>
      <c r="D195" s="213"/>
      <c r="E195" s="97"/>
      <c r="F195" s="97"/>
      <c r="G195" s="98"/>
      <c r="H195" s="98"/>
      <c r="I195" s="174" t="str">
        <f>IF(T195=0,"-",IF(M195="Datos / Información",CONCATENATE(S195,Q195,O195,"-",VLOOKUP(N195,'Listas Generales'!$B$44:$C$47,2,0)),"-"))</f>
        <v>-</v>
      </c>
      <c r="J195" s="333"/>
      <c r="K195" s="334"/>
      <c r="L195" s="335"/>
      <c r="M195" s="90"/>
      <c r="N195" s="91"/>
      <c r="O195" s="92">
        <f>IFERROR(VLOOKUP(N195,'Listas Generales'!$B$24:$C$28,2,0),0)</f>
        <v>0</v>
      </c>
      <c r="P195" s="93"/>
      <c r="Q195" s="92">
        <f>IFERROR(VLOOKUP(P195,'Listas Generales'!$B$31:$C$35,2,0),0)</f>
        <v>0</v>
      </c>
      <c r="R195" s="93"/>
      <c r="S195" s="92">
        <f>IFERROR(VLOOKUP(R195,'Listas Generales'!$B$38:$C$42,2,0),0)</f>
        <v>0</v>
      </c>
      <c r="T195" s="94">
        <f t="shared" si="4"/>
        <v>0</v>
      </c>
      <c r="U195" s="172" t="str">
        <f>IFERROR(VLOOKUP(T195,'Listas Generales'!$B$4:$C$7,2,0),"-")</f>
        <v>Sin clasificar</v>
      </c>
      <c r="V195" s="99"/>
      <c r="W195" s="223"/>
      <c r="X195" s="224"/>
      <c r="Y195" s="224"/>
      <c r="Z195" s="224"/>
      <c r="AA195" s="224"/>
      <c r="AB195" s="225"/>
      <c r="AC195" s="142"/>
      <c r="AD195" s="141"/>
      <c r="AE195" s="141"/>
      <c r="AF195" s="141"/>
      <c r="AG195" s="187"/>
      <c r="AH195" s="323"/>
      <c r="AI195" s="100"/>
      <c r="AJ195" s="323"/>
      <c r="AK195" s="100"/>
      <c r="AL195" s="324"/>
      <c r="AM195" s="143"/>
      <c r="AN195" s="177" t="str">
        <f>IF(ISERROR(VLOOKUP(AL195,'Listas Ley Transparencia'!$N$3:$S$17,2,0)),"",VLOOKUP(AL195,'Listas Ley Transparencia'!$N$3:$S$17,2,0))</f>
        <v/>
      </c>
      <c r="AO195" s="178" t="str">
        <f>IF(ISERROR(VLOOKUP(AL195,'Listas Ley Transparencia'!$N$3:$S$17,3,0)),"",VLOOKUP(AL195,'Listas Ley Transparencia'!$N$3:$S$17,3,0))</f>
        <v/>
      </c>
      <c r="AP195" s="178" t="str">
        <f>IF(ISERROR(VLOOKUP(AL195,'Listas Ley Transparencia'!$N$3:$S$17,4,0)),"",VLOOKUP(AL195,'Listas Ley Transparencia'!$N$3:$S$17,4,0))</f>
        <v/>
      </c>
      <c r="AQ195" s="179" t="str">
        <f>IF(ISERROR(VLOOKUP(AL195,'Listas Ley Transparencia'!$N$3:$S$17,6,0)),"",VLOOKUP(AL195,'Listas Ley Transparencia'!$N$3:$S$17,6,0))</f>
        <v/>
      </c>
      <c r="AR195" s="229"/>
      <c r="AS195" s="230"/>
      <c r="AT195" s="231"/>
      <c r="AU195" s="231"/>
      <c r="AV195" s="232"/>
      <c r="AW195" s="236"/>
      <c r="AX195" s="167"/>
      <c r="AY195" s="168"/>
      <c r="AZ195" s="168"/>
      <c r="BA195" s="184" t="str">
        <f t="shared" si="5"/>
        <v>No</v>
      </c>
    </row>
    <row r="196" spans="1:53" ht="93" customHeight="1" x14ac:dyDescent="0.2">
      <c r="A196" s="96">
        <v>188</v>
      </c>
      <c r="B196" s="319"/>
      <c r="C196" s="97"/>
      <c r="D196" s="213"/>
      <c r="E196" s="97"/>
      <c r="F196" s="97"/>
      <c r="G196" s="98"/>
      <c r="H196" s="98"/>
      <c r="I196" s="174" t="str">
        <f>IF(T196=0,"-",IF(M196="Datos / Información",CONCATENATE(S196,Q196,O196,"-",VLOOKUP(N196,'Listas Generales'!$B$44:$C$47,2,0)),"-"))</f>
        <v>-</v>
      </c>
      <c r="J196" s="333"/>
      <c r="K196" s="334"/>
      <c r="L196" s="335"/>
      <c r="M196" s="90"/>
      <c r="N196" s="91"/>
      <c r="O196" s="92">
        <f>IFERROR(VLOOKUP(N196,'Listas Generales'!$B$24:$C$28,2,0),0)</f>
        <v>0</v>
      </c>
      <c r="P196" s="93"/>
      <c r="Q196" s="92">
        <f>IFERROR(VLOOKUP(P196,'Listas Generales'!$B$31:$C$35,2,0),0)</f>
        <v>0</v>
      </c>
      <c r="R196" s="93"/>
      <c r="S196" s="92">
        <f>IFERROR(VLOOKUP(R196,'Listas Generales'!$B$38:$C$42,2,0),0)</f>
        <v>0</v>
      </c>
      <c r="T196" s="94">
        <f t="shared" si="4"/>
        <v>0</v>
      </c>
      <c r="U196" s="172" t="str">
        <f>IFERROR(VLOOKUP(T196,'Listas Generales'!$B$4:$C$7,2,0),"-")</f>
        <v>Sin clasificar</v>
      </c>
      <c r="V196" s="99"/>
      <c r="W196" s="223"/>
      <c r="X196" s="224"/>
      <c r="Y196" s="224"/>
      <c r="Z196" s="224"/>
      <c r="AA196" s="224"/>
      <c r="AB196" s="225"/>
      <c r="AC196" s="142"/>
      <c r="AD196" s="141"/>
      <c r="AE196" s="141"/>
      <c r="AF196" s="141"/>
      <c r="AG196" s="187"/>
      <c r="AH196" s="323"/>
      <c r="AI196" s="100"/>
      <c r="AJ196" s="323"/>
      <c r="AK196" s="100"/>
      <c r="AL196" s="324"/>
      <c r="AM196" s="143"/>
      <c r="AN196" s="177" t="str">
        <f>IF(ISERROR(VLOOKUP(AL196,'Listas Ley Transparencia'!$N$3:$S$17,2,0)),"",VLOOKUP(AL196,'Listas Ley Transparencia'!$N$3:$S$17,2,0))</f>
        <v/>
      </c>
      <c r="AO196" s="178" t="str">
        <f>IF(ISERROR(VLOOKUP(AL196,'Listas Ley Transparencia'!$N$3:$S$17,3,0)),"",VLOOKUP(AL196,'Listas Ley Transparencia'!$N$3:$S$17,3,0))</f>
        <v/>
      </c>
      <c r="AP196" s="178" t="str">
        <f>IF(ISERROR(VLOOKUP(AL196,'Listas Ley Transparencia'!$N$3:$S$17,4,0)),"",VLOOKUP(AL196,'Listas Ley Transparencia'!$N$3:$S$17,4,0))</f>
        <v/>
      </c>
      <c r="AQ196" s="179" t="str">
        <f>IF(ISERROR(VLOOKUP(AL196,'Listas Ley Transparencia'!$N$3:$S$17,6,0)),"",VLOOKUP(AL196,'Listas Ley Transparencia'!$N$3:$S$17,6,0))</f>
        <v/>
      </c>
      <c r="AR196" s="229"/>
      <c r="AS196" s="230"/>
      <c r="AT196" s="231"/>
      <c r="AU196" s="231"/>
      <c r="AV196" s="232"/>
      <c r="AW196" s="236"/>
      <c r="AX196" s="167"/>
      <c r="AY196" s="168"/>
      <c r="AZ196" s="168"/>
      <c r="BA196" s="184" t="str">
        <f t="shared" si="5"/>
        <v>No</v>
      </c>
    </row>
    <row r="197" spans="1:53" ht="93" customHeight="1" x14ac:dyDescent="0.2">
      <c r="A197" s="96">
        <v>189</v>
      </c>
      <c r="B197" s="319"/>
      <c r="C197" s="97"/>
      <c r="D197" s="213"/>
      <c r="E197" s="97"/>
      <c r="F197" s="97"/>
      <c r="G197" s="98"/>
      <c r="H197" s="98"/>
      <c r="I197" s="174" t="str">
        <f>IF(T197=0,"-",IF(M197="Datos / Información",CONCATENATE(S197,Q197,O197,"-",VLOOKUP(N197,'Listas Generales'!$B$44:$C$47,2,0)),"-"))</f>
        <v>-</v>
      </c>
      <c r="J197" s="333"/>
      <c r="K197" s="334"/>
      <c r="L197" s="335"/>
      <c r="M197" s="90"/>
      <c r="N197" s="91"/>
      <c r="O197" s="92">
        <f>IFERROR(VLOOKUP(N197,'Listas Generales'!$B$24:$C$28,2,0),0)</f>
        <v>0</v>
      </c>
      <c r="P197" s="93"/>
      <c r="Q197" s="92">
        <f>IFERROR(VLOOKUP(P197,'Listas Generales'!$B$31:$C$35,2,0),0)</f>
        <v>0</v>
      </c>
      <c r="R197" s="93"/>
      <c r="S197" s="92">
        <f>IFERROR(VLOOKUP(R197,'Listas Generales'!$B$38:$C$42,2,0),0)</f>
        <v>0</v>
      </c>
      <c r="T197" s="94">
        <f t="shared" si="4"/>
        <v>0</v>
      </c>
      <c r="U197" s="172" t="str">
        <f>IFERROR(VLOOKUP(T197,'Listas Generales'!$B$4:$C$7,2,0),"-")</f>
        <v>Sin clasificar</v>
      </c>
      <c r="V197" s="99"/>
      <c r="W197" s="223"/>
      <c r="X197" s="224"/>
      <c r="Y197" s="224"/>
      <c r="Z197" s="224"/>
      <c r="AA197" s="224"/>
      <c r="AB197" s="225"/>
      <c r="AC197" s="142"/>
      <c r="AD197" s="141"/>
      <c r="AE197" s="141"/>
      <c r="AF197" s="141"/>
      <c r="AG197" s="187"/>
      <c r="AH197" s="323"/>
      <c r="AI197" s="100"/>
      <c r="AJ197" s="323"/>
      <c r="AK197" s="100"/>
      <c r="AL197" s="324"/>
      <c r="AM197" s="143"/>
      <c r="AN197" s="177" t="str">
        <f>IF(ISERROR(VLOOKUP(AL197,'Listas Ley Transparencia'!$N$3:$S$17,2,0)),"",VLOOKUP(AL197,'Listas Ley Transparencia'!$N$3:$S$17,2,0))</f>
        <v/>
      </c>
      <c r="AO197" s="178" t="str">
        <f>IF(ISERROR(VLOOKUP(AL197,'Listas Ley Transparencia'!$N$3:$S$17,3,0)),"",VLOOKUP(AL197,'Listas Ley Transparencia'!$N$3:$S$17,3,0))</f>
        <v/>
      </c>
      <c r="AP197" s="178" t="str">
        <f>IF(ISERROR(VLOOKUP(AL197,'Listas Ley Transparencia'!$N$3:$S$17,4,0)),"",VLOOKUP(AL197,'Listas Ley Transparencia'!$N$3:$S$17,4,0))</f>
        <v/>
      </c>
      <c r="AQ197" s="179" t="str">
        <f>IF(ISERROR(VLOOKUP(AL197,'Listas Ley Transparencia'!$N$3:$S$17,6,0)),"",VLOOKUP(AL197,'Listas Ley Transparencia'!$N$3:$S$17,6,0))</f>
        <v/>
      </c>
      <c r="AR197" s="229"/>
      <c r="AS197" s="230"/>
      <c r="AT197" s="231"/>
      <c r="AU197" s="231"/>
      <c r="AV197" s="232"/>
      <c r="AW197" s="236"/>
      <c r="AX197" s="167"/>
      <c r="AY197" s="168"/>
      <c r="AZ197" s="168"/>
      <c r="BA197" s="184" t="str">
        <f t="shared" si="5"/>
        <v>No</v>
      </c>
    </row>
    <row r="198" spans="1:53" ht="93" customHeight="1" x14ac:dyDescent="0.2">
      <c r="A198" s="96">
        <v>190</v>
      </c>
      <c r="B198" s="319"/>
      <c r="C198" s="97"/>
      <c r="D198" s="213"/>
      <c r="E198" s="97"/>
      <c r="F198" s="97"/>
      <c r="G198" s="98"/>
      <c r="H198" s="98"/>
      <c r="I198" s="174" t="str">
        <f>IF(T198=0,"-",IF(M198="Datos / Información",CONCATENATE(S198,Q198,O198,"-",VLOOKUP(N198,'Listas Generales'!$B$44:$C$47,2,0)),"-"))</f>
        <v>-</v>
      </c>
      <c r="J198" s="333"/>
      <c r="K198" s="334"/>
      <c r="L198" s="335"/>
      <c r="M198" s="90"/>
      <c r="N198" s="91"/>
      <c r="O198" s="92">
        <f>IFERROR(VLOOKUP(N198,'Listas Generales'!$B$24:$C$28,2,0),0)</f>
        <v>0</v>
      </c>
      <c r="P198" s="93"/>
      <c r="Q198" s="92">
        <f>IFERROR(VLOOKUP(P198,'Listas Generales'!$B$31:$C$35,2,0),0)</f>
        <v>0</v>
      </c>
      <c r="R198" s="93"/>
      <c r="S198" s="92">
        <f>IFERROR(VLOOKUP(R198,'Listas Generales'!$B$38:$C$42,2,0),0)</f>
        <v>0</v>
      </c>
      <c r="T198" s="94">
        <f t="shared" si="4"/>
        <v>0</v>
      </c>
      <c r="U198" s="172" t="str">
        <f>IFERROR(VLOOKUP(T198,'Listas Generales'!$B$4:$C$7,2,0),"-")</f>
        <v>Sin clasificar</v>
      </c>
      <c r="V198" s="99"/>
      <c r="W198" s="223"/>
      <c r="X198" s="224"/>
      <c r="Y198" s="224"/>
      <c r="Z198" s="224"/>
      <c r="AA198" s="224"/>
      <c r="AB198" s="225"/>
      <c r="AC198" s="142"/>
      <c r="AD198" s="141"/>
      <c r="AE198" s="141"/>
      <c r="AF198" s="141"/>
      <c r="AG198" s="187"/>
      <c r="AH198" s="323"/>
      <c r="AI198" s="100"/>
      <c r="AJ198" s="323"/>
      <c r="AK198" s="100"/>
      <c r="AL198" s="324"/>
      <c r="AM198" s="143"/>
      <c r="AN198" s="177" t="str">
        <f>IF(ISERROR(VLOOKUP(AL198,'Listas Ley Transparencia'!$N$3:$S$17,2,0)),"",VLOOKUP(AL198,'Listas Ley Transparencia'!$N$3:$S$17,2,0))</f>
        <v/>
      </c>
      <c r="AO198" s="178" t="str">
        <f>IF(ISERROR(VLOOKUP(AL198,'Listas Ley Transparencia'!$N$3:$S$17,3,0)),"",VLOOKUP(AL198,'Listas Ley Transparencia'!$N$3:$S$17,3,0))</f>
        <v/>
      </c>
      <c r="AP198" s="178" t="str">
        <f>IF(ISERROR(VLOOKUP(AL198,'Listas Ley Transparencia'!$N$3:$S$17,4,0)),"",VLOOKUP(AL198,'Listas Ley Transparencia'!$N$3:$S$17,4,0))</f>
        <v/>
      </c>
      <c r="AQ198" s="179" t="str">
        <f>IF(ISERROR(VLOOKUP(AL198,'Listas Ley Transparencia'!$N$3:$S$17,6,0)),"",VLOOKUP(AL198,'Listas Ley Transparencia'!$N$3:$S$17,6,0))</f>
        <v/>
      </c>
      <c r="AR198" s="229"/>
      <c r="AS198" s="230"/>
      <c r="AT198" s="231"/>
      <c r="AU198" s="231"/>
      <c r="AV198" s="232"/>
      <c r="AW198" s="236"/>
      <c r="AX198" s="167"/>
      <c r="AY198" s="168"/>
      <c r="AZ198" s="168"/>
      <c r="BA198" s="184" t="str">
        <f t="shared" si="5"/>
        <v>No</v>
      </c>
    </row>
    <row r="199" spans="1:53" ht="93" customHeight="1" x14ac:dyDescent="0.2">
      <c r="A199" s="96">
        <v>191</v>
      </c>
      <c r="B199" s="319"/>
      <c r="C199" s="97"/>
      <c r="D199" s="213"/>
      <c r="E199" s="97"/>
      <c r="F199" s="97"/>
      <c r="G199" s="98"/>
      <c r="H199" s="98"/>
      <c r="I199" s="174" t="str">
        <f>IF(T199=0,"-",IF(M199="Datos / Información",CONCATENATE(S199,Q199,O199,"-",VLOOKUP(N199,'Listas Generales'!$B$44:$C$47,2,0)),"-"))</f>
        <v>-</v>
      </c>
      <c r="J199" s="333"/>
      <c r="K199" s="334"/>
      <c r="L199" s="335"/>
      <c r="M199" s="90"/>
      <c r="N199" s="91"/>
      <c r="O199" s="92">
        <f>IFERROR(VLOOKUP(N199,'Listas Generales'!$B$24:$C$28,2,0),0)</f>
        <v>0</v>
      </c>
      <c r="P199" s="93"/>
      <c r="Q199" s="92">
        <f>IFERROR(VLOOKUP(P199,'Listas Generales'!$B$31:$C$35,2,0),0)</f>
        <v>0</v>
      </c>
      <c r="R199" s="93"/>
      <c r="S199" s="92">
        <f>IFERROR(VLOOKUP(R199,'Listas Generales'!$B$38:$C$42,2,0),0)</f>
        <v>0</v>
      </c>
      <c r="T199" s="94">
        <f t="shared" si="4"/>
        <v>0</v>
      </c>
      <c r="U199" s="172" t="str">
        <f>IFERROR(VLOOKUP(T199,'Listas Generales'!$B$4:$C$7,2,0),"-")</f>
        <v>Sin clasificar</v>
      </c>
      <c r="V199" s="99"/>
      <c r="W199" s="223"/>
      <c r="X199" s="224"/>
      <c r="Y199" s="224"/>
      <c r="Z199" s="224"/>
      <c r="AA199" s="224"/>
      <c r="AB199" s="225"/>
      <c r="AC199" s="142"/>
      <c r="AD199" s="141"/>
      <c r="AE199" s="141"/>
      <c r="AF199" s="141"/>
      <c r="AG199" s="187"/>
      <c r="AH199" s="323"/>
      <c r="AI199" s="100"/>
      <c r="AJ199" s="323"/>
      <c r="AK199" s="100"/>
      <c r="AL199" s="324"/>
      <c r="AM199" s="143"/>
      <c r="AN199" s="177" t="str">
        <f>IF(ISERROR(VLOOKUP(AL199,'Listas Ley Transparencia'!$N$3:$S$17,2,0)),"",VLOOKUP(AL199,'Listas Ley Transparencia'!$N$3:$S$17,2,0))</f>
        <v/>
      </c>
      <c r="AO199" s="178" t="str">
        <f>IF(ISERROR(VLOOKUP(AL199,'Listas Ley Transparencia'!$N$3:$S$17,3,0)),"",VLOOKUP(AL199,'Listas Ley Transparencia'!$N$3:$S$17,3,0))</f>
        <v/>
      </c>
      <c r="AP199" s="178" t="str">
        <f>IF(ISERROR(VLOOKUP(AL199,'Listas Ley Transparencia'!$N$3:$S$17,4,0)),"",VLOOKUP(AL199,'Listas Ley Transparencia'!$N$3:$S$17,4,0))</f>
        <v/>
      </c>
      <c r="AQ199" s="179" t="str">
        <f>IF(ISERROR(VLOOKUP(AL199,'Listas Ley Transparencia'!$N$3:$S$17,6,0)),"",VLOOKUP(AL199,'Listas Ley Transparencia'!$N$3:$S$17,6,0))</f>
        <v/>
      </c>
      <c r="AR199" s="229"/>
      <c r="AS199" s="230"/>
      <c r="AT199" s="231"/>
      <c r="AU199" s="231"/>
      <c r="AV199" s="232"/>
      <c r="AW199" s="236"/>
      <c r="AX199" s="167"/>
      <c r="AY199" s="168"/>
      <c r="AZ199" s="168"/>
      <c r="BA199" s="184" t="str">
        <f t="shared" si="5"/>
        <v>No</v>
      </c>
    </row>
    <row r="200" spans="1:53" ht="93" customHeight="1" x14ac:dyDescent="0.2">
      <c r="A200" s="96">
        <v>192</v>
      </c>
      <c r="B200" s="319"/>
      <c r="C200" s="97"/>
      <c r="D200" s="213"/>
      <c r="E200" s="97"/>
      <c r="F200" s="97"/>
      <c r="G200" s="98"/>
      <c r="H200" s="98"/>
      <c r="I200" s="174" t="str">
        <f>IF(T200=0,"-",IF(M200="Datos / Información",CONCATENATE(S200,Q200,O200,"-",VLOOKUP(N200,'Listas Generales'!$B$44:$C$47,2,0)),"-"))</f>
        <v>-</v>
      </c>
      <c r="J200" s="333"/>
      <c r="K200" s="334"/>
      <c r="L200" s="335"/>
      <c r="M200" s="90"/>
      <c r="N200" s="91"/>
      <c r="O200" s="92">
        <f>IFERROR(VLOOKUP(N200,'Listas Generales'!$B$24:$C$28,2,0),0)</f>
        <v>0</v>
      </c>
      <c r="P200" s="93"/>
      <c r="Q200" s="92">
        <f>IFERROR(VLOOKUP(P200,'Listas Generales'!$B$31:$C$35,2,0),0)</f>
        <v>0</v>
      </c>
      <c r="R200" s="93"/>
      <c r="S200" s="92">
        <f>IFERROR(VLOOKUP(R200,'Listas Generales'!$B$38:$C$42,2,0),0)</f>
        <v>0</v>
      </c>
      <c r="T200" s="94">
        <f t="shared" si="4"/>
        <v>0</v>
      </c>
      <c r="U200" s="172" t="str">
        <f>IFERROR(VLOOKUP(T200,'Listas Generales'!$B$4:$C$7,2,0),"-")</f>
        <v>Sin clasificar</v>
      </c>
      <c r="V200" s="99"/>
      <c r="W200" s="223"/>
      <c r="X200" s="224"/>
      <c r="Y200" s="224"/>
      <c r="Z200" s="224"/>
      <c r="AA200" s="224"/>
      <c r="AB200" s="225"/>
      <c r="AC200" s="142"/>
      <c r="AD200" s="141"/>
      <c r="AE200" s="141"/>
      <c r="AF200" s="141"/>
      <c r="AG200" s="187"/>
      <c r="AH200" s="323"/>
      <c r="AI200" s="100"/>
      <c r="AJ200" s="323"/>
      <c r="AK200" s="100"/>
      <c r="AL200" s="324"/>
      <c r="AM200" s="143"/>
      <c r="AN200" s="177" t="str">
        <f>IF(ISERROR(VLOOKUP(AL200,'Listas Ley Transparencia'!$N$3:$S$17,2,0)),"",VLOOKUP(AL200,'Listas Ley Transparencia'!$N$3:$S$17,2,0))</f>
        <v/>
      </c>
      <c r="AO200" s="178" t="str">
        <f>IF(ISERROR(VLOOKUP(AL200,'Listas Ley Transparencia'!$N$3:$S$17,3,0)),"",VLOOKUP(AL200,'Listas Ley Transparencia'!$N$3:$S$17,3,0))</f>
        <v/>
      </c>
      <c r="AP200" s="178" t="str">
        <f>IF(ISERROR(VLOOKUP(AL200,'Listas Ley Transparencia'!$N$3:$S$17,4,0)),"",VLOOKUP(AL200,'Listas Ley Transparencia'!$N$3:$S$17,4,0))</f>
        <v/>
      </c>
      <c r="AQ200" s="179" t="str">
        <f>IF(ISERROR(VLOOKUP(AL200,'Listas Ley Transparencia'!$N$3:$S$17,6,0)),"",VLOOKUP(AL200,'Listas Ley Transparencia'!$N$3:$S$17,6,0))</f>
        <v/>
      </c>
      <c r="AR200" s="229"/>
      <c r="AS200" s="230"/>
      <c r="AT200" s="231"/>
      <c r="AU200" s="231"/>
      <c r="AV200" s="232"/>
      <c r="AW200" s="236"/>
      <c r="AX200" s="167"/>
      <c r="AY200" s="168"/>
      <c r="AZ200" s="168"/>
      <c r="BA200" s="184" t="str">
        <f t="shared" si="5"/>
        <v>No</v>
      </c>
    </row>
    <row r="201" spans="1:53" ht="93" customHeight="1" x14ac:dyDescent="0.2">
      <c r="A201" s="96">
        <v>193</v>
      </c>
      <c r="B201" s="319"/>
      <c r="C201" s="97"/>
      <c r="D201" s="213"/>
      <c r="E201" s="97"/>
      <c r="F201" s="97"/>
      <c r="G201" s="98"/>
      <c r="H201" s="98"/>
      <c r="I201" s="174" t="str">
        <f>IF(T201=0,"-",IF(M201="Datos / Información",CONCATENATE(S201,Q201,O201,"-",VLOOKUP(N201,'Listas Generales'!$B$44:$C$47,2,0)),"-"))</f>
        <v>-</v>
      </c>
      <c r="J201" s="333"/>
      <c r="K201" s="334"/>
      <c r="L201" s="335"/>
      <c r="M201" s="90"/>
      <c r="N201" s="91"/>
      <c r="O201" s="92">
        <f>IFERROR(VLOOKUP(N201,'Listas Generales'!$B$24:$C$28,2,0),0)</f>
        <v>0</v>
      </c>
      <c r="P201" s="93"/>
      <c r="Q201" s="92">
        <f>IFERROR(VLOOKUP(P201,'Listas Generales'!$B$31:$C$35,2,0),0)</f>
        <v>0</v>
      </c>
      <c r="R201" s="93"/>
      <c r="S201" s="92">
        <f>IFERROR(VLOOKUP(R201,'Listas Generales'!$B$38:$C$42,2,0),0)</f>
        <v>0</v>
      </c>
      <c r="T201" s="94">
        <f t="shared" si="4"/>
        <v>0</v>
      </c>
      <c r="U201" s="172" t="str">
        <f>IFERROR(VLOOKUP(T201,'Listas Generales'!$B$4:$C$7,2,0),"-")</f>
        <v>Sin clasificar</v>
      </c>
      <c r="V201" s="99"/>
      <c r="W201" s="223"/>
      <c r="X201" s="224"/>
      <c r="Y201" s="224"/>
      <c r="Z201" s="224"/>
      <c r="AA201" s="224"/>
      <c r="AB201" s="225"/>
      <c r="AC201" s="142"/>
      <c r="AD201" s="141"/>
      <c r="AE201" s="141"/>
      <c r="AF201" s="141"/>
      <c r="AG201" s="187"/>
      <c r="AH201" s="323"/>
      <c r="AI201" s="100"/>
      <c r="AJ201" s="323"/>
      <c r="AK201" s="100"/>
      <c r="AL201" s="324"/>
      <c r="AM201" s="143"/>
      <c r="AN201" s="177" t="str">
        <f>IF(ISERROR(VLOOKUP(AL201,'Listas Ley Transparencia'!$N$3:$S$17,2,0)),"",VLOOKUP(AL201,'Listas Ley Transparencia'!$N$3:$S$17,2,0))</f>
        <v/>
      </c>
      <c r="AO201" s="178" t="str">
        <f>IF(ISERROR(VLOOKUP(AL201,'Listas Ley Transparencia'!$N$3:$S$17,3,0)),"",VLOOKUP(AL201,'Listas Ley Transparencia'!$N$3:$S$17,3,0))</f>
        <v/>
      </c>
      <c r="AP201" s="178" t="str">
        <f>IF(ISERROR(VLOOKUP(AL201,'Listas Ley Transparencia'!$N$3:$S$17,4,0)),"",VLOOKUP(AL201,'Listas Ley Transparencia'!$N$3:$S$17,4,0))</f>
        <v/>
      </c>
      <c r="AQ201" s="179" t="str">
        <f>IF(ISERROR(VLOOKUP(AL201,'Listas Ley Transparencia'!$N$3:$S$17,6,0)),"",VLOOKUP(AL201,'Listas Ley Transparencia'!$N$3:$S$17,6,0))</f>
        <v/>
      </c>
      <c r="AR201" s="229"/>
      <c r="AS201" s="230"/>
      <c r="AT201" s="231"/>
      <c r="AU201" s="231"/>
      <c r="AV201" s="232"/>
      <c r="AW201" s="236"/>
      <c r="AX201" s="167"/>
      <c r="AY201" s="168"/>
      <c r="AZ201" s="168"/>
      <c r="BA201" s="184" t="str">
        <f t="shared" si="5"/>
        <v>No</v>
      </c>
    </row>
    <row r="202" spans="1:53" ht="93" customHeight="1" x14ac:dyDescent="0.2">
      <c r="A202" s="96">
        <v>194</v>
      </c>
      <c r="B202" s="319"/>
      <c r="C202" s="97"/>
      <c r="D202" s="213"/>
      <c r="E202" s="97"/>
      <c r="F202" s="97"/>
      <c r="G202" s="98"/>
      <c r="H202" s="98"/>
      <c r="I202" s="174" t="str">
        <f>IF(T202=0,"-",IF(M202="Datos / Información",CONCATENATE(S202,Q202,O202,"-",VLOOKUP(N202,'Listas Generales'!$B$44:$C$47,2,0)),"-"))</f>
        <v>-</v>
      </c>
      <c r="J202" s="333"/>
      <c r="K202" s="334"/>
      <c r="L202" s="335"/>
      <c r="M202" s="90"/>
      <c r="N202" s="91"/>
      <c r="O202" s="92">
        <f>IFERROR(VLOOKUP(N202,'Listas Generales'!$B$24:$C$28,2,0),0)</f>
        <v>0</v>
      </c>
      <c r="P202" s="93"/>
      <c r="Q202" s="92">
        <f>IFERROR(VLOOKUP(P202,'Listas Generales'!$B$31:$C$35,2,0),0)</f>
        <v>0</v>
      </c>
      <c r="R202" s="93"/>
      <c r="S202" s="92">
        <f>IFERROR(VLOOKUP(R202,'Listas Generales'!$B$38:$C$42,2,0),0)</f>
        <v>0</v>
      </c>
      <c r="T202" s="94">
        <f t="shared" ref="T202:T265" si="6">IF(OR(O202=0,Q202=0,S202=0),0,IF(AND(O202=1,Q202=1,S202=1),1,(IF(OR(AND(O202=5,Q202=5),AND(Q202=5,S202=5),AND(O202=5,S202=5),AND(O202=5,Q202=5,S202=5)),5,3))))</f>
        <v>0</v>
      </c>
      <c r="U202" s="172" t="str">
        <f>IFERROR(VLOOKUP(T202,'Listas Generales'!$B$4:$C$7,2,0),"-")</f>
        <v>Sin clasificar</v>
      </c>
      <c r="V202" s="99"/>
      <c r="W202" s="223"/>
      <c r="X202" s="224"/>
      <c r="Y202" s="224"/>
      <c r="Z202" s="224"/>
      <c r="AA202" s="224"/>
      <c r="AB202" s="225"/>
      <c r="AC202" s="142"/>
      <c r="AD202" s="141"/>
      <c r="AE202" s="141"/>
      <c r="AF202" s="141"/>
      <c r="AG202" s="187"/>
      <c r="AH202" s="323"/>
      <c r="AI202" s="100"/>
      <c r="AJ202" s="323"/>
      <c r="AK202" s="100"/>
      <c r="AL202" s="324"/>
      <c r="AM202" s="143"/>
      <c r="AN202" s="177" t="str">
        <f>IF(ISERROR(VLOOKUP(AL202,'Listas Ley Transparencia'!$N$3:$S$17,2,0)),"",VLOOKUP(AL202,'Listas Ley Transparencia'!$N$3:$S$17,2,0))</f>
        <v/>
      </c>
      <c r="AO202" s="178" t="str">
        <f>IF(ISERROR(VLOOKUP(AL202,'Listas Ley Transparencia'!$N$3:$S$17,3,0)),"",VLOOKUP(AL202,'Listas Ley Transparencia'!$N$3:$S$17,3,0))</f>
        <v/>
      </c>
      <c r="AP202" s="178" t="str">
        <f>IF(ISERROR(VLOOKUP(AL202,'Listas Ley Transparencia'!$N$3:$S$17,4,0)),"",VLOOKUP(AL202,'Listas Ley Transparencia'!$N$3:$S$17,4,0))</f>
        <v/>
      </c>
      <c r="AQ202" s="179" t="str">
        <f>IF(ISERROR(VLOOKUP(AL202,'Listas Ley Transparencia'!$N$3:$S$17,6,0)),"",VLOOKUP(AL202,'Listas Ley Transparencia'!$N$3:$S$17,6,0))</f>
        <v/>
      </c>
      <c r="AR202" s="229"/>
      <c r="AS202" s="230"/>
      <c r="AT202" s="231"/>
      <c r="AU202" s="231"/>
      <c r="AV202" s="232"/>
      <c r="AW202" s="236"/>
      <c r="AX202" s="167"/>
      <c r="AY202" s="168"/>
      <c r="AZ202" s="168"/>
      <c r="BA202" s="184" t="str">
        <f t="shared" ref="BA202:BA265" si="7">IF(OR(AX202="Si",AY202="Si",AZ202="Si"),"Si","No")</f>
        <v>No</v>
      </c>
    </row>
    <row r="203" spans="1:53" ht="93" customHeight="1" x14ac:dyDescent="0.2">
      <c r="A203" s="96">
        <v>195</v>
      </c>
      <c r="B203" s="319"/>
      <c r="C203" s="97"/>
      <c r="D203" s="213"/>
      <c r="E203" s="97"/>
      <c r="F203" s="97"/>
      <c r="G203" s="98"/>
      <c r="H203" s="98"/>
      <c r="I203" s="174" t="str">
        <f>IF(T203=0,"-",IF(M203="Datos / Información",CONCATENATE(S203,Q203,O203,"-",VLOOKUP(N203,'Listas Generales'!$B$44:$C$47,2,0)),"-"))</f>
        <v>-</v>
      </c>
      <c r="J203" s="333"/>
      <c r="K203" s="334"/>
      <c r="L203" s="335"/>
      <c r="M203" s="90"/>
      <c r="N203" s="91"/>
      <c r="O203" s="92">
        <f>IFERROR(VLOOKUP(N203,'Listas Generales'!$B$24:$C$28,2,0),0)</f>
        <v>0</v>
      </c>
      <c r="P203" s="93"/>
      <c r="Q203" s="92">
        <f>IFERROR(VLOOKUP(P203,'Listas Generales'!$B$31:$C$35,2,0),0)</f>
        <v>0</v>
      </c>
      <c r="R203" s="93"/>
      <c r="S203" s="92">
        <f>IFERROR(VLOOKUP(R203,'Listas Generales'!$B$38:$C$42,2,0),0)</f>
        <v>0</v>
      </c>
      <c r="T203" s="94">
        <f t="shared" si="6"/>
        <v>0</v>
      </c>
      <c r="U203" s="172" t="str">
        <f>IFERROR(VLOOKUP(T203,'Listas Generales'!$B$4:$C$7,2,0),"-")</f>
        <v>Sin clasificar</v>
      </c>
      <c r="V203" s="99"/>
      <c r="W203" s="223"/>
      <c r="X203" s="224"/>
      <c r="Y203" s="224"/>
      <c r="Z203" s="224"/>
      <c r="AA203" s="224"/>
      <c r="AB203" s="225"/>
      <c r="AC203" s="142"/>
      <c r="AD203" s="141"/>
      <c r="AE203" s="141"/>
      <c r="AF203" s="141"/>
      <c r="AG203" s="187"/>
      <c r="AH203" s="323"/>
      <c r="AI203" s="100"/>
      <c r="AJ203" s="323"/>
      <c r="AK203" s="100"/>
      <c r="AL203" s="324"/>
      <c r="AM203" s="143"/>
      <c r="AN203" s="177" t="str">
        <f>IF(ISERROR(VLOOKUP(AL203,'Listas Ley Transparencia'!$N$3:$S$17,2,0)),"",VLOOKUP(AL203,'Listas Ley Transparencia'!$N$3:$S$17,2,0))</f>
        <v/>
      </c>
      <c r="AO203" s="178" t="str">
        <f>IF(ISERROR(VLOOKUP(AL203,'Listas Ley Transparencia'!$N$3:$S$17,3,0)),"",VLOOKUP(AL203,'Listas Ley Transparencia'!$N$3:$S$17,3,0))</f>
        <v/>
      </c>
      <c r="AP203" s="178" t="str">
        <f>IF(ISERROR(VLOOKUP(AL203,'Listas Ley Transparencia'!$N$3:$S$17,4,0)),"",VLOOKUP(AL203,'Listas Ley Transparencia'!$N$3:$S$17,4,0))</f>
        <v/>
      </c>
      <c r="AQ203" s="179" t="str">
        <f>IF(ISERROR(VLOOKUP(AL203,'Listas Ley Transparencia'!$N$3:$S$17,6,0)),"",VLOOKUP(AL203,'Listas Ley Transparencia'!$N$3:$S$17,6,0))</f>
        <v/>
      </c>
      <c r="AR203" s="229"/>
      <c r="AS203" s="230"/>
      <c r="AT203" s="231"/>
      <c r="AU203" s="231"/>
      <c r="AV203" s="232"/>
      <c r="AW203" s="236"/>
      <c r="AX203" s="167"/>
      <c r="AY203" s="168"/>
      <c r="AZ203" s="168"/>
      <c r="BA203" s="184" t="str">
        <f t="shared" si="7"/>
        <v>No</v>
      </c>
    </row>
    <row r="204" spans="1:53" ht="93" customHeight="1" x14ac:dyDescent="0.2">
      <c r="A204" s="96">
        <v>196</v>
      </c>
      <c r="B204" s="319"/>
      <c r="C204" s="97"/>
      <c r="D204" s="213"/>
      <c r="E204" s="97"/>
      <c r="F204" s="97"/>
      <c r="G204" s="98"/>
      <c r="H204" s="98"/>
      <c r="I204" s="174" t="str">
        <f>IF(T204=0,"-",IF(M204="Datos / Información",CONCATENATE(S204,Q204,O204,"-",VLOOKUP(N204,'Listas Generales'!$B$44:$C$47,2,0)),"-"))</f>
        <v>-</v>
      </c>
      <c r="J204" s="333"/>
      <c r="K204" s="334"/>
      <c r="L204" s="335"/>
      <c r="M204" s="90"/>
      <c r="N204" s="91"/>
      <c r="O204" s="92">
        <f>IFERROR(VLOOKUP(N204,'Listas Generales'!$B$24:$C$28,2,0),0)</f>
        <v>0</v>
      </c>
      <c r="P204" s="93"/>
      <c r="Q204" s="92">
        <f>IFERROR(VLOOKUP(P204,'Listas Generales'!$B$31:$C$35,2,0),0)</f>
        <v>0</v>
      </c>
      <c r="R204" s="93"/>
      <c r="S204" s="92">
        <f>IFERROR(VLOOKUP(R204,'Listas Generales'!$B$38:$C$42,2,0),0)</f>
        <v>0</v>
      </c>
      <c r="T204" s="94">
        <f t="shared" si="6"/>
        <v>0</v>
      </c>
      <c r="U204" s="172" t="str">
        <f>IFERROR(VLOOKUP(T204,'Listas Generales'!$B$4:$C$7,2,0),"-")</f>
        <v>Sin clasificar</v>
      </c>
      <c r="V204" s="99"/>
      <c r="W204" s="223"/>
      <c r="X204" s="224"/>
      <c r="Y204" s="224"/>
      <c r="Z204" s="224"/>
      <c r="AA204" s="224"/>
      <c r="AB204" s="225"/>
      <c r="AC204" s="142"/>
      <c r="AD204" s="141"/>
      <c r="AE204" s="141"/>
      <c r="AF204" s="141"/>
      <c r="AG204" s="187"/>
      <c r="AH204" s="323"/>
      <c r="AI204" s="100"/>
      <c r="AJ204" s="323"/>
      <c r="AK204" s="100"/>
      <c r="AL204" s="324"/>
      <c r="AM204" s="143"/>
      <c r="AN204" s="177" t="str">
        <f>IF(ISERROR(VLOOKUP(AL204,'Listas Ley Transparencia'!$N$3:$S$17,2,0)),"",VLOOKUP(AL204,'Listas Ley Transparencia'!$N$3:$S$17,2,0))</f>
        <v/>
      </c>
      <c r="AO204" s="178" t="str">
        <f>IF(ISERROR(VLOOKUP(AL204,'Listas Ley Transparencia'!$N$3:$S$17,3,0)),"",VLOOKUP(AL204,'Listas Ley Transparencia'!$N$3:$S$17,3,0))</f>
        <v/>
      </c>
      <c r="AP204" s="178" t="str">
        <f>IF(ISERROR(VLOOKUP(AL204,'Listas Ley Transparencia'!$N$3:$S$17,4,0)),"",VLOOKUP(AL204,'Listas Ley Transparencia'!$N$3:$S$17,4,0))</f>
        <v/>
      </c>
      <c r="AQ204" s="179" t="str">
        <f>IF(ISERROR(VLOOKUP(AL204,'Listas Ley Transparencia'!$N$3:$S$17,6,0)),"",VLOOKUP(AL204,'Listas Ley Transparencia'!$N$3:$S$17,6,0))</f>
        <v/>
      </c>
      <c r="AR204" s="229"/>
      <c r="AS204" s="230"/>
      <c r="AT204" s="231"/>
      <c r="AU204" s="231"/>
      <c r="AV204" s="232"/>
      <c r="AW204" s="236"/>
      <c r="AX204" s="167"/>
      <c r="AY204" s="168"/>
      <c r="AZ204" s="168"/>
      <c r="BA204" s="184" t="str">
        <f t="shared" si="7"/>
        <v>No</v>
      </c>
    </row>
    <row r="205" spans="1:53" ht="93" customHeight="1" x14ac:dyDescent="0.2">
      <c r="A205" s="96">
        <v>197</v>
      </c>
      <c r="B205" s="319"/>
      <c r="C205" s="97"/>
      <c r="D205" s="213"/>
      <c r="E205" s="97"/>
      <c r="F205" s="97"/>
      <c r="G205" s="98"/>
      <c r="H205" s="98"/>
      <c r="I205" s="174" t="str">
        <f>IF(T205=0,"-",IF(M205="Datos / Información",CONCATENATE(S205,Q205,O205,"-",VLOOKUP(N205,'Listas Generales'!$B$44:$C$47,2,0)),"-"))</f>
        <v>-</v>
      </c>
      <c r="J205" s="333"/>
      <c r="K205" s="334"/>
      <c r="L205" s="335"/>
      <c r="M205" s="90"/>
      <c r="N205" s="91"/>
      <c r="O205" s="92">
        <f>IFERROR(VLOOKUP(N205,'Listas Generales'!$B$24:$C$28,2,0),0)</f>
        <v>0</v>
      </c>
      <c r="P205" s="93"/>
      <c r="Q205" s="92">
        <f>IFERROR(VLOOKUP(P205,'Listas Generales'!$B$31:$C$35,2,0),0)</f>
        <v>0</v>
      </c>
      <c r="R205" s="93"/>
      <c r="S205" s="92">
        <f>IFERROR(VLOOKUP(R205,'Listas Generales'!$B$38:$C$42,2,0),0)</f>
        <v>0</v>
      </c>
      <c r="T205" s="94">
        <f t="shared" si="6"/>
        <v>0</v>
      </c>
      <c r="U205" s="172" t="str">
        <f>IFERROR(VLOOKUP(T205,'Listas Generales'!$B$4:$C$7,2,0),"-")</f>
        <v>Sin clasificar</v>
      </c>
      <c r="V205" s="99"/>
      <c r="W205" s="223"/>
      <c r="X205" s="224"/>
      <c r="Y205" s="224"/>
      <c r="Z205" s="224"/>
      <c r="AA205" s="224"/>
      <c r="AB205" s="225"/>
      <c r="AC205" s="142"/>
      <c r="AD205" s="141"/>
      <c r="AE205" s="141"/>
      <c r="AF205" s="141"/>
      <c r="AG205" s="187"/>
      <c r="AH205" s="323"/>
      <c r="AI205" s="100"/>
      <c r="AJ205" s="323"/>
      <c r="AK205" s="100"/>
      <c r="AL205" s="324"/>
      <c r="AM205" s="143"/>
      <c r="AN205" s="177" t="str">
        <f>IF(ISERROR(VLOOKUP(AL205,'Listas Ley Transparencia'!$N$3:$S$17,2,0)),"",VLOOKUP(AL205,'Listas Ley Transparencia'!$N$3:$S$17,2,0))</f>
        <v/>
      </c>
      <c r="AO205" s="178" t="str">
        <f>IF(ISERROR(VLOOKUP(AL205,'Listas Ley Transparencia'!$N$3:$S$17,3,0)),"",VLOOKUP(AL205,'Listas Ley Transparencia'!$N$3:$S$17,3,0))</f>
        <v/>
      </c>
      <c r="AP205" s="178" t="str">
        <f>IF(ISERROR(VLOOKUP(AL205,'Listas Ley Transparencia'!$N$3:$S$17,4,0)),"",VLOOKUP(AL205,'Listas Ley Transparencia'!$N$3:$S$17,4,0))</f>
        <v/>
      </c>
      <c r="AQ205" s="179" t="str">
        <f>IF(ISERROR(VLOOKUP(AL205,'Listas Ley Transparencia'!$N$3:$S$17,6,0)),"",VLOOKUP(AL205,'Listas Ley Transparencia'!$N$3:$S$17,6,0))</f>
        <v/>
      </c>
      <c r="AR205" s="229"/>
      <c r="AS205" s="230"/>
      <c r="AT205" s="231"/>
      <c r="AU205" s="231"/>
      <c r="AV205" s="232"/>
      <c r="AW205" s="236"/>
      <c r="AX205" s="167"/>
      <c r="AY205" s="168"/>
      <c r="AZ205" s="168"/>
      <c r="BA205" s="184" t="str">
        <f t="shared" si="7"/>
        <v>No</v>
      </c>
    </row>
    <row r="206" spans="1:53" ht="93" customHeight="1" x14ac:dyDescent="0.2">
      <c r="A206" s="96">
        <v>198</v>
      </c>
      <c r="B206" s="319"/>
      <c r="C206" s="97"/>
      <c r="D206" s="213"/>
      <c r="E206" s="97"/>
      <c r="F206" s="97"/>
      <c r="G206" s="98"/>
      <c r="H206" s="98"/>
      <c r="I206" s="174" t="str">
        <f>IF(T206=0,"-",IF(M206="Datos / Información",CONCATENATE(S206,Q206,O206,"-",VLOOKUP(N206,'Listas Generales'!$B$44:$C$47,2,0)),"-"))</f>
        <v>-</v>
      </c>
      <c r="J206" s="333"/>
      <c r="K206" s="334"/>
      <c r="L206" s="335"/>
      <c r="M206" s="90"/>
      <c r="N206" s="91"/>
      <c r="O206" s="92">
        <f>IFERROR(VLOOKUP(N206,'Listas Generales'!$B$24:$C$28,2,0),0)</f>
        <v>0</v>
      </c>
      <c r="P206" s="93"/>
      <c r="Q206" s="92">
        <f>IFERROR(VLOOKUP(P206,'Listas Generales'!$B$31:$C$35,2,0),0)</f>
        <v>0</v>
      </c>
      <c r="R206" s="93"/>
      <c r="S206" s="92">
        <f>IFERROR(VLOOKUP(R206,'Listas Generales'!$B$38:$C$42,2,0),0)</f>
        <v>0</v>
      </c>
      <c r="T206" s="94">
        <f t="shared" si="6"/>
        <v>0</v>
      </c>
      <c r="U206" s="172" t="str">
        <f>IFERROR(VLOOKUP(T206,'Listas Generales'!$B$4:$C$7,2,0),"-")</f>
        <v>Sin clasificar</v>
      </c>
      <c r="V206" s="99"/>
      <c r="W206" s="223"/>
      <c r="X206" s="224"/>
      <c r="Y206" s="224"/>
      <c r="Z206" s="224"/>
      <c r="AA206" s="224"/>
      <c r="AB206" s="225"/>
      <c r="AC206" s="142"/>
      <c r="AD206" s="141"/>
      <c r="AE206" s="141"/>
      <c r="AF206" s="141"/>
      <c r="AG206" s="187"/>
      <c r="AH206" s="323"/>
      <c r="AI206" s="100"/>
      <c r="AJ206" s="323"/>
      <c r="AK206" s="100"/>
      <c r="AL206" s="324"/>
      <c r="AM206" s="143"/>
      <c r="AN206" s="177" t="str">
        <f>IF(ISERROR(VLOOKUP(AL206,'Listas Ley Transparencia'!$N$3:$S$17,2,0)),"",VLOOKUP(AL206,'Listas Ley Transparencia'!$N$3:$S$17,2,0))</f>
        <v/>
      </c>
      <c r="AO206" s="178" t="str">
        <f>IF(ISERROR(VLOOKUP(AL206,'Listas Ley Transparencia'!$N$3:$S$17,3,0)),"",VLOOKUP(AL206,'Listas Ley Transparencia'!$N$3:$S$17,3,0))</f>
        <v/>
      </c>
      <c r="AP206" s="178" t="str">
        <f>IF(ISERROR(VLOOKUP(AL206,'Listas Ley Transparencia'!$N$3:$S$17,4,0)),"",VLOOKUP(AL206,'Listas Ley Transparencia'!$N$3:$S$17,4,0))</f>
        <v/>
      </c>
      <c r="AQ206" s="179" t="str">
        <f>IF(ISERROR(VLOOKUP(AL206,'Listas Ley Transparencia'!$N$3:$S$17,6,0)),"",VLOOKUP(AL206,'Listas Ley Transparencia'!$N$3:$S$17,6,0))</f>
        <v/>
      </c>
      <c r="AR206" s="229"/>
      <c r="AS206" s="230"/>
      <c r="AT206" s="231"/>
      <c r="AU206" s="231"/>
      <c r="AV206" s="232"/>
      <c r="AW206" s="236"/>
      <c r="AX206" s="167"/>
      <c r="AY206" s="168"/>
      <c r="AZ206" s="168"/>
      <c r="BA206" s="184" t="str">
        <f t="shared" si="7"/>
        <v>No</v>
      </c>
    </row>
    <row r="207" spans="1:53" ht="93" customHeight="1" x14ac:dyDescent="0.2">
      <c r="A207" s="96">
        <v>199</v>
      </c>
      <c r="B207" s="319"/>
      <c r="C207" s="97"/>
      <c r="D207" s="213"/>
      <c r="E207" s="97"/>
      <c r="F207" s="97"/>
      <c r="G207" s="98"/>
      <c r="H207" s="98"/>
      <c r="I207" s="174" t="str">
        <f>IF(T207=0,"-",IF(M207="Datos / Información",CONCATENATE(S207,Q207,O207,"-",VLOOKUP(N207,'Listas Generales'!$B$44:$C$47,2,0)),"-"))</f>
        <v>-</v>
      </c>
      <c r="J207" s="333"/>
      <c r="K207" s="334"/>
      <c r="L207" s="335"/>
      <c r="M207" s="90"/>
      <c r="N207" s="91"/>
      <c r="O207" s="92">
        <f>IFERROR(VLOOKUP(N207,'Listas Generales'!$B$24:$C$28,2,0),0)</f>
        <v>0</v>
      </c>
      <c r="P207" s="93"/>
      <c r="Q207" s="92">
        <f>IFERROR(VLOOKUP(P207,'Listas Generales'!$B$31:$C$35,2,0),0)</f>
        <v>0</v>
      </c>
      <c r="R207" s="93"/>
      <c r="S207" s="92">
        <f>IFERROR(VLOOKUP(R207,'Listas Generales'!$B$38:$C$42,2,0),0)</f>
        <v>0</v>
      </c>
      <c r="T207" s="94">
        <f t="shared" si="6"/>
        <v>0</v>
      </c>
      <c r="U207" s="172" t="str">
        <f>IFERROR(VLOOKUP(T207,'Listas Generales'!$B$4:$C$7,2,0),"-")</f>
        <v>Sin clasificar</v>
      </c>
      <c r="V207" s="99"/>
      <c r="W207" s="223"/>
      <c r="X207" s="224"/>
      <c r="Y207" s="224"/>
      <c r="Z207" s="224"/>
      <c r="AA207" s="224"/>
      <c r="AB207" s="225"/>
      <c r="AC207" s="142"/>
      <c r="AD207" s="141"/>
      <c r="AE207" s="141"/>
      <c r="AF207" s="141"/>
      <c r="AG207" s="187"/>
      <c r="AH207" s="323"/>
      <c r="AI207" s="100"/>
      <c r="AJ207" s="323"/>
      <c r="AK207" s="100"/>
      <c r="AL207" s="324"/>
      <c r="AM207" s="143"/>
      <c r="AN207" s="177" t="str">
        <f>IF(ISERROR(VLOOKUP(AL207,'Listas Ley Transparencia'!$N$3:$S$17,2,0)),"",VLOOKUP(AL207,'Listas Ley Transparencia'!$N$3:$S$17,2,0))</f>
        <v/>
      </c>
      <c r="AO207" s="178" t="str">
        <f>IF(ISERROR(VLOOKUP(AL207,'Listas Ley Transparencia'!$N$3:$S$17,3,0)),"",VLOOKUP(AL207,'Listas Ley Transparencia'!$N$3:$S$17,3,0))</f>
        <v/>
      </c>
      <c r="AP207" s="178" t="str">
        <f>IF(ISERROR(VLOOKUP(AL207,'Listas Ley Transparencia'!$N$3:$S$17,4,0)),"",VLOOKUP(AL207,'Listas Ley Transparencia'!$N$3:$S$17,4,0))</f>
        <v/>
      </c>
      <c r="AQ207" s="179" t="str">
        <f>IF(ISERROR(VLOOKUP(AL207,'Listas Ley Transparencia'!$N$3:$S$17,6,0)),"",VLOOKUP(AL207,'Listas Ley Transparencia'!$N$3:$S$17,6,0))</f>
        <v/>
      </c>
      <c r="AR207" s="229"/>
      <c r="AS207" s="230"/>
      <c r="AT207" s="231"/>
      <c r="AU207" s="231"/>
      <c r="AV207" s="232"/>
      <c r="AW207" s="236"/>
      <c r="AX207" s="167"/>
      <c r="AY207" s="168"/>
      <c r="AZ207" s="168"/>
      <c r="BA207" s="184" t="str">
        <f t="shared" si="7"/>
        <v>No</v>
      </c>
    </row>
    <row r="208" spans="1:53" ht="93" customHeight="1" x14ac:dyDescent="0.2">
      <c r="A208" s="96">
        <v>200</v>
      </c>
      <c r="B208" s="319"/>
      <c r="C208" s="97"/>
      <c r="D208" s="213"/>
      <c r="E208" s="97"/>
      <c r="F208" s="97"/>
      <c r="G208" s="98"/>
      <c r="H208" s="98"/>
      <c r="I208" s="174" t="str">
        <f>IF(T208=0,"-",IF(M208="Datos / Información",CONCATENATE(S208,Q208,O208,"-",VLOOKUP(N208,'Listas Generales'!$B$44:$C$47,2,0)),"-"))</f>
        <v>-</v>
      </c>
      <c r="J208" s="333"/>
      <c r="K208" s="334"/>
      <c r="L208" s="335"/>
      <c r="M208" s="90"/>
      <c r="N208" s="91"/>
      <c r="O208" s="92">
        <f>IFERROR(VLOOKUP(N208,'Listas Generales'!$B$24:$C$28,2,0),0)</f>
        <v>0</v>
      </c>
      <c r="P208" s="93"/>
      <c r="Q208" s="92">
        <f>IFERROR(VLOOKUP(P208,'Listas Generales'!$B$31:$C$35,2,0),0)</f>
        <v>0</v>
      </c>
      <c r="R208" s="93"/>
      <c r="S208" s="92">
        <f>IFERROR(VLOOKUP(R208,'Listas Generales'!$B$38:$C$42,2,0),0)</f>
        <v>0</v>
      </c>
      <c r="T208" s="94">
        <f t="shared" si="6"/>
        <v>0</v>
      </c>
      <c r="U208" s="172" t="str">
        <f>IFERROR(VLOOKUP(T208,'Listas Generales'!$B$4:$C$7,2,0),"-")</f>
        <v>Sin clasificar</v>
      </c>
      <c r="V208" s="99"/>
      <c r="W208" s="223"/>
      <c r="X208" s="224"/>
      <c r="Y208" s="224"/>
      <c r="Z208" s="224"/>
      <c r="AA208" s="224"/>
      <c r="AB208" s="225"/>
      <c r="AC208" s="142"/>
      <c r="AD208" s="141"/>
      <c r="AE208" s="141"/>
      <c r="AF208" s="141"/>
      <c r="AG208" s="187"/>
      <c r="AH208" s="323"/>
      <c r="AI208" s="100"/>
      <c r="AJ208" s="323"/>
      <c r="AK208" s="100"/>
      <c r="AL208" s="324"/>
      <c r="AM208" s="143"/>
      <c r="AN208" s="177" t="str">
        <f>IF(ISERROR(VLOOKUP(AL208,'Listas Ley Transparencia'!$N$3:$S$17,2,0)),"",VLOOKUP(AL208,'Listas Ley Transparencia'!$N$3:$S$17,2,0))</f>
        <v/>
      </c>
      <c r="AO208" s="178" t="str">
        <f>IF(ISERROR(VLOOKUP(AL208,'Listas Ley Transparencia'!$N$3:$S$17,3,0)),"",VLOOKUP(AL208,'Listas Ley Transparencia'!$N$3:$S$17,3,0))</f>
        <v/>
      </c>
      <c r="AP208" s="178" t="str">
        <f>IF(ISERROR(VLOOKUP(AL208,'Listas Ley Transparencia'!$N$3:$S$17,4,0)),"",VLOOKUP(AL208,'Listas Ley Transparencia'!$N$3:$S$17,4,0))</f>
        <v/>
      </c>
      <c r="AQ208" s="179" t="str">
        <f>IF(ISERROR(VLOOKUP(AL208,'Listas Ley Transparencia'!$N$3:$S$17,6,0)),"",VLOOKUP(AL208,'Listas Ley Transparencia'!$N$3:$S$17,6,0))</f>
        <v/>
      </c>
      <c r="AR208" s="229"/>
      <c r="AS208" s="230"/>
      <c r="AT208" s="231"/>
      <c r="AU208" s="231"/>
      <c r="AV208" s="232"/>
      <c r="AW208" s="236"/>
      <c r="AX208" s="167"/>
      <c r="AY208" s="168"/>
      <c r="AZ208" s="168"/>
      <c r="BA208" s="184" t="str">
        <f t="shared" si="7"/>
        <v>No</v>
      </c>
    </row>
    <row r="209" spans="1:53" ht="93" customHeight="1" x14ac:dyDescent="0.2">
      <c r="A209" s="96">
        <v>201</v>
      </c>
      <c r="B209" s="319"/>
      <c r="C209" s="97"/>
      <c r="D209" s="213"/>
      <c r="E209" s="97"/>
      <c r="F209" s="97"/>
      <c r="G209" s="98"/>
      <c r="H209" s="98"/>
      <c r="I209" s="174" t="str">
        <f>IF(T209=0,"-",IF(M209="Datos / Información",CONCATENATE(S209,Q209,O209,"-",VLOOKUP(N209,'Listas Generales'!$B$44:$C$47,2,0)),"-"))</f>
        <v>-</v>
      </c>
      <c r="J209" s="333"/>
      <c r="K209" s="334"/>
      <c r="L209" s="335"/>
      <c r="M209" s="90"/>
      <c r="N209" s="91"/>
      <c r="O209" s="92">
        <f>IFERROR(VLOOKUP(N209,'Listas Generales'!$B$24:$C$28,2,0),0)</f>
        <v>0</v>
      </c>
      <c r="P209" s="93"/>
      <c r="Q209" s="92">
        <f>IFERROR(VLOOKUP(P209,'Listas Generales'!$B$31:$C$35,2,0),0)</f>
        <v>0</v>
      </c>
      <c r="R209" s="93"/>
      <c r="S209" s="92">
        <f>IFERROR(VLOOKUP(R209,'Listas Generales'!$B$38:$C$42,2,0),0)</f>
        <v>0</v>
      </c>
      <c r="T209" s="94">
        <f t="shared" si="6"/>
        <v>0</v>
      </c>
      <c r="U209" s="172" t="str">
        <f>IFERROR(VLOOKUP(T209,'Listas Generales'!$B$4:$C$7,2,0),"-")</f>
        <v>Sin clasificar</v>
      </c>
      <c r="V209" s="99"/>
      <c r="W209" s="223"/>
      <c r="X209" s="224"/>
      <c r="Y209" s="224"/>
      <c r="Z209" s="224"/>
      <c r="AA209" s="224"/>
      <c r="AB209" s="225"/>
      <c r="AC209" s="142"/>
      <c r="AD209" s="141"/>
      <c r="AE209" s="141"/>
      <c r="AF209" s="141"/>
      <c r="AG209" s="187"/>
      <c r="AH209" s="323"/>
      <c r="AI209" s="100"/>
      <c r="AJ209" s="323"/>
      <c r="AK209" s="100"/>
      <c r="AL209" s="324"/>
      <c r="AM209" s="143"/>
      <c r="AN209" s="177" t="str">
        <f>IF(ISERROR(VLOOKUP(AL209,'Listas Ley Transparencia'!$N$3:$S$17,2,0)),"",VLOOKUP(AL209,'Listas Ley Transparencia'!$N$3:$S$17,2,0))</f>
        <v/>
      </c>
      <c r="AO209" s="178" t="str">
        <f>IF(ISERROR(VLOOKUP(AL209,'Listas Ley Transparencia'!$N$3:$S$17,3,0)),"",VLOOKUP(AL209,'Listas Ley Transparencia'!$N$3:$S$17,3,0))</f>
        <v/>
      </c>
      <c r="AP209" s="178" t="str">
        <f>IF(ISERROR(VLOOKUP(AL209,'Listas Ley Transparencia'!$N$3:$S$17,4,0)),"",VLOOKUP(AL209,'Listas Ley Transparencia'!$N$3:$S$17,4,0))</f>
        <v/>
      </c>
      <c r="AQ209" s="179" t="str">
        <f>IF(ISERROR(VLOOKUP(AL209,'Listas Ley Transparencia'!$N$3:$S$17,6,0)),"",VLOOKUP(AL209,'Listas Ley Transparencia'!$N$3:$S$17,6,0))</f>
        <v/>
      </c>
      <c r="AR209" s="229"/>
      <c r="AS209" s="230"/>
      <c r="AT209" s="231"/>
      <c r="AU209" s="231"/>
      <c r="AV209" s="232"/>
      <c r="AW209" s="236"/>
      <c r="AX209" s="167"/>
      <c r="AY209" s="168"/>
      <c r="AZ209" s="168"/>
      <c r="BA209" s="184" t="str">
        <f t="shared" si="7"/>
        <v>No</v>
      </c>
    </row>
    <row r="210" spans="1:53" ht="93" customHeight="1" x14ac:dyDescent="0.2">
      <c r="A210" s="96">
        <v>202</v>
      </c>
      <c r="B210" s="319"/>
      <c r="C210" s="97"/>
      <c r="D210" s="213"/>
      <c r="E210" s="97"/>
      <c r="F210" s="97"/>
      <c r="G210" s="98"/>
      <c r="H210" s="98"/>
      <c r="I210" s="174" t="str">
        <f>IF(T210=0,"-",IF(M210="Datos / Información",CONCATENATE(S210,Q210,O210,"-",VLOOKUP(N210,'Listas Generales'!$B$44:$C$47,2,0)),"-"))</f>
        <v>-</v>
      </c>
      <c r="J210" s="333"/>
      <c r="K210" s="334"/>
      <c r="L210" s="335"/>
      <c r="M210" s="90"/>
      <c r="N210" s="91"/>
      <c r="O210" s="92">
        <f>IFERROR(VLOOKUP(N210,'Listas Generales'!$B$24:$C$28,2,0),0)</f>
        <v>0</v>
      </c>
      <c r="P210" s="93"/>
      <c r="Q210" s="92">
        <f>IFERROR(VLOOKUP(P210,'Listas Generales'!$B$31:$C$35,2,0),0)</f>
        <v>0</v>
      </c>
      <c r="R210" s="93"/>
      <c r="S210" s="92">
        <f>IFERROR(VLOOKUP(R210,'Listas Generales'!$B$38:$C$42,2,0),0)</f>
        <v>0</v>
      </c>
      <c r="T210" s="94">
        <f t="shared" si="6"/>
        <v>0</v>
      </c>
      <c r="U210" s="172" t="str">
        <f>IFERROR(VLOOKUP(T210,'Listas Generales'!$B$4:$C$7,2,0),"-")</f>
        <v>Sin clasificar</v>
      </c>
      <c r="V210" s="99"/>
      <c r="W210" s="223"/>
      <c r="X210" s="224"/>
      <c r="Y210" s="224"/>
      <c r="Z210" s="224"/>
      <c r="AA210" s="224"/>
      <c r="AB210" s="225"/>
      <c r="AC210" s="142"/>
      <c r="AD210" s="141"/>
      <c r="AE210" s="141"/>
      <c r="AF210" s="141"/>
      <c r="AG210" s="187"/>
      <c r="AH210" s="323"/>
      <c r="AI210" s="100"/>
      <c r="AJ210" s="323"/>
      <c r="AK210" s="100"/>
      <c r="AL210" s="324"/>
      <c r="AM210" s="143"/>
      <c r="AN210" s="177" t="str">
        <f>IF(ISERROR(VLOOKUP(AL210,'Listas Ley Transparencia'!$N$3:$S$17,2,0)),"",VLOOKUP(AL210,'Listas Ley Transparencia'!$N$3:$S$17,2,0))</f>
        <v/>
      </c>
      <c r="AO210" s="178" t="str">
        <f>IF(ISERROR(VLOOKUP(AL210,'Listas Ley Transparencia'!$N$3:$S$17,3,0)),"",VLOOKUP(AL210,'Listas Ley Transparencia'!$N$3:$S$17,3,0))</f>
        <v/>
      </c>
      <c r="AP210" s="178" t="str">
        <f>IF(ISERROR(VLOOKUP(AL210,'Listas Ley Transparencia'!$N$3:$S$17,4,0)),"",VLOOKUP(AL210,'Listas Ley Transparencia'!$N$3:$S$17,4,0))</f>
        <v/>
      </c>
      <c r="AQ210" s="179" t="str">
        <f>IF(ISERROR(VLOOKUP(AL210,'Listas Ley Transparencia'!$N$3:$S$17,6,0)),"",VLOOKUP(AL210,'Listas Ley Transparencia'!$N$3:$S$17,6,0))</f>
        <v/>
      </c>
      <c r="AR210" s="229"/>
      <c r="AS210" s="230"/>
      <c r="AT210" s="231"/>
      <c r="AU210" s="231"/>
      <c r="AV210" s="232"/>
      <c r="AW210" s="236"/>
      <c r="AX210" s="167"/>
      <c r="AY210" s="168"/>
      <c r="AZ210" s="168"/>
      <c r="BA210" s="184" t="str">
        <f t="shared" si="7"/>
        <v>No</v>
      </c>
    </row>
    <row r="211" spans="1:53" ht="93" customHeight="1" x14ac:dyDescent="0.2">
      <c r="A211" s="96">
        <v>203</v>
      </c>
      <c r="B211" s="319"/>
      <c r="C211" s="97"/>
      <c r="D211" s="213"/>
      <c r="E211" s="97"/>
      <c r="F211" s="97"/>
      <c r="G211" s="98"/>
      <c r="H211" s="98"/>
      <c r="I211" s="174" t="str">
        <f>IF(T211=0,"-",IF(M211="Datos / Información",CONCATENATE(S211,Q211,O211,"-",VLOOKUP(N211,'Listas Generales'!$B$44:$C$47,2,0)),"-"))</f>
        <v>-</v>
      </c>
      <c r="J211" s="333"/>
      <c r="K211" s="334"/>
      <c r="L211" s="335"/>
      <c r="M211" s="90"/>
      <c r="N211" s="91"/>
      <c r="O211" s="92">
        <f>IFERROR(VLOOKUP(N211,'Listas Generales'!$B$24:$C$28,2,0),0)</f>
        <v>0</v>
      </c>
      <c r="P211" s="93"/>
      <c r="Q211" s="92">
        <f>IFERROR(VLOOKUP(P211,'Listas Generales'!$B$31:$C$35,2,0),0)</f>
        <v>0</v>
      </c>
      <c r="R211" s="93"/>
      <c r="S211" s="92">
        <f>IFERROR(VLOOKUP(R211,'Listas Generales'!$B$38:$C$42,2,0),0)</f>
        <v>0</v>
      </c>
      <c r="T211" s="94">
        <f t="shared" si="6"/>
        <v>0</v>
      </c>
      <c r="U211" s="172" t="str">
        <f>IFERROR(VLOOKUP(T211,'Listas Generales'!$B$4:$C$7,2,0),"-")</f>
        <v>Sin clasificar</v>
      </c>
      <c r="V211" s="99"/>
      <c r="W211" s="223"/>
      <c r="X211" s="224"/>
      <c r="Y211" s="224"/>
      <c r="Z211" s="224"/>
      <c r="AA211" s="224"/>
      <c r="AB211" s="225"/>
      <c r="AC211" s="142"/>
      <c r="AD211" s="141"/>
      <c r="AE211" s="141"/>
      <c r="AF211" s="141"/>
      <c r="AG211" s="187"/>
      <c r="AH211" s="323"/>
      <c r="AI211" s="100"/>
      <c r="AJ211" s="323"/>
      <c r="AK211" s="100"/>
      <c r="AL211" s="324"/>
      <c r="AM211" s="143"/>
      <c r="AN211" s="177" t="str">
        <f>IF(ISERROR(VLOOKUP(AL211,'Listas Ley Transparencia'!$N$3:$S$17,2,0)),"",VLOOKUP(AL211,'Listas Ley Transparencia'!$N$3:$S$17,2,0))</f>
        <v/>
      </c>
      <c r="AO211" s="178" t="str">
        <f>IF(ISERROR(VLOOKUP(AL211,'Listas Ley Transparencia'!$N$3:$S$17,3,0)),"",VLOOKUP(AL211,'Listas Ley Transparencia'!$N$3:$S$17,3,0))</f>
        <v/>
      </c>
      <c r="AP211" s="178" t="str">
        <f>IF(ISERROR(VLOOKUP(AL211,'Listas Ley Transparencia'!$N$3:$S$17,4,0)),"",VLOOKUP(AL211,'Listas Ley Transparencia'!$N$3:$S$17,4,0))</f>
        <v/>
      </c>
      <c r="AQ211" s="179" t="str">
        <f>IF(ISERROR(VLOOKUP(AL211,'Listas Ley Transparencia'!$N$3:$S$17,6,0)),"",VLOOKUP(AL211,'Listas Ley Transparencia'!$N$3:$S$17,6,0))</f>
        <v/>
      </c>
      <c r="AR211" s="229"/>
      <c r="AS211" s="230"/>
      <c r="AT211" s="231"/>
      <c r="AU211" s="231"/>
      <c r="AV211" s="232"/>
      <c r="AW211" s="236"/>
      <c r="AX211" s="167"/>
      <c r="AY211" s="168"/>
      <c r="AZ211" s="168"/>
      <c r="BA211" s="184" t="str">
        <f t="shared" si="7"/>
        <v>No</v>
      </c>
    </row>
    <row r="212" spans="1:53" ht="93" customHeight="1" x14ac:dyDescent="0.2">
      <c r="A212" s="96">
        <v>204</v>
      </c>
      <c r="B212" s="319"/>
      <c r="C212" s="97"/>
      <c r="D212" s="213"/>
      <c r="E212" s="97"/>
      <c r="F212" s="97"/>
      <c r="G212" s="98"/>
      <c r="H212" s="98"/>
      <c r="I212" s="174" t="str">
        <f>IF(T212=0,"-",IF(M212="Datos / Información",CONCATENATE(S212,Q212,O212,"-",VLOOKUP(N212,'Listas Generales'!$B$44:$C$47,2,0)),"-"))</f>
        <v>-</v>
      </c>
      <c r="J212" s="333"/>
      <c r="K212" s="334"/>
      <c r="L212" s="335"/>
      <c r="M212" s="90"/>
      <c r="N212" s="91"/>
      <c r="O212" s="92">
        <f>IFERROR(VLOOKUP(N212,'Listas Generales'!$B$24:$C$28,2,0),0)</f>
        <v>0</v>
      </c>
      <c r="P212" s="93"/>
      <c r="Q212" s="92">
        <f>IFERROR(VLOOKUP(P212,'Listas Generales'!$B$31:$C$35,2,0),0)</f>
        <v>0</v>
      </c>
      <c r="R212" s="93"/>
      <c r="S212" s="92">
        <f>IFERROR(VLOOKUP(R212,'Listas Generales'!$B$38:$C$42,2,0),0)</f>
        <v>0</v>
      </c>
      <c r="T212" s="94">
        <f t="shared" si="6"/>
        <v>0</v>
      </c>
      <c r="U212" s="172" t="str">
        <f>IFERROR(VLOOKUP(T212,'Listas Generales'!$B$4:$C$7,2,0),"-")</f>
        <v>Sin clasificar</v>
      </c>
      <c r="V212" s="99"/>
      <c r="W212" s="223"/>
      <c r="X212" s="224"/>
      <c r="Y212" s="224"/>
      <c r="Z212" s="224"/>
      <c r="AA212" s="224"/>
      <c r="AB212" s="225"/>
      <c r="AC212" s="142"/>
      <c r="AD212" s="141"/>
      <c r="AE212" s="141"/>
      <c r="AF212" s="141"/>
      <c r="AG212" s="187"/>
      <c r="AH212" s="323"/>
      <c r="AI212" s="100"/>
      <c r="AJ212" s="323"/>
      <c r="AK212" s="100"/>
      <c r="AL212" s="324"/>
      <c r="AM212" s="143"/>
      <c r="AN212" s="177" t="str">
        <f>IF(ISERROR(VLOOKUP(AL212,'Listas Ley Transparencia'!$N$3:$S$17,2,0)),"",VLOOKUP(AL212,'Listas Ley Transparencia'!$N$3:$S$17,2,0))</f>
        <v/>
      </c>
      <c r="AO212" s="178" t="str">
        <f>IF(ISERROR(VLOOKUP(AL212,'Listas Ley Transparencia'!$N$3:$S$17,3,0)),"",VLOOKUP(AL212,'Listas Ley Transparencia'!$N$3:$S$17,3,0))</f>
        <v/>
      </c>
      <c r="AP212" s="178" t="str">
        <f>IF(ISERROR(VLOOKUP(AL212,'Listas Ley Transparencia'!$N$3:$S$17,4,0)),"",VLOOKUP(AL212,'Listas Ley Transparencia'!$N$3:$S$17,4,0))</f>
        <v/>
      </c>
      <c r="AQ212" s="179" t="str">
        <f>IF(ISERROR(VLOOKUP(AL212,'Listas Ley Transparencia'!$N$3:$S$17,6,0)),"",VLOOKUP(AL212,'Listas Ley Transparencia'!$N$3:$S$17,6,0))</f>
        <v/>
      </c>
      <c r="AR212" s="229"/>
      <c r="AS212" s="230"/>
      <c r="AT212" s="231"/>
      <c r="AU212" s="231"/>
      <c r="AV212" s="232"/>
      <c r="AW212" s="236"/>
      <c r="AX212" s="167"/>
      <c r="AY212" s="168"/>
      <c r="AZ212" s="168"/>
      <c r="BA212" s="184" t="str">
        <f t="shared" si="7"/>
        <v>No</v>
      </c>
    </row>
    <row r="213" spans="1:53" ht="93" customHeight="1" x14ac:dyDescent="0.2">
      <c r="A213" s="96">
        <v>205</v>
      </c>
      <c r="B213" s="319"/>
      <c r="C213" s="97"/>
      <c r="D213" s="213"/>
      <c r="E213" s="97"/>
      <c r="F213" s="97"/>
      <c r="G213" s="98"/>
      <c r="H213" s="98"/>
      <c r="I213" s="174" t="str">
        <f>IF(T213=0,"-",IF(M213="Datos / Información",CONCATENATE(S213,Q213,O213,"-",VLOOKUP(N213,'Listas Generales'!$B$44:$C$47,2,0)),"-"))</f>
        <v>-</v>
      </c>
      <c r="J213" s="333"/>
      <c r="K213" s="334"/>
      <c r="L213" s="335"/>
      <c r="M213" s="90"/>
      <c r="N213" s="91"/>
      <c r="O213" s="92">
        <f>IFERROR(VLOOKUP(N213,'Listas Generales'!$B$24:$C$28,2,0),0)</f>
        <v>0</v>
      </c>
      <c r="P213" s="93"/>
      <c r="Q213" s="92">
        <f>IFERROR(VLOOKUP(P213,'Listas Generales'!$B$31:$C$35,2,0),0)</f>
        <v>0</v>
      </c>
      <c r="R213" s="93"/>
      <c r="S213" s="92">
        <f>IFERROR(VLOOKUP(R213,'Listas Generales'!$B$38:$C$42,2,0),0)</f>
        <v>0</v>
      </c>
      <c r="T213" s="94">
        <f t="shared" si="6"/>
        <v>0</v>
      </c>
      <c r="U213" s="172" t="str">
        <f>IFERROR(VLOOKUP(T213,'Listas Generales'!$B$4:$C$7,2,0),"-")</f>
        <v>Sin clasificar</v>
      </c>
      <c r="V213" s="99"/>
      <c r="W213" s="223"/>
      <c r="X213" s="224"/>
      <c r="Y213" s="224"/>
      <c r="Z213" s="224"/>
      <c r="AA213" s="224"/>
      <c r="AB213" s="225"/>
      <c r="AC213" s="142"/>
      <c r="AD213" s="141"/>
      <c r="AE213" s="141"/>
      <c r="AF213" s="141"/>
      <c r="AG213" s="187"/>
      <c r="AH213" s="323"/>
      <c r="AI213" s="100"/>
      <c r="AJ213" s="323"/>
      <c r="AK213" s="100"/>
      <c r="AL213" s="324"/>
      <c r="AM213" s="143"/>
      <c r="AN213" s="177" t="str">
        <f>IF(ISERROR(VLOOKUP(AL213,'Listas Ley Transparencia'!$N$3:$S$17,2,0)),"",VLOOKUP(AL213,'Listas Ley Transparencia'!$N$3:$S$17,2,0))</f>
        <v/>
      </c>
      <c r="AO213" s="178" t="str">
        <f>IF(ISERROR(VLOOKUP(AL213,'Listas Ley Transparencia'!$N$3:$S$17,3,0)),"",VLOOKUP(AL213,'Listas Ley Transparencia'!$N$3:$S$17,3,0))</f>
        <v/>
      </c>
      <c r="AP213" s="178" t="str">
        <f>IF(ISERROR(VLOOKUP(AL213,'Listas Ley Transparencia'!$N$3:$S$17,4,0)),"",VLOOKUP(AL213,'Listas Ley Transparencia'!$N$3:$S$17,4,0))</f>
        <v/>
      </c>
      <c r="AQ213" s="179" t="str">
        <f>IF(ISERROR(VLOOKUP(AL213,'Listas Ley Transparencia'!$N$3:$S$17,6,0)),"",VLOOKUP(AL213,'Listas Ley Transparencia'!$N$3:$S$17,6,0))</f>
        <v/>
      </c>
      <c r="AR213" s="229"/>
      <c r="AS213" s="230"/>
      <c r="AT213" s="231"/>
      <c r="AU213" s="231"/>
      <c r="AV213" s="232"/>
      <c r="AW213" s="236"/>
      <c r="AX213" s="167"/>
      <c r="AY213" s="168"/>
      <c r="AZ213" s="168"/>
      <c r="BA213" s="184" t="str">
        <f t="shared" si="7"/>
        <v>No</v>
      </c>
    </row>
    <row r="214" spans="1:53" ht="93" customHeight="1" x14ac:dyDescent="0.2">
      <c r="A214" s="96">
        <v>206</v>
      </c>
      <c r="B214" s="319"/>
      <c r="C214" s="97"/>
      <c r="D214" s="213"/>
      <c r="E214" s="97"/>
      <c r="F214" s="97"/>
      <c r="G214" s="98"/>
      <c r="H214" s="98"/>
      <c r="I214" s="174" t="str">
        <f>IF(T214=0,"-",IF(M214="Datos / Información",CONCATENATE(S214,Q214,O214,"-",VLOOKUP(N214,'Listas Generales'!$B$44:$C$47,2,0)),"-"))</f>
        <v>-</v>
      </c>
      <c r="J214" s="333"/>
      <c r="K214" s="334"/>
      <c r="L214" s="335"/>
      <c r="M214" s="90"/>
      <c r="N214" s="91"/>
      <c r="O214" s="92">
        <f>IFERROR(VLOOKUP(N214,'Listas Generales'!$B$24:$C$28,2,0),0)</f>
        <v>0</v>
      </c>
      <c r="P214" s="93"/>
      <c r="Q214" s="92">
        <f>IFERROR(VLOOKUP(P214,'Listas Generales'!$B$31:$C$35,2,0),0)</f>
        <v>0</v>
      </c>
      <c r="R214" s="93"/>
      <c r="S214" s="92">
        <f>IFERROR(VLOOKUP(R214,'Listas Generales'!$B$38:$C$42,2,0),0)</f>
        <v>0</v>
      </c>
      <c r="T214" s="94">
        <f t="shared" si="6"/>
        <v>0</v>
      </c>
      <c r="U214" s="172" t="str">
        <f>IFERROR(VLOOKUP(T214,'Listas Generales'!$B$4:$C$7,2,0),"-")</f>
        <v>Sin clasificar</v>
      </c>
      <c r="V214" s="99"/>
      <c r="W214" s="223"/>
      <c r="X214" s="224"/>
      <c r="Y214" s="224"/>
      <c r="Z214" s="224"/>
      <c r="AA214" s="224"/>
      <c r="AB214" s="225"/>
      <c r="AC214" s="142"/>
      <c r="AD214" s="141"/>
      <c r="AE214" s="141"/>
      <c r="AF214" s="141"/>
      <c r="AG214" s="187"/>
      <c r="AH214" s="323"/>
      <c r="AI214" s="100"/>
      <c r="AJ214" s="323"/>
      <c r="AK214" s="100"/>
      <c r="AL214" s="324"/>
      <c r="AM214" s="143"/>
      <c r="AN214" s="177" t="str">
        <f>IF(ISERROR(VLOOKUP(AL214,'Listas Ley Transparencia'!$N$3:$S$17,2,0)),"",VLOOKUP(AL214,'Listas Ley Transparencia'!$N$3:$S$17,2,0))</f>
        <v/>
      </c>
      <c r="AO214" s="178" t="str">
        <f>IF(ISERROR(VLOOKUP(AL214,'Listas Ley Transparencia'!$N$3:$S$17,3,0)),"",VLOOKUP(AL214,'Listas Ley Transparencia'!$N$3:$S$17,3,0))</f>
        <v/>
      </c>
      <c r="AP214" s="178" t="str">
        <f>IF(ISERROR(VLOOKUP(AL214,'Listas Ley Transparencia'!$N$3:$S$17,4,0)),"",VLOOKUP(AL214,'Listas Ley Transparencia'!$N$3:$S$17,4,0))</f>
        <v/>
      </c>
      <c r="AQ214" s="179" t="str">
        <f>IF(ISERROR(VLOOKUP(AL214,'Listas Ley Transparencia'!$N$3:$S$17,6,0)),"",VLOOKUP(AL214,'Listas Ley Transparencia'!$N$3:$S$17,6,0))</f>
        <v/>
      </c>
      <c r="AR214" s="229"/>
      <c r="AS214" s="230"/>
      <c r="AT214" s="231"/>
      <c r="AU214" s="231"/>
      <c r="AV214" s="232"/>
      <c r="AW214" s="236"/>
      <c r="AX214" s="167"/>
      <c r="AY214" s="168"/>
      <c r="AZ214" s="168"/>
      <c r="BA214" s="184" t="str">
        <f t="shared" si="7"/>
        <v>No</v>
      </c>
    </row>
    <row r="215" spans="1:53" ht="93" customHeight="1" x14ac:dyDescent="0.2">
      <c r="A215" s="96">
        <v>207</v>
      </c>
      <c r="B215" s="319"/>
      <c r="C215" s="97"/>
      <c r="D215" s="213"/>
      <c r="E215" s="97"/>
      <c r="F215" s="97"/>
      <c r="G215" s="98"/>
      <c r="H215" s="98"/>
      <c r="I215" s="174" t="str">
        <f>IF(T215=0,"-",IF(M215="Datos / Información",CONCATENATE(S215,Q215,O215,"-",VLOOKUP(N215,'Listas Generales'!$B$44:$C$47,2,0)),"-"))</f>
        <v>-</v>
      </c>
      <c r="J215" s="333"/>
      <c r="K215" s="334"/>
      <c r="L215" s="335"/>
      <c r="M215" s="90"/>
      <c r="N215" s="91"/>
      <c r="O215" s="92">
        <f>IFERROR(VLOOKUP(N215,'Listas Generales'!$B$24:$C$28,2,0),0)</f>
        <v>0</v>
      </c>
      <c r="P215" s="93"/>
      <c r="Q215" s="92">
        <f>IFERROR(VLOOKUP(P215,'Listas Generales'!$B$31:$C$35,2,0),0)</f>
        <v>0</v>
      </c>
      <c r="R215" s="93"/>
      <c r="S215" s="92">
        <f>IFERROR(VLOOKUP(R215,'Listas Generales'!$B$38:$C$42,2,0),0)</f>
        <v>0</v>
      </c>
      <c r="T215" s="94">
        <f t="shared" si="6"/>
        <v>0</v>
      </c>
      <c r="U215" s="172" t="str">
        <f>IFERROR(VLOOKUP(T215,'Listas Generales'!$B$4:$C$7,2,0),"-")</f>
        <v>Sin clasificar</v>
      </c>
      <c r="V215" s="99"/>
      <c r="W215" s="223"/>
      <c r="X215" s="224"/>
      <c r="Y215" s="224"/>
      <c r="Z215" s="224"/>
      <c r="AA215" s="224"/>
      <c r="AB215" s="225"/>
      <c r="AC215" s="142"/>
      <c r="AD215" s="141"/>
      <c r="AE215" s="141"/>
      <c r="AF215" s="141"/>
      <c r="AG215" s="187"/>
      <c r="AH215" s="323"/>
      <c r="AI215" s="100"/>
      <c r="AJ215" s="323"/>
      <c r="AK215" s="100"/>
      <c r="AL215" s="324"/>
      <c r="AM215" s="143"/>
      <c r="AN215" s="177" t="str">
        <f>IF(ISERROR(VLOOKUP(AL215,'Listas Ley Transparencia'!$N$3:$S$17,2,0)),"",VLOOKUP(AL215,'Listas Ley Transparencia'!$N$3:$S$17,2,0))</f>
        <v/>
      </c>
      <c r="AO215" s="178" t="str">
        <f>IF(ISERROR(VLOOKUP(AL215,'Listas Ley Transparencia'!$N$3:$S$17,3,0)),"",VLOOKUP(AL215,'Listas Ley Transparencia'!$N$3:$S$17,3,0))</f>
        <v/>
      </c>
      <c r="AP215" s="178" t="str">
        <f>IF(ISERROR(VLOOKUP(AL215,'Listas Ley Transparencia'!$N$3:$S$17,4,0)),"",VLOOKUP(AL215,'Listas Ley Transparencia'!$N$3:$S$17,4,0))</f>
        <v/>
      </c>
      <c r="AQ215" s="179" t="str">
        <f>IF(ISERROR(VLOOKUP(AL215,'Listas Ley Transparencia'!$N$3:$S$17,6,0)),"",VLOOKUP(AL215,'Listas Ley Transparencia'!$N$3:$S$17,6,0))</f>
        <v/>
      </c>
      <c r="AR215" s="229"/>
      <c r="AS215" s="230"/>
      <c r="AT215" s="231"/>
      <c r="AU215" s="231"/>
      <c r="AV215" s="232"/>
      <c r="AW215" s="236"/>
      <c r="AX215" s="167"/>
      <c r="AY215" s="168"/>
      <c r="AZ215" s="168"/>
      <c r="BA215" s="184" t="str">
        <f t="shared" si="7"/>
        <v>No</v>
      </c>
    </row>
    <row r="216" spans="1:53" ht="93" customHeight="1" x14ac:dyDescent="0.2">
      <c r="A216" s="96">
        <v>208</v>
      </c>
      <c r="B216" s="319"/>
      <c r="C216" s="97"/>
      <c r="D216" s="213"/>
      <c r="E216" s="97"/>
      <c r="F216" s="97"/>
      <c r="G216" s="98"/>
      <c r="H216" s="98"/>
      <c r="I216" s="174" t="str">
        <f>IF(T216=0,"-",IF(M216="Datos / Información",CONCATENATE(S216,Q216,O216,"-",VLOOKUP(N216,'Listas Generales'!$B$44:$C$47,2,0)),"-"))</f>
        <v>-</v>
      </c>
      <c r="J216" s="333"/>
      <c r="K216" s="334"/>
      <c r="L216" s="335"/>
      <c r="M216" s="90"/>
      <c r="N216" s="91"/>
      <c r="O216" s="92">
        <f>IFERROR(VLOOKUP(N216,'Listas Generales'!$B$24:$C$28,2,0),0)</f>
        <v>0</v>
      </c>
      <c r="P216" s="93"/>
      <c r="Q216" s="92">
        <f>IFERROR(VLOOKUP(P216,'Listas Generales'!$B$31:$C$35,2,0),0)</f>
        <v>0</v>
      </c>
      <c r="R216" s="93"/>
      <c r="S216" s="92">
        <f>IFERROR(VLOOKUP(R216,'Listas Generales'!$B$38:$C$42,2,0),0)</f>
        <v>0</v>
      </c>
      <c r="T216" s="94">
        <f t="shared" si="6"/>
        <v>0</v>
      </c>
      <c r="U216" s="172" t="str">
        <f>IFERROR(VLOOKUP(T216,'Listas Generales'!$B$4:$C$7,2,0),"-")</f>
        <v>Sin clasificar</v>
      </c>
      <c r="V216" s="99"/>
      <c r="W216" s="223"/>
      <c r="X216" s="224"/>
      <c r="Y216" s="224"/>
      <c r="Z216" s="224"/>
      <c r="AA216" s="224"/>
      <c r="AB216" s="225"/>
      <c r="AC216" s="142"/>
      <c r="AD216" s="141"/>
      <c r="AE216" s="141"/>
      <c r="AF216" s="141"/>
      <c r="AG216" s="187"/>
      <c r="AH216" s="323"/>
      <c r="AI216" s="100"/>
      <c r="AJ216" s="323"/>
      <c r="AK216" s="100"/>
      <c r="AL216" s="324"/>
      <c r="AM216" s="143"/>
      <c r="AN216" s="177" t="str">
        <f>IF(ISERROR(VLOOKUP(AL216,'Listas Ley Transparencia'!$N$3:$S$17,2,0)),"",VLOOKUP(AL216,'Listas Ley Transparencia'!$N$3:$S$17,2,0))</f>
        <v/>
      </c>
      <c r="AO216" s="178" t="str">
        <f>IF(ISERROR(VLOOKUP(AL216,'Listas Ley Transparencia'!$N$3:$S$17,3,0)),"",VLOOKUP(AL216,'Listas Ley Transparencia'!$N$3:$S$17,3,0))</f>
        <v/>
      </c>
      <c r="AP216" s="178" t="str">
        <f>IF(ISERROR(VLOOKUP(AL216,'Listas Ley Transparencia'!$N$3:$S$17,4,0)),"",VLOOKUP(AL216,'Listas Ley Transparencia'!$N$3:$S$17,4,0))</f>
        <v/>
      </c>
      <c r="AQ216" s="179" t="str">
        <f>IF(ISERROR(VLOOKUP(AL216,'Listas Ley Transparencia'!$N$3:$S$17,6,0)),"",VLOOKUP(AL216,'Listas Ley Transparencia'!$N$3:$S$17,6,0))</f>
        <v/>
      </c>
      <c r="AR216" s="229"/>
      <c r="AS216" s="230"/>
      <c r="AT216" s="231"/>
      <c r="AU216" s="231"/>
      <c r="AV216" s="232"/>
      <c r="AW216" s="236"/>
      <c r="AX216" s="167"/>
      <c r="AY216" s="168"/>
      <c r="AZ216" s="168"/>
      <c r="BA216" s="184" t="str">
        <f t="shared" si="7"/>
        <v>No</v>
      </c>
    </row>
    <row r="217" spans="1:53" ht="93" customHeight="1" x14ac:dyDescent="0.2">
      <c r="A217" s="96">
        <v>209</v>
      </c>
      <c r="B217" s="319"/>
      <c r="C217" s="97"/>
      <c r="D217" s="213"/>
      <c r="E217" s="97"/>
      <c r="F217" s="97"/>
      <c r="G217" s="98"/>
      <c r="H217" s="98"/>
      <c r="I217" s="174" t="str">
        <f>IF(T217=0,"-",IF(M217="Datos / Información",CONCATENATE(S217,Q217,O217,"-",VLOOKUP(N217,'Listas Generales'!$B$44:$C$47,2,0)),"-"))</f>
        <v>-</v>
      </c>
      <c r="J217" s="333"/>
      <c r="K217" s="334"/>
      <c r="L217" s="335"/>
      <c r="M217" s="90"/>
      <c r="N217" s="91"/>
      <c r="O217" s="92">
        <f>IFERROR(VLOOKUP(N217,'Listas Generales'!$B$24:$C$28,2,0),0)</f>
        <v>0</v>
      </c>
      <c r="P217" s="93"/>
      <c r="Q217" s="92">
        <f>IFERROR(VLOOKUP(P217,'Listas Generales'!$B$31:$C$35,2,0),0)</f>
        <v>0</v>
      </c>
      <c r="R217" s="93"/>
      <c r="S217" s="92">
        <f>IFERROR(VLOOKUP(R217,'Listas Generales'!$B$38:$C$42,2,0),0)</f>
        <v>0</v>
      </c>
      <c r="T217" s="94">
        <f t="shared" si="6"/>
        <v>0</v>
      </c>
      <c r="U217" s="172" t="str">
        <f>IFERROR(VLOOKUP(T217,'Listas Generales'!$B$4:$C$7,2,0),"-")</f>
        <v>Sin clasificar</v>
      </c>
      <c r="V217" s="99"/>
      <c r="W217" s="223"/>
      <c r="X217" s="224"/>
      <c r="Y217" s="224"/>
      <c r="Z217" s="224"/>
      <c r="AA217" s="224"/>
      <c r="AB217" s="225"/>
      <c r="AC217" s="142"/>
      <c r="AD217" s="141"/>
      <c r="AE217" s="141"/>
      <c r="AF217" s="141"/>
      <c r="AG217" s="187"/>
      <c r="AH217" s="323"/>
      <c r="AI217" s="100"/>
      <c r="AJ217" s="323"/>
      <c r="AK217" s="100"/>
      <c r="AL217" s="324"/>
      <c r="AM217" s="143"/>
      <c r="AN217" s="177" t="str">
        <f>IF(ISERROR(VLOOKUP(AL217,'Listas Ley Transparencia'!$N$3:$S$17,2,0)),"",VLOOKUP(AL217,'Listas Ley Transparencia'!$N$3:$S$17,2,0))</f>
        <v/>
      </c>
      <c r="AO217" s="178" t="str">
        <f>IF(ISERROR(VLOOKUP(AL217,'Listas Ley Transparencia'!$N$3:$S$17,3,0)),"",VLOOKUP(AL217,'Listas Ley Transparencia'!$N$3:$S$17,3,0))</f>
        <v/>
      </c>
      <c r="AP217" s="178" t="str">
        <f>IF(ISERROR(VLOOKUP(AL217,'Listas Ley Transparencia'!$N$3:$S$17,4,0)),"",VLOOKUP(AL217,'Listas Ley Transparencia'!$N$3:$S$17,4,0))</f>
        <v/>
      </c>
      <c r="AQ217" s="179" t="str">
        <f>IF(ISERROR(VLOOKUP(AL217,'Listas Ley Transparencia'!$N$3:$S$17,6,0)),"",VLOOKUP(AL217,'Listas Ley Transparencia'!$N$3:$S$17,6,0))</f>
        <v/>
      </c>
      <c r="AR217" s="229"/>
      <c r="AS217" s="230"/>
      <c r="AT217" s="231"/>
      <c r="AU217" s="231"/>
      <c r="AV217" s="232"/>
      <c r="AW217" s="236"/>
      <c r="AX217" s="167"/>
      <c r="AY217" s="168"/>
      <c r="AZ217" s="168"/>
      <c r="BA217" s="184" t="str">
        <f t="shared" si="7"/>
        <v>No</v>
      </c>
    </row>
    <row r="218" spans="1:53" ht="93" customHeight="1" x14ac:dyDescent="0.2">
      <c r="A218" s="96">
        <v>210</v>
      </c>
      <c r="B218" s="319"/>
      <c r="C218" s="97"/>
      <c r="D218" s="213"/>
      <c r="E218" s="97"/>
      <c r="F218" s="97"/>
      <c r="G218" s="98"/>
      <c r="H218" s="98"/>
      <c r="I218" s="174" t="str">
        <f>IF(T218=0,"-",IF(M218="Datos / Información",CONCATENATE(S218,Q218,O218,"-",VLOOKUP(N218,'Listas Generales'!$B$44:$C$47,2,0)),"-"))</f>
        <v>-</v>
      </c>
      <c r="J218" s="333"/>
      <c r="K218" s="334"/>
      <c r="L218" s="335"/>
      <c r="M218" s="90"/>
      <c r="N218" s="91"/>
      <c r="O218" s="92">
        <f>IFERROR(VLOOKUP(N218,'Listas Generales'!$B$24:$C$28,2,0),0)</f>
        <v>0</v>
      </c>
      <c r="P218" s="93"/>
      <c r="Q218" s="92">
        <f>IFERROR(VLOOKUP(P218,'Listas Generales'!$B$31:$C$35,2,0),0)</f>
        <v>0</v>
      </c>
      <c r="R218" s="93"/>
      <c r="S218" s="92">
        <f>IFERROR(VLOOKUP(R218,'Listas Generales'!$B$38:$C$42,2,0),0)</f>
        <v>0</v>
      </c>
      <c r="T218" s="94">
        <f t="shared" si="6"/>
        <v>0</v>
      </c>
      <c r="U218" s="172" t="str">
        <f>IFERROR(VLOOKUP(T218,'Listas Generales'!$B$4:$C$7,2,0),"-")</f>
        <v>Sin clasificar</v>
      </c>
      <c r="V218" s="99"/>
      <c r="W218" s="223"/>
      <c r="X218" s="224"/>
      <c r="Y218" s="224"/>
      <c r="Z218" s="224"/>
      <c r="AA218" s="224"/>
      <c r="AB218" s="225"/>
      <c r="AC218" s="142"/>
      <c r="AD218" s="141"/>
      <c r="AE218" s="141"/>
      <c r="AF218" s="141"/>
      <c r="AG218" s="187"/>
      <c r="AH218" s="323"/>
      <c r="AI218" s="100"/>
      <c r="AJ218" s="323"/>
      <c r="AK218" s="100"/>
      <c r="AL218" s="324"/>
      <c r="AM218" s="143"/>
      <c r="AN218" s="177" t="str">
        <f>IF(ISERROR(VLOOKUP(AL218,'Listas Ley Transparencia'!$N$3:$S$17,2,0)),"",VLOOKUP(AL218,'Listas Ley Transparencia'!$N$3:$S$17,2,0))</f>
        <v/>
      </c>
      <c r="AO218" s="178" t="str">
        <f>IF(ISERROR(VLOOKUP(AL218,'Listas Ley Transparencia'!$N$3:$S$17,3,0)),"",VLOOKUP(AL218,'Listas Ley Transparencia'!$N$3:$S$17,3,0))</f>
        <v/>
      </c>
      <c r="AP218" s="178" t="str">
        <f>IF(ISERROR(VLOOKUP(AL218,'Listas Ley Transparencia'!$N$3:$S$17,4,0)),"",VLOOKUP(AL218,'Listas Ley Transparencia'!$N$3:$S$17,4,0))</f>
        <v/>
      </c>
      <c r="AQ218" s="179" t="str">
        <f>IF(ISERROR(VLOOKUP(AL218,'Listas Ley Transparencia'!$N$3:$S$17,6,0)),"",VLOOKUP(AL218,'Listas Ley Transparencia'!$N$3:$S$17,6,0))</f>
        <v/>
      </c>
      <c r="AR218" s="229"/>
      <c r="AS218" s="230"/>
      <c r="AT218" s="231"/>
      <c r="AU218" s="231"/>
      <c r="AV218" s="232"/>
      <c r="AW218" s="236"/>
      <c r="AX218" s="167"/>
      <c r="AY218" s="168"/>
      <c r="AZ218" s="168"/>
      <c r="BA218" s="184" t="str">
        <f t="shared" si="7"/>
        <v>No</v>
      </c>
    </row>
    <row r="219" spans="1:53" ht="93" customHeight="1" x14ac:dyDescent="0.2">
      <c r="A219" s="96">
        <v>211</v>
      </c>
      <c r="B219" s="319"/>
      <c r="C219" s="97"/>
      <c r="D219" s="213"/>
      <c r="E219" s="97"/>
      <c r="F219" s="97"/>
      <c r="G219" s="98"/>
      <c r="H219" s="98"/>
      <c r="I219" s="174" t="str">
        <f>IF(T219=0,"-",IF(M219="Datos / Información",CONCATENATE(S219,Q219,O219,"-",VLOOKUP(N219,'Listas Generales'!$B$44:$C$47,2,0)),"-"))</f>
        <v>-</v>
      </c>
      <c r="J219" s="333"/>
      <c r="K219" s="334"/>
      <c r="L219" s="335"/>
      <c r="M219" s="90"/>
      <c r="N219" s="91"/>
      <c r="O219" s="92">
        <f>IFERROR(VLOOKUP(N219,'Listas Generales'!$B$24:$C$28,2,0),0)</f>
        <v>0</v>
      </c>
      <c r="P219" s="93"/>
      <c r="Q219" s="92">
        <f>IFERROR(VLOOKUP(P219,'Listas Generales'!$B$31:$C$35,2,0),0)</f>
        <v>0</v>
      </c>
      <c r="R219" s="93"/>
      <c r="S219" s="92">
        <f>IFERROR(VLOOKUP(R219,'Listas Generales'!$B$38:$C$42,2,0),0)</f>
        <v>0</v>
      </c>
      <c r="T219" s="94">
        <f t="shared" si="6"/>
        <v>0</v>
      </c>
      <c r="U219" s="172" t="str">
        <f>IFERROR(VLOOKUP(T219,'Listas Generales'!$B$4:$C$7,2,0),"-")</f>
        <v>Sin clasificar</v>
      </c>
      <c r="V219" s="99"/>
      <c r="W219" s="223"/>
      <c r="X219" s="224"/>
      <c r="Y219" s="224"/>
      <c r="Z219" s="224"/>
      <c r="AA219" s="224"/>
      <c r="AB219" s="225"/>
      <c r="AC219" s="142"/>
      <c r="AD219" s="141"/>
      <c r="AE219" s="141"/>
      <c r="AF219" s="141"/>
      <c r="AG219" s="187"/>
      <c r="AH219" s="323"/>
      <c r="AI219" s="100"/>
      <c r="AJ219" s="323"/>
      <c r="AK219" s="100"/>
      <c r="AL219" s="324"/>
      <c r="AM219" s="143"/>
      <c r="AN219" s="177" t="str">
        <f>IF(ISERROR(VLOOKUP(AL219,'Listas Ley Transparencia'!$N$3:$S$17,2,0)),"",VLOOKUP(AL219,'Listas Ley Transparencia'!$N$3:$S$17,2,0))</f>
        <v/>
      </c>
      <c r="AO219" s="178" t="str">
        <f>IF(ISERROR(VLOOKUP(AL219,'Listas Ley Transparencia'!$N$3:$S$17,3,0)),"",VLOOKUP(AL219,'Listas Ley Transparencia'!$N$3:$S$17,3,0))</f>
        <v/>
      </c>
      <c r="AP219" s="178" t="str">
        <f>IF(ISERROR(VLOOKUP(AL219,'Listas Ley Transparencia'!$N$3:$S$17,4,0)),"",VLOOKUP(AL219,'Listas Ley Transparencia'!$N$3:$S$17,4,0))</f>
        <v/>
      </c>
      <c r="AQ219" s="179" t="str">
        <f>IF(ISERROR(VLOOKUP(AL219,'Listas Ley Transparencia'!$N$3:$S$17,6,0)),"",VLOOKUP(AL219,'Listas Ley Transparencia'!$N$3:$S$17,6,0))</f>
        <v/>
      </c>
      <c r="AR219" s="229"/>
      <c r="AS219" s="230"/>
      <c r="AT219" s="231"/>
      <c r="AU219" s="231"/>
      <c r="AV219" s="232"/>
      <c r="AW219" s="236"/>
      <c r="AX219" s="167"/>
      <c r="AY219" s="168"/>
      <c r="AZ219" s="168"/>
      <c r="BA219" s="184" t="str">
        <f t="shared" si="7"/>
        <v>No</v>
      </c>
    </row>
    <row r="220" spans="1:53" ht="93" customHeight="1" x14ac:dyDescent="0.2">
      <c r="A220" s="96">
        <v>212</v>
      </c>
      <c r="B220" s="319"/>
      <c r="C220" s="97"/>
      <c r="D220" s="213"/>
      <c r="E220" s="97"/>
      <c r="F220" s="97"/>
      <c r="G220" s="98"/>
      <c r="H220" s="98"/>
      <c r="I220" s="174" t="str">
        <f>IF(T220=0,"-",IF(M220="Datos / Información",CONCATENATE(S220,Q220,O220,"-",VLOOKUP(N220,'Listas Generales'!$B$44:$C$47,2,0)),"-"))</f>
        <v>-</v>
      </c>
      <c r="J220" s="333"/>
      <c r="K220" s="334"/>
      <c r="L220" s="335"/>
      <c r="M220" s="90"/>
      <c r="N220" s="91"/>
      <c r="O220" s="92">
        <f>IFERROR(VLOOKUP(N220,'Listas Generales'!$B$24:$C$28,2,0),0)</f>
        <v>0</v>
      </c>
      <c r="P220" s="93"/>
      <c r="Q220" s="92">
        <f>IFERROR(VLOOKUP(P220,'Listas Generales'!$B$31:$C$35,2,0),0)</f>
        <v>0</v>
      </c>
      <c r="R220" s="93"/>
      <c r="S220" s="92">
        <f>IFERROR(VLOOKUP(R220,'Listas Generales'!$B$38:$C$42,2,0),0)</f>
        <v>0</v>
      </c>
      <c r="T220" s="94">
        <f t="shared" si="6"/>
        <v>0</v>
      </c>
      <c r="U220" s="172" t="str">
        <f>IFERROR(VLOOKUP(T220,'Listas Generales'!$B$4:$C$7,2,0),"-")</f>
        <v>Sin clasificar</v>
      </c>
      <c r="V220" s="99"/>
      <c r="W220" s="223"/>
      <c r="X220" s="224"/>
      <c r="Y220" s="224"/>
      <c r="Z220" s="224"/>
      <c r="AA220" s="224"/>
      <c r="AB220" s="225"/>
      <c r="AC220" s="142"/>
      <c r="AD220" s="141"/>
      <c r="AE220" s="141"/>
      <c r="AF220" s="141"/>
      <c r="AG220" s="187"/>
      <c r="AH220" s="323"/>
      <c r="AI220" s="100"/>
      <c r="AJ220" s="323"/>
      <c r="AK220" s="100"/>
      <c r="AL220" s="324"/>
      <c r="AM220" s="143"/>
      <c r="AN220" s="177" t="str">
        <f>IF(ISERROR(VLOOKUP(AL220,'Listas Ley Transparencia'!$N$3:$S$17,2,0)),"",VLOOKUP(AL220,'Listas Ley Transparencia'!$N$3:$S$17,2,0))</f>
        <v/>
      </c>
      <c r="AO220" s="178" t="str">
        <f>IF(ISERROR(VLOOKUP(AL220,'Listas Ley Transparencia'!$N$3:$S$17,3,0)),"",VLOOKUP(AL220,'Listas Ley Transparencia'!$N$3:$S$17,3,0))</f>
        <v/>
      </c>
      <c r="AP220" s="178" t="str">
        <f>IF(ISERROR(VLOOKUP(AL220,'Listas Ley Transparencia'!$N$3:$S$17,4,0)),"",VLOOKUP(AL220,'Listas Ley Transparencia'!$N$3:$S$17,4,0))</f>
        <v/>
      </c>
      <c r="AQ220" s="179" t="str">
        <f>IF(ISERROR(VLOOKUP(AL220,'Listas Ley Transparencia'!$N$3:$S$17,6,0)),"",VLOOKUP(AL220,'Listas Ley Transparencia'!$N$3:$S$17,6,0))</f>
        <v/>
      </c>
      <c r="AR220" s="229"/>
      <c r="AS220" s="230"/>
      <c r="AT220" s="231"/>
      <c r="AU220" s="231"/>
      <c r="AV220" s="232"/>
      <c r="AW220" s="236"/>
      <c r="AX220" s="167"/>
      <c r="AY220" s="168"/>
      <c r="AZ220" s="168"/>
      <c r="BA220" s="184" t="str">
        <f t="shared" si="7"/>
        <v>No</v>
      </c>
    </row>
    <row r="221" spans="1:53" ht="93" customHeight="1" x14ac:dyDescent="0.2">
      <c r="A221" s="96">
        <v>213</v>
      </c>
      <c r="B221" s="319"/>
      <c r="C221" s="97"/>
      <c r="D221" s="213"/>
      <c r="E221" s="97"/>
      <c r="F221" s="97"/>
      <c r="G221" s="98"/>
      <c r="H221" s="98"/>
      <c r="I221" s="174" t="str">
        <f>IF(T221=0,"-",IF(M221="Datos / Información",CONCATENATE(S221,Q221,O221,"-",VLOOKUP(N221,'Listas Generales'!$B$44:$C$47,2,0)),"-"))</f>
        <v>-</v>
      </c>
      <c r="J221" s="333"/>
      <c r="K221" s="334"/>
      <c r="L221" s="335"/>
      <c r="M221" s="90"/>
      <c r="N221" s="91"/>
      <c r="O221" s="92">
        <f>IFERROR(VLOOKUP(N221,'Listas Generales'!$B$24:$C$28,2,0),0)</f>
        <v>0</v>
      </c>
      <c r="P221" s="93"/>
      <c r="Q221" s="92">
        <f>IFERROR(VLOOKUP(P221,'Listas Generales'!$B$31:$C$35,2,0),0)</f>
        <v>0</v>
      </c>
      <c r="R221" s="93"/>
      <c r="S221" s="92">
        <f>IFERROR(VLOOKUP(R221,'Listas Generales'!$B$38:$C$42,2,0),0)</f>
        <v>0</v>
      </c>
      <c r="T221" s="94">
        <f t="shared" si="6"/>
        <v>0</v>
      </c>
      <c r="U221" s="172" t="str">
        <f>IFERROR(VLOOKUP(T221,'Listas Generales'!$B$4:$C$7,2,0),"-")</f>
        <v>Sin clasificar</v>
      </c>
      <c r="V221" s="99"/>
      <c r="W221" s="223"/>
      <c r="X221" s="224"/>
      <c r="Y221" s="224"/>
      <c r="Z221" s="224"/>
      <c r="AA221" s="224"/>
      <c r="AB221" s="225"/>
      <c r="AC221" s="142"/>
      <c r="AD221" s="141"/>
      <c r="AE221" s="141"/>
      <c r="AF221" s="141"/>
      <c r="AG221" s="187"/>
      <c r="AH221" s="323"/>
      <c r="AI221" s="100"/>
      <c r="AJ221" s="323"/>
      <c r="AK221" s="100"/>
      <c r="AL221" s="324"/>
      <c r="AM221" s="143"/>
      <c r="AN221" s="177" t="str">
        <f>IF(ISERROR(VLOOKUP(AL221,'Listas Ley Transparencia'!$N$3:$S$17,2,0)),"",VLOOKUP(AL221,'Listas Ley Transparencia'!$N$3:$S$17,2,0))</f>
        <v/>
      </c>
      <c r="AO221" s="178" t="str">
        <f>IF(ISERROR(VLOOKUP(AL221,'Listas Ley Transparencia'!$N$3:$S$17,3,0)),"",VLOOKUP(AL221,'Listas Ley Transparencia'!$N$3:$S$17,3,0))</f>
        <v/>
      </c>
      <c r="AP221" s="178" t="str">
        <f>IF(ISERROR(VLOOKUP(AL221,'Listas Ley Transparencia'!$N$3:$S$17,4,0)),"",VLOOKUP(AL221,'Listas Ley Transparencia'!$N$3:$S$17,4,0))</f>
        <v/>
      </c>
      <c r="AQ221" s="179" t="str">
        <f>IF(ISERROR(VLOOKUP(AL221,'Listas Ley Transparencia'!$N$3:$S$17,6,0)),"",VLOOKUP(AL221,'Listas Ley Transparencia'!$N$3:$S$17,6,0))</f>
        <v/>
      </c>
      <c r="AR221" s="229"/>
      <c r="AS221" s="230"/>
      <c r="AT221" s="231"/>
      <c r="AU221" s="231"/>
      <c r="AV221" s="232"/>
      <c r="AW221" s="236"/>
      <c r="AX221" s="167"/>
      <c r="AY221" s="168"/>
      <c r="AZ221" s="168"/>
      <c r="BA221" s="184" t="str">
        <f t="shared" si="7"/>
        <v>No</v>
      </c>
    </row>
    <row r="222" spans="1:53" ht="93" customHeight="1" x14ac:dyDescent="0.2">
      <c r="A222" s="96">
        <v>214</v>
      </c>
      <c r="B222" s="319"/>
      <c r="C222" s="97"/>
      <c r="D222" s="213"/>
      <c r="E222" s="97"/>
      <c r="F222" s="97"/>
      <c r="G222" s="98"/>
      <c r="H222" s="98"/>
      <c r="I222" s="174" t="str">
        <f>IF(T222=0,"-",IF(M222="Datos / Información",CONCATENATE(S222,Q222,O222,"-",VLOOKUP(N222,'Listas Generales'!$B$44:$C$47,2,0)),"-"))</f>
        <v>-</v>
      </c>
      <c r="J222" s="333"/>
      <c r="K222" s="334"/>
      <c r="L222" s="335"/>
      <c r="M222" s="90"/>
      <c r="N222" s="91"/>
      <c r="O222" s="92">
        <f>IFERROR(VLOOKUP(N222,'Listas Generales'!$B$24:$C$28,2,0),0)</f>
        <v>0</v>
      </c>
      <c r="P222" s="93"/>
      <c r="Q222" s="92">
        <f>IFERROR(VLOOKUP(P222,'Listas Generales'!$B$31:$C$35,2,0),0)</f>
        <v>0</v>
      </c>
      <c r="R222" s="93"/>
      <c r="S222" s="92">
        <f>IFERROR(VLOOKUP(R222,'Listas Generales'!$B$38:$C$42,2,0),0)</f>
        <v>0</v>
      </c>
      <c r="T222" s="94">
        <f t="shared" si="6"/>
        <v>0</v>
      </c>
      <c r="U222" s="172" t="str">
        <f>IFERROR(VLOOKUP(T222,'Listas Generales'!$B$4:$C$7,2,0),"-")</f>
        <v>Sin clasificar</v>
      </c>
      <c r="V222" s="99"/>
      <c r="W222" s="223"/>
      <c r="X222" s="224"/>
      <c r="Y222" s="224"/>
      <c r="Z222" s="224"/>
      <c r="AA222" s="224"/>
      <c r="AB222" s="225"/>
      <c r="AC222" s="142"/>
      <c r="AD222" s="141"/>
      <c r="AE222" s="141"/>
      <c r="AF222" s="141"/>
      <c r="AG222" s="187"/>
      <c r="AH222" s="323"/>
      <c r="AI222" s="100"/>
      <c r="AJ222" s="323"/>
      <c r="AK222" s="100"/>
      <c r="AL222" s="324"/>
      <c r="AM222" s="143"/>
      <c r="AN222" s="177" t="str">
        <f>IF(ISERROR(VLOOKUP(AL222,'Listas Ley Transparencia'!$N$3:$S$17,2,0)),"",VLOOKUP(AL222,'Listas Ley Transparencia'!$N$3:$S$17,2,0))</f>
        <v/>
      </c>
      <c r="AO222" s="178" t="str">
        <f>IF(ISERROR(VLOOKUP(AL222,'Listas Ley Transparencia'!$N$3:$S$17,3,0)),"",VLOOKUP(AL222,'Listas Ley Transparencia'!$N$3:$S$17,3,0))</f>
        <v/>
      </c>
      <c r="AP222" s="178" t="str">
        <f>IF(ISERROR(VLOOKUP(AL222,'Listas Ley Transparencia'!$N$3:$S$17,4,0)),"",VLOOKUP(AL222,'Listas Ley Transparencia'!$N$3:$S$17,4,0))</f>
        <v/>
      </c>
      <c r="AQ222" s="179" t="str">
        <f>IF(ISERROR(VLOOKUP(AL222,'Listas Ley Transparencia'!$N$3:$S$17,6,0)),"",VLOOKUP(AL222,'Listas Ley Transparencia'!$N$3:$S$17,6,0))</f>
        <v/>
      </c>
      <c r="AR222" s="229"/>
      <c r="AS222" s="230"/>
      <c r="AT222" s="231"/>
      <c r="AU222" s="231"/>
      <c r="AV222" s="232"/>
      <c r="AW222" s="236"/>
      <c r="AX222" s="167"/>
      <c r="AY222" s="168"/>
      <c r="AZ222" s="168"/>
      <c r="BA222" s="184" t="str">
        <f t="shared" si="7"/>
        <v>No</v>
      </c>
    </row>
    <row r="223" spans="1:53" ht="93" customHeight="1" x14ac:dyDescent="0.2">
      <c r="A223" s="96">
        <v>215</v>
      </c>
      <c r="B223" s="319"/>
      <c r="C223" s="97"/>
      <c r="D223" s="213"/>
      <c r="E223" s="97"/>
      <c r="F223" s="97"/>
      <c r="G223" s="98"/>
      <c r="H223" s="98"/>
      <c r="I223" s="174" t="str">
        <f>IF(T223=0,"-",IF(M223="Datos / Información",CONCATENATE(S223,Q223,O223,"-",VLOOKUP(N223,'Listas Generales'!$B$44:$C$47,2,0)),"-"))</f>
        <v>-</v>
      </c>
      <c r="J223" s="333"/>
      <c r="K223" s="334"/>
      <c r="L223" s="335"/>
      <c r="M223" s="90"/>
      <c r="N223" s="91"/>
      <c r="O223" s="92">
        <f>IFERROR(VLOOKUP(N223,'Listas Generales'!$B$24:$C$28,2,0),0)</f>
        <v>0</v>
      </c>
      <c r="P223" s="93"/>
      <c r="Q223" s="92">
        <f>IFERROR(VLOOKUP(P223,'Listas Generales'!$B$31:$C$35,2,0),0)</f>
        <v>0</v>
      </c>
      <c r="R223" s="93"/>
      <c r="S223" s="92">
        <f>IFERROR(VLOOKUP(R223,'Listas Generales'!$B$38:$C$42,2,0),0)</f>
        <v>0</v>
      </c>
      <c r="T223" s="94">
        <f t="shared" si="6"/>
        <v>0</v>
      </c>
      <c r="U223" s="172" t="str">
        <f>IFERROR(VLOOKUP(T223,'Listas Generales'!$B$4:$C$7,2,0),"-")</f>
        <v>Sin clasificar</v>
      </c>
      <c r="V223" s="99"/>
      <c r="W223" s="223"/>
      <c r="X223" s="224"/>
      <c r="Y223" s="224"/>
      <c r="Z223" s="224"/>
      <c r="AA223" s="224"/>
      <c r="AB223" s="225"/>
      <c r="AC223" s="142"/>
      <c r="AD223" s="141"/>
      <c r="AE223" s="141"/>
      <c r="AF223" s="141"/>
      <c r="AG223" s="187"/>
      <c r="AH223" s="323"/>
      <c r="AI223" s="100"/>
      <c r="AJ223" s="323"/>
      <c r="AK223" s="100"/>
      <c r="AL223" s="324"/>
      <c r="AM223" s="143"/>
      <c r="AN223" s="177" t="str">
        <f>IF(ISERROR(VLOOKUP(AL223,'Listas Ley Transparencia'!$N$3:$S$17,2,0)),"",VLOOKUP(AL223,'Listas Ley Transparencia'!$N$3:$S$17,2,0))</f>
        <v/>
      </c>
      <c r="AO223" s="178" t="str">
        <f>IF(ISERROR(VLOOKUP(AL223,'Listas Ley Transparencia'!$N$3:$S$17,3,0)),"",VLOOKUP(AL223,'Listas Ley Transparencia'!$N$3:$S$17,3,0))</f>
        <v/>
      </c>
      <c r="AP223" s="178" t="str">
        <f>IF(ISERROR(VLOOKUP(AL223,'Listas Ley Transparencia'!$N$3:$S$17,4,0)),"",VLOOKUP(AL223,'Listas Ley Transparencia'!$N$3:$S$17,4,0))</f>
        <v/>
      </c>
      <c r="AQ223" s="179" t="str">
        <f>IF(ISERROR(VLOOKUP(AL223,'Listas Ley Transparencia'!$N$3:$S$17,6,0)),"",VLOOKUP(AL223,'Listas Ley Transparencia'!$N$3:$S$17,6,0))</f>
        <v/>
      </c>
      <c r="AR223" s="229"/>
      <c r="AS223" s="230"/>
      <c r="AT223" s="231"/>
      <c r="AU223" s="231"/>
      <c r="AV223" s="232"/>
      <c r="AW223" s="236"/>
      <c r="AX223" s="167"/>
      <c r="AY223" s="168"/>
      <c r="AZ223" s="168"/>
      <c r="BA223" s="184" t="str">
        <f t="shared" si="7"/>
        <v>No</v>
      </c>
    </row>
    <row r="224" spans="1:53" ht="93" customHeight="1" x14ac:dyDescent="0.2">
      <c r="A224" s="96">
        <v>216</v>
      </c>
      <c r="B224" s="319"/>
      <c r="C224" s="97"/>
      <c r="D224" s="213"/>
      <c r="E224" s="97"/>
      <c r="F224" s="97"/>
      <c r="G224" s="98"/>
      <c r="H224" s="98"/>
      <c r="I224" s="174" t="str">
        <f>IF(T224=0,"-",IF(M224="Datos / Información",CONCATENATE(S224,Q224,O224,"-",VLOOKUP(N224,'Listas Generales'!$B$44:$C$47,2,0)),"-"))</f>
        <v>-</v>
      </c>
      <c r="J224" s="333"/>
      <c r="K224" s="334"/>
      <c r="L224" s="335"/>
      <c r="M224" s="90"/>
      <c r="N224" s="91"/>
      <c r="O224" s="92">
        <f>IFERROR(VLOOKUP(N224,'Listas Generales'!$B$24:$C$28,2,0),0)</f>
        <v>0</v>
      </c>
      <c r="P224" s="93"/>
      <c r="Q224" s="92">
        <f>IFERROR(VLOOKUP(P224,'Listas Generales'!$B$31:$C$35,2,0),0)</f>
        <v>0</v>
      </c>
      <c r="R224" s="93"/>
      <c r="S224" s="92">
        <f>IFERROR(VLOOKUP(R224,'Listas Generales'!$B$38:$C$42,2,0),0)</f>
        <v>0</v>
      </c>
      <c r="T224" s="94">
        <f t="shared" si="6"/>
        <v>0</v>
      </c>
      <c r="U224" s="172" t="str">
        <f>IFERROR(VLOOKUP(T224,'Listas Generales'!$B$4:$C$7,2,0),"-")</f>
        <v>Sin clasificar</v>
      </c>
      <c r="V224" s="99"/>
      <c r="W224" s="223"/>
      <c r="X224" s="224"/>
      <c r="Y224" s="224"/>
      <c r="Z224" s="224"/>
      <c r="AA224" s="224"/>
      <c r="AB224" s="225"/>
      <c r="AC224" s="142"/>
      <c r="AD224" s="141"/>
      <c r="AE224" s="141"/>
      <c r="AF224" s="141"/>
      <c r="AG224" s="187"/>
      <c r="AH224" s="323"/>
      <c r="AI224" s="100"/>
      <c r="AJ224" s="323"/>
      <c r="AK224" s="100"/>
      <c r="AL224" s="324"/>
      <c r="AM224" s="143"/>
      <c r="AN224" s="177" t="str">
        <f>IF(ISERROR(VLOOKUP(AL224,'Listas Ley Transparencia'!$N$3:$S$17,2,0)),"",VLOOKUP(AL224,'Listas Ley Transparencia'!$N$3:$S$17,2,0))</f>
        <v/>
      </c>
      <c r="AO224" s="178" t="str">
        <f>IF(ISERROR(VLOOKUP(AL224,'Listas Ley Transparencia'!$N$3:$S$17,3,0)),"",VLOOKUP(AL224,'Listas Ley Transparencia'!$N$3:$S$17,3,0))</f>
        <v/>
      </c>
      <c r="AP224" s="178" t="str">
        <f>IF(ISERROR(VLOOKUP(AL224,'Listas Ley Transparencia'!$N$3:$S$17,4,0)),"",VLOOKUP(AL224,'Listas Ley Transparencia'!$N$3:$S$17,4,0))</f>
        <v/>
      </c>
      <c r="AQ224" s="179" t="str">
        <f>IF(ISERROR(VLOOKUP(AL224,'Listas Ley Transparencia'!$N$3:$S$17,6,0)),"",VLOOKUP(AL224,'Listas Ley Transparencia'!$N$3:$S$17,6,0))</f>
        <v/>
      </c>
      <c r="AR224" s="229"/>
      <c r="AS224" s="230"/>
      <c r="AT224" s="231"/>
      <c r="AU224" s="231"/>
      <c r="AV224" s="232"/>
      <c r="AW224" s="236"/>
      <c r="AX224" s="167"/>
      <c r="AY224" s="168"/>
      <c r="AZ224" s="168"/>
      <c r="BA224" s="184" t="str">
        <f t="shared" si="7"/>
        <v>No</v>
      </c>
    </row>
    <row r="225" spans="1:53" ht="93" customHeight="1" x14ac:dyDescent="0.2">
      <c r="A225" s="96">
        <v>217</v>
      </c>
      <c r="B225" s="319"/>
      <c r="C225" s="97"/>
      <c r="D225" s="213"/>
      <c r="E225" s="97"/>
      <c r="F225" s="97"/>
      <c r="G225" s="98"/>
      <c r="H225" s="98"/>
      <c r="I225" s="174" t="str">
        <f>IF(T225=0,"-",IF(M225="Datos / Información",CONCATENATE(S225,Q225,O225,"-",VLOOKUP(N225,'Listas Generales'!$B$44:$C$47,2,0)),"-"))</f>
        <v>-</v>
      </c>
      <c r="J225" s="333"/>
      <c r="K225" s="334"/>
      <c r="L225" s="335"/>
      <c r="M225" s="90"/>
      <c r="N225" s="91"/>
      <c r="O225" s="92">
        <f>IFERROR(VLOOKUP(N225,'Listas Generales'!$B$24:$C$28,2,0),0)</f>
        <v>0</v>
      </c>
      <c r="P225" s="93"/>
      <c r="Q225" s="92">
        <f>IFERROR(VLOOKUP(P225,'Listas Generales'!$B$31:$C$35,2,0),0)</f>
        <v>0</v>
      </c>
      <c r="R225" s="93"/>
      <c r="S225" s="92">
        <f>IFERROR(VLOOKUP(R225,'Listas Generales'!$B$38:$C$42,2,0),0)</f>
        <v>0</v>
      </c>
      <c r="T225" s="94">
        <f t="shared" si="6"/>
        <v>0</v>
      </c>
      <c r="U225" s="172" t="str">
        <f>IFERROR(VLOOKUP(T225,'Listas Generales'!$B$4:$C$7,2,0),"-")</f>
        <v>Sin clasificar</v>
      </c>
      <c r="V225" s="99"/>
      <c r="W225" s="223"/>
      <c r="X225" s="224"/>
      <c r="Y225" s="224"/>
      <c r="Z225" s="224"/>
      <c r="AA225" s="224"/>
      <c r="AB225" s="225"/>
      <c r="AC225" s="142"/>
      <c r="AD225" s="141"/>
      <c r="AE225" s="141"/>
      <c r="AF225" s="141"/>
      <c r="AG225" s="187"/>
      <c r="AH225" s="323"/>
      <c r="AI225" s="100"/>
      <c r="AJ225" s="323"/>
      <c r="AK225" s="100"/>
      <c r="AL225" s="324"/>
      <c r="AM225" s="143"/>
      <c r="AN225" s="177" t="str">
        <f>IF(ISERROR(VLOOKUP(AL225,'Listas Ley Transparencia'!$N$3:$S$17,2,0)),"",VLOOKUP(AL225,'Listas Ley Transparencia'!$N$3:$S$17,2,0))</f>
        <v/>
      </c>
      <c r="AO225" s="178" t="str">
        <f>IF(ISERROR(VLOOKUP(AL225,'Listas Ley Transparencia'!$N$3:$S$17,3,0)),"",VLOOKUP(AL225,'Listas Ley Transparencia'!$N$3:$S$17,3,0))</f>
        <v/>
      </c>
      <c r="AP225" s="178" t="str">
        <f>IF(ISERROR(VLOOKUP(AL225,'Listas Ley Transparencia'!$N$3:$S$17,4,0)),"",VLOOKUP(AL225,'Listas Ley Transparencia'!$N$3:$S$17,4,0))</f>
        <v/>
      </c>
      <c r="AQ225" s="179" t="str">
        <f>IF(ISERROR(VLOOKUP(AL225,'Listas Ley Transparencia'!$N$3:$S$17,6,0)),"",VLOOKUP(AL225,'Listas Ley Transparencia'!$N$3:$S$17,6,0))</f>
        <v/>
      </c>
      <c r="AR225" s="229"/>
      <c r="AS225" s="230"/>
      <c r="AT225" s="231"/>
      <c r="AU225" s="231"/>
      <c r="AV225" s="232"/>
      <c r="AW225" s="236"/>
      <c r="AX225" s="167"/>
      <c r="AY225" s="168"/>
      <c r="AZ225" s="168"/>
      <c r="BA225" s="184" t="str">
        <f t="shared" si="7"/>
        <v>No</v>
      </c>
    </row>
    <row r="226" spans="1:53" ht="93" customHeight="1" x14ac:dyDescent="0.2">
      <c r="A226" s="96">
        <v>218</v>
      </c>
      <c r="B226" s="319"/>
      <c r="C226" s="97"/>
      <c r="D226" s="213"/>
      <c r="E226" s="97"/>
      <c r="F226" s="97"/>
      <c r="G226" s="98"/>
      <c r="H226" s="98"/>
      <c r="I226" s="174" t="str">
        <f>IF(T226=0,"-",IF(M226="Datos / Información",CONCATENATE(S226,Q226,O226,"-",VLOOKUP(N226,'Listas Generales'!$B$44:$C$47,2,0)),"-"))</f>
        <v>-</v>
      </c>
      <c r="J226" s="333"/>
      <c r="K226" s="334"/>
      <c r="L226" s="335"/>
      <c r="M226" s="90"/>
      <c r="N226" s="91"/>
      <c r="O226" s="92">
        <f>IFERROR(VLOOKUP(N226,'Listas Generales'!$B$24:$C$28,2,0),0)</f>
        <v>0</v>
      </c>
      <c r="P226" s="93"/>
      <c r="Q226" s="92">
        <f>IFERROR(VLOOKUP(P226,'Listas Generales'!$B$31:$C$35,2,0),0)</f>
        <v>0</v>
      </c>
      <c r="R226" s="93"/>
      <c r="S226" s="92">
        <f>IFERROR(VLOOKUP(R226,'Listas Generales'!$B$38:$C$42,2,0),0)</f>
        <v>0</v>
      </c>
      <c r="T226" s="94">
        <f t="shared" si="6"/>
        <v>0</v>
      </c>
      <c r="U226" s="172" t="str">
        <f>IFERROR(VLOOKUP(T226,'Listas Generales'!$B$4:$C$7,2,0),"-")</f>
        <v>Sin clasificar</v>
      </c>
      <c r="V226" s="99"/>
      <c r="W226" s="223"/>
      <c r="X226" s="224"/>
      <c r="Y226" s="224"/>
      <c r="Z226" s="224"/>
      <c r="AA226" s="224"/>
      <c r="AB226" s="225"/>
      <c r="AC226" s="142"/>
      <c r="AD226" s="141"/>
      <c r="AE226" s="141"/>
      <c r="AF226" s="141"/>
      <c r="AG226" s="187"/>
      <c r="AH226" s="323"/>
      <c r="AI226" s="100"/>
      <c r="AJ226" s="323"/>
      <c r="AK226" s="100"/>
      <c r="AL226" s="324"/>
      <c r="AM226" s="143"/>
      <c r="AN226" s="177" t="str">
        <f>IF(ISERROR(VLOOKUP(AL226,'Listas Ley Transparencia'!$N$3:$S$17,2,0)),"",VLOOKUP(AL226,'Listas Ley Transparencia'!$N$3:$S$17,2,0))</f>
        <v/>
      </c>
      <c r="AO226" s="178" t="str">
        <f>IF(ISERROR(VLOOKUP(AL226,'Listas Ley Transparencia'!$N$3:$S$17,3,0)),"",VLOOKUP(AL226,'Listas Ley Transparencia'!$N$3:$S$17,3,0))</f>
        <v/>
      </c>
      <c r="AP226" s="178" t="str">
        <f>IF(ISERROR(VLOOKUP(AL226,'Listas Ley Transparencia'!$N$3:$S$17,4,0)),"",VLOOKUP(AL226,'Listas Ley Transparencia'!$N$3:$S$17,4,0))</f>
        <v/>
      </c>
      <c r="AQ226" s="179" t="str">
        <f>IF(ISERROR(VLOOKUP(AL226,'Listas Ley Transparencia'!$N$3:$S$17,6,0)),"",VLOOKUP(AL226,'Listas Ley Transparencia'!$N$3:$S$17,6,0))</f>
        <v/>
      </c>
      <c r="AR226" s="229"/>
      <c r="AS226" s="230"/>
      <c r="AT226" s="231"/>
      <c r="AU226" s="231"/>
      <c r="AV226" s="232"/>
      <c r="AW226" s="236"/>
      <c r="AX226" s="167"/>
      <c r="AY226" s="168"/>
      <c r="AZ226" s="168"/>
      <c r="BA226" s="184" t="str">
        <f t="shared" si="7"/>
        <v>No</v>
      </c>
    </row>
    <row r="227" spans="1:53" ht="93" customHeight="1" x14ac:dyDescent="0.2">
      <c r="A227" s="96">
        <v>219</v>
      </c>
      <c r="B227" s="319"/>
      <c r="C227" s="97"/>
      <c r="D227" s="213"/>
      <c r="E227" s="97"/>
      <c r="F227" s="97"/>
      <c r="G227" s="98"/>
      <c r="H227" s="98"/>
      <c r="I227" s="174" t="str">
        <f>IF(T227=0,"-",IF(M227="Datos / Información",CONCATENATE(S227,Q227,O227,"-",VLOOKUP(N227,'Listas Generales'!$B$44:$C$47,2,0)),"-"))</f>
        <v>-</v>
      </c>
      <c r="J227" s="333"/>
      <c r="K227" s="334"/>
      <c r="L227" s="335"/>
      <c r="M227" s="90"/>
      <c r="N227" s="91"/>
      <c r="O227" s="92">
        <f>IFERROR(VLOOKUP(N227,'Listas Generales'!$B$24:$C$28,2,0),0)</f>
        <v>0</v>
      </c>
      <c r="P227" s="93"/>
      <c r="Q227" s="92">
        <f>IFERROR(VLOOKUP(P227,'Listas Generales'!$B$31:$C$35,2,0),0)</f>
        <v>0</v>
      </c>
      <c r="R227" s="93"/>
      <c r="S227" s="92">
        <f>IFERROR(VLOOKUP(R227,'Listas Generales'!$B$38:$C$42,2,0),0)</f>
        <v>0</v>
      </c>
      <c r="T227" s="94">
        <f t="shared" si="6"/>
        <v>0</v>
      </c>
      <c r="U227" s="172" t="str">
        <f>IFERROR(VLOOKUP(T227,'Listas Generales'!$B$4:$C$7,2,0),"-")</f>
        <v>Sin clasificar</v>
      </c>
      <c r="V227" s="99"/>
      <c r="W227" s="223"/>
      <c r="X227" s="224"/>
      <c r="Y227" s="224"/>
      <c r="Z227" s="224"/>
      <c r="AA227" s="224"/>
      <c r="AB227" s="225"/>
      <c r="AC227" s="142"/>
      <c r="AD227" s="141"/>
      <c r="AE227" s="141"/>
      <c r="AF227" s="141"/>
      <c r="AG227" s="187"/>
      <c r="AH227" s="323"/>
      <c r="AI227" s="100"/>
      <c r="AJ227" s="323"/>
      <c r="AK227" s="100"/>
      <c r="AL227" s="324"/>
      <c r="AM227" s="143"/>
      <c r="AN227" s="177" t="str">
        <f>IF(ISERROR(VLOOKUP(AL227,'Listas Ley Transparencia'!$N$3:$S$17,2,0)),"",VLOOKUP(AL227,'Listas Ley Transparencia'!$N$3:$S$17,2,0))</f>
        <v/>
      </c>
      <c r="AO227" s="178" t="str">
        <f>IF(ISERROR(VLOOKUP(AL227,'Listas Ley Transparencia'!$N$3:$S$17,3,0)),"",VLOOKUP(AL227,'Listas Ley Transparencia'!$N$3:$S$17,3,0))</f>
        <v/>
      </c>
      <c r="AP227" s="178" t="str">
        <f>IF(ISERROR(VLOOKUP(AL227,'Listas Ley Transparencia'!$N$3:$S$17,4,0)),"",VLOOKUP(AL227,'Listas Ley Transparencia'!$N$3:$S$17,4,0))</f>
        <v/>
      </c>
      <c r="AQ227" s="179" t="str">
        <f>IF(ISERROR(VLOOKUP(AL227,'Listas Ley Transparencia'!$N$3:$S$17,6,0)),"",VLOOKUP(AL227,'Listas Ley Transparencia'!$N$3:$S$17,6,0))</f>
        <v/>
      </c>
      <c r="AR227" s="229"/>
      <c r="AS227" s="230"/>
      <c r="AT227" s="231"/>
      <c r="AU227" s="231"/>
      <c r="AV227" s="232"/>
      <c r="AW227" s="236"/>
      <c r="AX227" s="167"/>
      <c r="AY227" s="168"/>
      <c r="AZ227" s="168"/>
      <c r="BA227" s="184" t="str">
        <f t="shared" si="7"/>
        <v>No</v>
      </c>
    </row>
    <row r="228" spans="1:53" ht="93" customHeight="1" x14ac:dyDescent="0.2">
      <c r="A228" s="96">
        <v>220</v>
      </c>
      <c r="B228" s="319"/>
      <c r="C228" s="97"/>
      <c r="D228" s="213"/>
      <c r="E228" s="97"/>
      <c r="F228" s="97"/>
      <c r="G228" s="98"/>
      <c r="H228" s="98"/>
      <c r="I228" s="174" t="str">
        <f>IF(T228=0,"-",IF(M228="Datos / Información",CONCATENATE(S228,Q228,O228,"-",VLOOKUP(N228,'Listas Generales'!$B$44:$C$47,2,0)),"-"))</f>
        <v>-</v>
      </c>
      <c r="J228" s="333"/>
      <c r="K228" s="334"/>
      <c r="L228" s="335"/>
      <c r="M228" s="90"/>
      <c r="N228" s="91"/>
      <c r="O228" s="92">
        <f>IFERROR(VLOOKUP(N228,'Listas Generales'!$B$24:$C$28,2,0),0)</f>
        <v>0</v>
      </c>
      <c r="P228" s="93"/>
      <c r="Q228" s="92">
        <f>IFERROR(VLOOKUP(P228,'Listas Generales'!$B$31:$C$35,2,0),0)</f>
        <v>0</v>
      </c>
      <c r="R228" s="93"/>
      <c r="S228" s="92">
        <f>IFERROR(VLOOKUP(R228,'Listas Generales'!$B$38:$C$42,2,0),0)</f>
        <v>0</v>
      </c>
      <c r="T228" s="94">
        <f t="shared" si="6"/>
        <v>0</v>
      </c>
      <c r="U228" s="172" t="str">
        <f>IFERROR(VLOOKUP(T228,'Listas Generales'!$B$4:$C$7,2,0),"-")</f>
        <v>Sin clasificar</v>
      </c>
      <c r="V228" s="99"/>
      <c r="W228" s="223"/>
      <c r="X228" s="224"/>
      <c r="Y228" s="224"/>
      <c r="Z228" s="224"/>
      <c r="AA228" s="224"/>
      <c r="AB228" s="225"/>
      <c r="AC228" s="142"/>
      <c r="AD228" s="141"/>
      <c r="AE228" s="141"/>
      <c r="AF228" s="141"/>
      <c r="AG228" s="187"/>
      <c r="AH228" s="323"/>
      <c r="AI228" s="100"/>
      <c r="AJ228" s="323"/>
      <c r="AK228" s="100"/>
      <c r="AL228" s="324"/>
      <c r="AM228" s="143"/>
      <c r="AN228" s="177" t="str">
        <f>IF(ISERROR(VLOOKUP(AL228,'Listas Ley Transparencia'!$N$3:$S$17,2,0)),"",VLOOKUP(AL228,'Listas Ley Transparencia'!$N$3:$S$17,2,0))</f>
        <v/>
      </c>
      <c r="AO228" s="178" t="str">
        <f>IF(ISERROR(VLOOKUP(AL228,'Listas Ley Transparencia'!$N$3:$S$17,3,0)),"",VLOOKUP(AL228,'Listas Ley Transparencia'!$N$3:$S$17,3,0))</f>
        <v/>
      </c>
      <c r="AP228" s="178" t="str">
        <f>IF(ISERROR(VLOOKUP(AL228,'Listas Ley Transparencia'!$N$3:$S$17,4,0)),"",VLOOKUP(AL228,'Listas Ley Transparencia'!$N$3:$S$17,4,0))</f>
        <v/>
      </c>
      <c r="AQ228" s="179" t="str">
        <f>IF(ISERROR(VLOOKUP(AL228,'Listas Ley Transparencia'!$N$3:$S$17,6,0)),"",VLOOKUP(AL228,'Listas Ley Transparencia'!$N$3:$S$17,6,0))</f>
        <v/>
      </c>
      <c r="AR228" s="229"/>
      <c r="AS228" s="230"/>
      <c r="AT228" s="231"/>
      <c r="AU228" s="231"/>
      <c r="AV228" s="232"/>
      <c r="AW228" s="236"/>
      <c r="AX228" s="167"/>
      <c r="AY228" s="168"/>
      <c r="AZ228" s="168"/>
      <c r="BA228" s="184" t="str">
        <f t="shared" si="7"/>
        <v>No</v>
      </c>
    </row>
    <row r="229" spans="1:53" ht="93" customHeight="1" x14ac:dyDescent="0.2">
      <c r="A229" s="96">
        <v>221</v>
      </c>
      <c r="B229" s="319"/>
      <c r="C229" s="97"/>
      <c r="D229" s="213"/>
      <c r="E229" s="97"/>
      <c r="F229" s="97"/>
      <c r="G229" s="98"/>
      <c r="H229" s="98"/>
      <c r="I229" s="174" t="str">
        <f>IF(T229=0,"-",IF(M229="Datos / Información",CONCATENATE(S229,Q229,O229,"-",VLOOKUP(N229,'Listas Generales'!$B$44:$C$47,2,0)),"-"))</f>
        <v>-</v>
      </c>
      <c r="J229" s="333"/>
      <c r="K229" s="334"/>
      <c r="L229" s="335"/>
      <c r="M229" s="90"/>
      <c r="N229" s="91"/>
      <c r="O229" s="92">
        <f>IFERROR(VLOOKUP(N229,'Listas Generales'!$B$24:$C$28,2,0),0)</f>
        <v>0</v>
      </c>
      <c r="P229" s="93"/>
      <c r="Q229" s="92">
        <f>IFERROR(VLOOKUP(P229,'Listas Generales'!$B$31:$C$35,2,0),0)</f>
        <v>0</v>
      </c>
      <c r="R229" s="93"/>
      <c r="S229" s="92">
        <f>IFERROR(VLOOKUP(R229,'Listas Generales'!$B$38:$C$42,2,0),0)</f>
        <v>0</v>
      </c>
      <c r="T229" s="94">
        <f t="shared" si="6"/>
        <v>0</v>
      </c>
      <c r="U229" s="172" t="str">
        <f>IFERROR(VLOOKUP(T229,'Listas Generales'!$B$4:$C$7,2,0),"-")</f>
        <v>Sin clasificar</v>
      </c>
      <c r="V229" s="99"/>
      <c r="W229" s="223"/>
      <c r="X229" s="224"/>
      <c r="Y229" s="224"/>
      <c r="Z229" s="224"/>
      <c r="AA229" s="224"/>
      <c r="AB229" s="225"/>
      <c r="AC229" s="142"/>
      <c r="AD229" s="141"/>
      <c r="AE229" s="141"/>
      <c r="AF229" s="141"/>
      <c r="AG229" s="187"/>
      <c r="AH229" s="323"/>
      <c r="AI229" s="100"/>
      <c r="AJ229" s="323"/>
      <c r="AK229" s="100"/>
      <c r="AL229" s="324"/>
      <c r="AM229" s="143"/>
      <c r="AN229" s="177" t="str">
        <f>IF(ISERROR(VLOOKUP(AL229,'Listas Ley Transparencia'!$N$3:$S$17,2,0)),"",VLOOKUP(AL229,'Listas Ley Transparencia'!$N$3:$S$17,2,0))</f>
        <v/>
      </c>
      <c r="AO229" s="178" t="str">
        <f>IF(ISERROR(VLOOKUP(AL229,'Listas Ley Transparencia'!$N$3:$S$17,3,0)),"",VLOOKUP(AL229,'Listas Ley Transparencia'!$N$3:$S$17,3,0))</f>
        <v/>
      </c>
      <c r="AP229" s="178" t="str">
        <f>IF(ISERROR(VLOOKUP(AL229,'Listas Ley Transparencia'!$N$3:$S$17,4,0)),"",VLOOKUP(AL229,'Listas Ley Transparencia'!$N$3:$S$17,4,0))</f>
        <v/>
      </c>
      <c r="AQ229" s="179" t="str">
        <f>IF(ISERROR(VLOOKUP(AL229,'Listas Ley Transparencia'!$N$3:$S$17,6,0)),"",VLOOKUP(AL229,'Listas Ley Transparencia'!$N$3:$S$17,6,0))</f>
        <v/>
      </c>
      <c r="AR229" s="229"/>
      <c r="AS229" s="230"/>
      <c r="AT229" s="231"/>
      <c r="AU229" s="231"/>
      <c r="AV229" s="232"/>
      <c r="AW229" s="236"/>
      <c r="AX229" s="167"/>
      <c r="AY229" s="168"/>
      <c r="AZ229" s="168"/>
      <c r="BA229" s="184" t="str">
        <f t="shared" si="7"/>
        <v>No</v>
      </c>
    </row>
    <row r="230" spans="1:53" ht="93" customHeight="1" x14ac:dyDescent="0.2">
      <c r="A230" s="96">
        <v>222</v>
      </c>
      <c r="B230" s="319"/>
      <c r="C230" s="97"/>
      <c r="D230" s="213"/>
      <c r="E230" s="97"/>
      <c r="F230" s="97"/>
      <c r="G230" s="98"/>
      <c r="H230" s="98"/>
      <c r="I230" s="174" t="str">
        <f>IF(T230=0,"-",IF(M230="Datos / Información",CONCATENATE(S230,Q230,O230,"-",VLOOKUP(N230,'Listas Generales'!$B$44:$C$47,2,0)),"-"))</f>
        <v>-</v>
      </c>
      <c r="J230" s="333"/>
      <c r="K230" s="334"/>
      <c r="L230" s="335"/>
      <c r="M230" s="90"/>
      <c r="N230" s="91"/>
      <c r="O230" s="92">
        <f>IFERROR(VLOOKUP(N230,'Listas Generales'!$B$24:$C$28,2,0),0)</f>
        <v>0</v>
      </c>
      <c r="P230" s="93"/>
      <c r="Q230" s="92">
        <f>IFERROR(VLOOKUP(P230,'Listas Generales'!$B$31:$C$35,2,0),0)</f>
        <v>0</v>
      </c>
      <c r="R230" s="93"/>
      <c r="S230" s="92">
        <f>IFERROR(VLOOKUP(R230,'Listas Generales'!$B$38:$C$42,2,0),0)</f>
        <v>0</v>
      </c>
      <c r="T230" s="94">
        <f t="shared" si="6"/>
        <v>0</v>
      </c>
      <c r="U230" s="172" t="str">
        <f>IFERROR(VLOOKUP(T230,'Listas Generales'!$B$4:$C$7,2,0),"-")</f>
        <v>Sin clasificar</v>
      </c>
      <c r="V230" s="99"/>
      <c r="W230" s="223"/>
      <c r="X230" s="224"/>
      <c r="Y230" s="224"/>
      <c r="Z230" s="224"/>
      <c r="AA230" s="224"/>
      <c r="AB230" s="225"/>
      <c r="AC230" s="142"/>
      <c r="AD230" s="141"/>
      <c r="AE230" s="141"/>
      <c r="AF230" s="141"/>
      <c r="AG230" s="187"/>
      <c r="AH230" s="323"/>
      <c r="AI230" s="100"/>
      <c r="AJ230" s="323"/>
      <c r="AK230" s="100"/>
      <c r="AL230" s="324"/>
      <c r="AM230" s="143"/>
      <c r="AN230" s="177" t="str">
        <f>IF(ISERROR(VLOOKUP(AL230,'Listas Ley Transparencia'!$N$3:$S$17,2,0)),"",VLOOKUP(AL230,'Listas Ley Transparencia'!$N$3:$S$17,2,0))</f>
        <v/>
      </c>
      <c r="AO230" s="178" t="str">
        <f>IF(ISERROR(VLOOKUP(AL230,'Listas Ley Transparencia'!$N$3:$S$17,3,0)),"",VLOOKUP(AL230,'Listas Ley Transparencia'!$N$3:$S$17,3,0))</f>
        <v/>
      </c>
      <c r="AP230" s="178" t="str">
        <f>IF(ISERROR(VLOOKUP(AL230,'Listas Ley Transparencia'!$N$3:$S$17,4,0)),"",VLOOKUP(AL230,'Listas Ley Transparencia'!$N$3:$S$17,4,0))</f>
        <v/>
      </c>
      <c r="AQ230" s="179" t="str">
        <f>IF(ISERROR(VLOOKUP(AL230,'Listas Ley Transparencia'!$N$3:$S$17,6,0)),"",VLOOKUP(AL230,'Listas Ley Transparencia'!$N$3:$S$17,6,0))</f>
        <v/>
      </c>
      <c r="AR230" s="229"/>
      <c r="AS230" s="230"/>
      <c r="AT230" s="231"/>
      <c r="AU230" s="231"/>
      <c r="AV230" s="232"/>
      <c r="AW230" s="236"/>
      <c r="AX230" s="167"/>
      <c r="AY230" s="168"/>
      <c r="AZ230" s="168"/>
      <c r="BA230" s="184" t="str">
        <f t="shared" si="7"/>
        <v>No</v>
      </c>
    </row>
    <row r="231" spans="1:53" ht="93" customHeight="1" x14ac:dyDescent="0.2">
      <c r="A231" s="96">
        <v>223</v>
      </c>
      <c r="B231" s="319"/>
      <c r="C231" s="97"/>
      <c r="D231" s="213"/>
      <c r="E231" s="97"/>
      <c r="F231" s="97"/>
      <c r="G231" s="98"/>
      <c r="H231" s="98"/>
      <c r="I231" s="174" t="str">
        <f>IF(T231=0,"-",IF(M231="Datos / Información",CONCATENATE(S231,Q231,O231,"-",VLOOKUP(N231,'Listas Generales'!$B$44:$C$47,2,0)),"-"))</f>
        <v>-</v>
      </c>
      <c r="J231" s="333"/>
      <c r="K231" s="334"/>
      <c r="L231" s="335"/>
      <c r="M231" s="90"/>
      <c r="N231" s="91"/>
      <c r="O231" s="92">
        <f>IFERROR(VLOOKUP(N231,'Listas Generales'!$B$24:$C$28,2,0),0)</f>
        <v>0</v>
      </c>
      <c r="P231" s="93"/>
      <c r="Q231" s="92">
        <f>IFERROR(VLOOKUP(P231,'Listas Generales'!$B$31:$C$35,2,0),0)</f>
        <v>0</v>
      </c>
      <c r="R231" s="93"/>
      <c r="S231" s="92">
        <f>IFERROR(VLOOKUP(R231,'Listas Generales'!$B$38:$C$42,2,0),0)</f>
        <v>0</v>
      </c>
      <c r="T231" s="94">
        <f t="shared" si="6"/>
        <v>0</v>
      </c>
      <c r="U231" s="172" t="str">
        <f>IFERROR(VLOOKUP(T231,'Listas Generales'!$B$4:$C$7,2,0),"-")</f>
        <v>Sin clasificar</v>
      </c>
      <c r="V231" s="99"/>
      <c r="W231" s="223"/>
      <c r="X231" s="224"/>
      <c r="Y231" s="224"/>
      <c r="Z231" s="224"/>
      <c r="AA231" s="224"/>
      <c r="AB231" s="225"/>
      <c r="AC231" s="142"/>
      <c r="AD231" s="141"/>
      <c r="AE231" s="141"/>
      <c r="AF231" s="141"/>
      <c r="AG231" s="187"/>
      <c r="AH231" s="323"/>
      <c r="AI231" s="100"/>
      <c r="AJ231" s="323"/>
      <c r="AK231" s="100"/>
      <c r="AL231" s="324"/>
      <c r="AM231" s="143"/>
      <c r="AN231" s="177" t="str">
        <f>IF(ISERROR(VLOOKUP(AL231,'Listas Ley Transparencia'!$N$3:$S$17,2,0)),"",VLOOKUP(AL231,'Listas Ley Transparencia'!$N$3:$S$17,2,0))</f>
        <v/>
      </c>
      <c r="AO231" s="178" t="str">
        <f>IF(ISERROR(VLOOKUP(AL231,'Listas Ley Transparencia'!$N$3:$S$17,3,0)),"",VLOOKUP(AL231,'Listas Ley Transparencia'!$N$3:$S$17,3,0))</f>
        <v/>
      </c>
      <c r="AP231" s="178" t="str">
        <f>IF(ISERROR(VLOOKUP(AL231,'Listas Ley Transparencia'!$N$3:$S$17,4,0)),"",VLOOKUP(AL231,'Listas Ley Transparencia'!$N$3:$S$17,4,0))</f>
        <v/>
      </c>
      <c r="AQ231" s="179" t="str">
        <f>IF(ISERROR(VLOOKUP(AL231,'Listas Ley Transparencia'!$N$3:$S$17,6,0)),"",VLOOKUP(AL231,'Listas Ley Transparencia'!$N$3:$S$17,6,0))</f>
        <v/>
      </c>
      <c r="AR231" s="229"/>
      <c r="AS231" s="230"/>
      <c r="AT231" s="231"/>
      <c r="AU231" s="231"/>
      <c r="AV231" s="232"/>
      <c r="AW231" s="236"/>
      <c r="AX231" s="167"/>
      <c r="AY231" s="168"/>
      <c r="AZ231" s="168"/>
      <c r="BA231" s="184" t="str">
        <f t="shared" si="7"/>
        <v>No</v>
      </c>
    </row>
    <row r="232" spans="1:53" ht="93" customHeight="1" x14ac:dyDescent="0.2">
      <c r="A232" s="96">
        <v>224</v>
      </c>
      <c r="B232" s="319"/>
      <c r="C232" s="97"/>
      <c r="D232" s="213"/>
      <c r="E232" s="97"/>
      <c r="F232" s="97"/>
      <c r="G232" s="98"/>
      <c r="H232" s="98"/>
      <c r="I232" s="174" t="str">
        <f>IF(T232=0,"-",IF(M232="Datos / Información",CONCATENATE(S232,Q232,O232,"-",VLOOKUP(N232,'Listas Generales'!$B$44:$C$47,2,0)),"-"))</f>
        <v>-</v>
      </c>
      <c r="J232" s="333"/>
      <c r="K232" s="334"/>
      <c r="L232" s="335"/>
      <c r="M232" s="90"/>
      <c r="N232" s="91"/>
      <c r="O232" s="92">
        <f>IFERROR(VLOOKUP(N232,'Listas Generales'!$B$24:$C$28,2,0),0)</f>
        <v>0</v>
      </c>
      <c r="P232" s="93"/>
      <c r="Q232" s="92">
        <f>IFERROR(VLOOKUP(P232,'Listas Generales'!$B$31:$C$35,2,0),0)</f>
        <v>0</v>
      </c>
      <c r="R232" s="93"/>
      <c r="S232" s="92">
        <f>IFERROR(VLOOKUP(R232,'Listas Generales'!$B$38:$C$42,2,0),0)</f>
        <v>0</v>
      </c>
      <c r="T232" s="94">
        <f t="shared" si="6"/>
        <v>0</v>
      </c>
      <c r="U232" s="172" t="str">
        <f>IFERROR(VLOOKUP(T232,'Listas Generales'!$B$4:$C$7,2,0),"-")</f>
        <v>Sin clasificar</v>
      </c>
      <c r="V232" s="99"/>
      <c r="W232" s="223"/>
      <c r="X232" s="224"/>
      <c r="Y232" s="224"/>
      <c r="Z232" s="224"/>
      <c r="AA232" s="224"/>
      <c r="AB232" s="225"/>
      <c r="AC232" s="142"/>
      <c r="AD232" s="141"/>
      <c r="AE232" s="141"/>
      <c r="AF232" s="141"/>
      <c r="AG232" s="187"/>
      <c r="AH232" s="323"/>
      <c r="AI232" s="100"/>
      <c r="AJ232" s="323"/>
      <c r="AK232" s="100"/>
      <c r="AL232" s="324"/>
      <c r="AM232" s="143"/>
      <c r="AN232" s="177" t="str">
        <f>IF(ISERROR(VLOOKUP(AL232,'Listas Ley Transparencia'!$N$3:$S$17,2,0)),"",VLOOKUP(AL232,'Listas Ley Transparencia'!$N$3:$S$17,2,0))</f>
        <v/>
      </c>
      <c r="AO232" s="178" t="str">
        <f>IF(ISERROR(VLOOKUP(AL232,'Listas Ley Transparencia'!$N$3:$S$17,3,0)),"",VLOOKUP(AL232,'Listas Ley Transparencia'!$N$3:$S$17,3,0))</f>
        <v/>
      </c>
      <c r="AP232" s="178" t="str">
        <f>IF(ISERROR(VLOOKUP(AL232,'Listas Ley Transparencia'!$N$3:$S$17,4,0)),"",VLOOKUP(AL232,'Listas Ley Transparencia'!$N$3:$S$17,4,0))</f>
        <v/>
      </c>
      <c r="AQ232" s="179" t="str">
        <f>IF(ISERROR(VLOOKUP(AL232,'Listas Ley Transparencia'!$N$3:$S$17,6,0)),"",VLOOKUP(AL232,'Listas Ley Transparencia'!$N$3:$S$17,6,0))</f>
        <v/>
      </c>
      <c r="AR232" s="229"/>
      <c r="AS232" s="230"/>
      <c r="AT232" s="231"/>
      <c r="AU232" s="231"/>
      <c r="AV232" s="232"/>
      <c r="AW232" s="236"/>
      <c r="AX232" s="167"/>
      <c r="AY232" s="168"/>
      <c r="AZ232" s="168"/>
      <c r="BA232" s="184" t="str">
        <f t="shared" si="7"/>
        <v>No</v>
      </c>
    </row>
    <row r="233" spans="1:53" ht="93" customHeight="1" x14ac:dyDescent="0.2">
      <c r="A233" s="96">
        <v>225</v>
      </c>
      <c r="B233" s="319"/>
      <c r="C233" s="97"/>
      <c r="D233" s="213"/>
      <c r="E233" s="97"/>
      <c r="F233" s="97"/>
      <c r="G233" s="98"/>
      <c r="H233" s="98"/>
      <c r="I233" s="174" t="str">
        <f>IF(T233=0,"-",IF(M233="Datos / Información",CONCATENATE(S233,Q233,O233,"-",VLOOKUP(N233,'Listas Generales'!$B$44:$C$47,2,0)),"-"))</f>
        <v>-</v>
      </c>
      <c r="J233" s="333"/>
      <c r="K233" s="334"/>
      <c r="L233" s="335"/>
      <c r="M233" s="90"/>
      <c r="N233" s="91"/>
      <c r="O233" s="92">
        <f>IFERROR(VLOOKUP(N233,'Listas Generales'!$B$24:$C$28,2,0),0)</f>
        <v>0</v>
      </c>
      <c r="P233" s="93"/>
      <c r="Q233" s="92">
        <f>IFERROR(VLOOKUP(P233,'Listas Generales'!$B$31:$C$35,2,0),0)</f>
        <v>0</v>
      </c>
      <c r="R233" s="93"/>
      <c r="S233" s="92">
        <f>IFERROR(VLOOKUP(R233,'Listas Generales'!$B$38:$C$42,2,0),0)</f>
        <v>0</v>
      </c>
      <c r="T233" s="94">
        <f t="shared" si="6"/>
        <v>0</v>
      </c>
      <c r="U233" s="172" t="str">
        <f>IFERROR(VLOOKUP(T233,'Listas Generales'!$B$4:$C$7,2,0),"-")</f>
        <v>Sin clasificar</v>
      </c>
      <c r="V233" s="99"/>
      <c r="W233" s="223"/>
      <c r="X233" s="224"/>
      <c r="Y233" s="224"/>
      <c r="Z233" s="224"/>
      <c r="AA233" s="224"/>
      <c r="AB233" s="225"/>
      <c r="AC233" s="142"/>
      <c r="AD233" s="141"/>
      <c r="AE233" s="141"/>
      <c r="AF233" s="141"/>
      <c r="AG233" s="187"/>
      <c r="AH233" s="323"/>
      <c r="AI233" s="100"/>
      <c r="AJ233" s="323"/>
      <c r="AK233" s="100"/>
      <c r="AL233" s="324"/>
      <c r="AM233" s="143"/>
      <c r="AN233" s="177" t="str">
        <f>IF(ISERROR(VLOOKUP(AL233,'Listas Ley Transparencia'!$N$3:$S$17,2,0)),"",VLOOKUP(AL233,'Listas Ley Transparencia'!$N$3:$S$17,2,0))</f>
        <v/>
      </c>
      <c r="AO233" s="178" t="str">
        <f>IF(ISERROR(VLOOKUP(AL233,'Listas Ley Transparencia'!$N$3:$S$17,3,0)),"",VLOOKUP(AL233,'Listas Ley Transparencia'!$N$3:$S$17,3,0))</f>
        <v/>
      </c>
      <c r="AP233" s="178" t="str">
        <f>IF(ISERROR(VLOOKUP(AL233,'Listas Ley Transparencia'!$N$3:$S$17,4,0)),"",VLOOKUP(AL233,'Listas Ley Transparencia'!$N$3:$S$17,4,0))</f>
        <v/>
      </c>
      <c r="AQ233" s="179" t="str">
        <f>IF(ISERROR(VLOOKUP(AL233,'Listas Ley Transparencia'!$N$3:$S$17,6,0)),"",VLOOKUP(AL233,'Listas Ley Transparencia'!$N$3:$S$17,6,0))</f>
        <v/>
      </c>
      <c r="AR233" s="229"/>
      <c r="AS233" s="230"/>
      <c r="AT233" s="231"/>
      <c r="AU233" s="231"/>
      <c r="AV233" s="232"/>
      <c r="AW233" s="236"/>
      <c r="AX233" s="167"/>
      <c r="AY233" s="168"/>
      <c r="AZ233" s="168"/>
      <c r="BA233" s="184" t="str">
        <f t="shared" si="7"/>
        <v>No</v>
      </c>
    </row>
    <row r="234" spans="1:53" ht="93" customHeight="1" x14ac:dyDescent="0.2">
      <c r="A234" s="96">
        <v>226</v>
      </c>
      <c r="B234" s="319"/>
      <c r="C234" s="97"/>
      <c r="D234" s="213"/>
      <c r="E234" s="97"/>
      <c r="F234" s="97"/>
      <c r="G234" s="98"/>
      <c r="H234" s="98"/>
      <c r="I234" s="174" t="str">
        <f>IF(T234=0,"-",IF(M234="Datos / Información",CONCATENATE(S234,Q234,O234,"-",VLOOKUP(N234,'Listas Generales'!$B$44:$C$47,2,0)),"-"))</f>
        <v>-</v>
      </c>
      <c r="J234" s="333"/>
      <c r="K234" s="334"/>
      <c r="L234" s="335"/>
      <c r="M234" s="90"/>
      <c r="N234" s="91"/>
      <c r="O234" s="92">
        <f>IFERROR(VLOOKUP(N234,'Listas Generales'!$B$24:$C$28,2,0),0)</f>
        <v>0</v>
      </c>
      <c r="P234" s="93"/>
      <c r="Q234" s="92">
        <f>IFERROR(VLOOKUP(P234,'Listas Generales'!$B$31:$C$35,2,0),0)</f>
        <v>0</v>
      </c>
      <c r="R234" s="93"/>
      <c r="S234" s="92">
        <f>IFERROR(VLOOKUP(R234,'Listas Generales'!$B$38:$C$42,2,0),0)</f>
        <v>0</v>
      </c>
      <c r="T234" s="94">
        <f t="shared" si="6"/>
        <v>0</v>
      </c>
      <c r="U234" s="172" t="str">
        <f>IFERROR(VLOOKUP(T234,'Listas Generales'!$B$4:$C$7,2,0),"-")</f>
        <v>Sin clasificar</v>
      </c>
      <c r="V234" s="99"/>
      <c r="W234" s="223"/>
      <c r="X234" s="224"/>
      <c r="Y234" s="224"/>
      <c r="Z234" s="224"/>
      <c r="AA234" s="224"/>
      <c r="AB234" s="225"/>
      <c r="AC234" s="142"/>
      <c r="AD234" s="141"/>
      <c r="AE234" s="141"/>
      <c r="AF234" s="141"/>
      <c r="AG234" s="187"/>
      <c r="AH234" s="323"/>
      <c r="AI234" s="100"/>
      <c r="AJ234" s="323"/>
      <c r="AK234" s="100"/>
      <c r="AL234" s="324"/>
      <c r="AM234" s="143"/>
      <c r="AN234" s="177" t="str">
        <f>IF(ISERROR(VLOOKUP(AL234,'Listas Ley Transparencia'!$N$3:$S$17,2,0)),"",VLOOKUP(AL234,'Listas Ley Transparencia'!$N$3:$S$17,2,0))</f>
        <v/>
      </c>
      <c r="AO234" s="178" t="str">
        <f>IF(ISERROR(VLOOKUP(AL234,'Listas Ley Transparencia'!$N$3:$S$17,3,0)),"",VLOOKUP(AL234,'Listas Ley Transparencia'!$N$3:$S$17,3,0))</f>
        <v/>
      </c>
      <c r="AP234" s="178" t="str">
        <f>IF(ISERROR(VLOOKUP(AL234,'Listas Ley Transparencia'!$N$3:$S$17,4,0)),"",VLOOKUP(AL234,'Listas Ley Transparencia'!$N$3:$S$17,4,0))</f>
        <v/>
      </c>
      <c r="AQ234" s="179" t="str">
        <f>IF(ISERROR(VLOOKUP(AL234,'Listas Ley Transparencia'!$N$3:$S$17,6,0)),"",VLOOKUP(AL234,'Listas Ley Transparencia'!$N$3:$S$17,6,0))</f>
        <v/>
      </c>
      <c r="AR234" s="229"/>
      <c r="AS234" s="230"/>
      <c r="AT234" s="231"/>
      <c r="AU234" s="231"/>
      <c r="AV234" s="232"/>
      <c r="AW234" s="236"/>
      <c r="AX234" s="167"/>
      <c r="AY234" s="168"/>
      <c r="AZ234" s="168"/>
      <c r="BA234" s="184" t="str">
        <f t="shared" si="7"/>
        <v>No</v>
      </c>
    </row>
    <row r="235" spans="1:53" ht="93" customHeight="1" x14ac:dyDescent="0.2">
      <c r="A235" s="96">
        <v>227</v>
      </c>
      <c r="B235" s="319"/>
      <c r="C235" s="97"/>
      <c r="D235" s="213"/>
      <c r="E235" s="97"/>
      <c r="F235" s="97"/>
      <c r="G235" s="98"/>
      <c r="H235" s="98"/>
      <c r="I235" s="174" t="str">
        <f>IF(T235=0,"-",IF(M235="Datos / Información",CONCATENATE(S235,Q235,O235,"-",VLOOKUP(N235,'Listas Generales'!$B$44:$C$47,2,0)),"-"))</f>
        <v>-</v>
      </c>
      <c r="J235" s="333"/>
      <c r="K235" s="334"/>
      <c r="L235" s="335"/>
      <c r="M235" s="90"/>
      <c r="N235" s="91"/>
      <c r="O235" s="92">
        <f>IFERROR(VLOOKUP(N235,'Listas Generales'!$B$24:$C$28,2,0),0)</f>
        <v>0</v>
      </c>
      <c r="P235" s="93"/>
      <c r="Q235" s="92">
        <f>IFERROR(VLOOKUP(P235,'Listas Generales'!$B$31:$C$35,2,0),0)</f>
        <v>0</v>
      </c>
      <c r="R235" s="93"/>
      <c r="S235" s="92">
        <f>IFERROR(VLOOKUP(R235,'Listas Generales'!$B$38:$C$42,2,0),0)</f>
        <v>0</v>
      </c>
      <c r="T235" s="94">
        <f t="shared" si="6"/>
        <v>0</v>
      </c>
      <c r="U235" s="172" t="str">
        <f>IFERROR(VLOOKUP(T235,'Listas Generales'!$B$4:$C$7,2,0),"-")</f>
        <v>Sin clasificar</v>
      </c>
      <c r="V235" s="99"/>
      <c r="W235" s="223"/>
      <c r="X235" s="224"/>
      <c r="Y235" s="224"/>
      <c r="Z235" s="224"/>
      <c r="AA235" s="224"/>
      <c r="AB235" s="225"/>
      <c r="AC235" s="142"/>
      <c r="AD235" s="141"/>
      <c r="AE235" s="141"/>
      <c r="AF235" s="141"/>
      <c r="AG235" s="187"/>
      <c r="AH235" s="323"/>
      <c r="AI235" s="100"/>
      <c r="AJ235" s="323"/>
      <c r="AK235" s="100"/>
      <c r="AL235" s="324"/>
      <c r="AM235" s="143"/>
      <c r="AN235" s="177" t="str">
        <f>IF(ISERROR(VLOOKUP(AL235,'Listas Ley Transparencia'!$N$3:$S$17,2,0)),"",VLOOKUP(AL235,'Listas Ley Transparencia'!$N$3:$S$17,2,0))</f>
        <v/>
      </c>
      <c r="AO235" s="178" t="str">
        <f>IF(ISERROR(VLOOKUP(AL235,'Listas Ley Transparencia'!$N$3:$S$17,3,0)),"",VLOOKUP(AL235,'Listas Ley Transparencia'!$N$3:$S$17,3,0))</f>
        <v/>
      </c>
      <c r="AP235" s="178" t="str">
        <f>IF(ISERROR(VLOOKUP(AL235,'Listas Ley Transparencia'!$N$3:$S$17,4,0)),"",VLOOKUP(AL235,'Listas Ley Transparencia'!$N$3:$S$17,4,0))</f>
        <v/>
      </c>
      <c r="AQ235" s="179" t="str">
        <f>IF(ISERROR(VLOOKUP(AL235,'Listas Ley Transparencia'!$N$3:$S$17,6,0)),"",VLOOKUP(AL235,'Listas Ley Transparencia'!$N$3:$S$17,6,0))</f>
        <v/>
      </c>
      <c r="AR235" s="229"/>
      <c r="AS235" s="230"/>
      <c r="AT235" s="231"/>
      <c r="AU235" s="231"/>
      <c r="AV235" s="232"/>
      <c r="AW235" s="236"/>
      <c r="AX235" s="167"/>
      <c r="AY235" s="168"/>
      <c r="AZ235" s="168"/>
      <c r="BA235" s="184" t="str">
        <f t="shared" si="7"/>
        <v>No</v>
      </c>
    </row>
    <row r="236" spans="1:53" ht="93" customHeight="1" x14ac:dyDescent="0.2">
      <c r="A236" s="96">
        <v>228</v>
      </c>
      <c r="B236" s="319"/>
      <c r="C236" s="97"/>
      <c r="D236" s="213"/>
      <c r="E236" s="97"/>
      <c r="F236" s="97"/>
      <c r="G236" s="98"/>
      <c r="H236" s="98"/>
      <c r="I236" s="174" t="str">
        <f>IF(T236=0,"-",IF(M236="Datos / Información",CONCATENATE(S236,Q236,O236,"-",VLOOKUP(N236,'Listas Generales'!$B$44:$C$47,2,0)),"-"))</f>
        <v>-</v>
      </c>
      <c r="J236" s="333"/>
      <c r="K236" s="334"/>
      <c r="L236" s="335"/>
      <c r="M236" s="90"/>
      <c r="N236" s="91"/>
      <c r="O236" s="92">
        <f>IFERROR(VLOOKUP(N236,'Listas Generales'!$B$24:$C$28,2,0),0)</f>
        <v>0</v>
      </c>
      <c r="P236" s="93"/>
      <c r="Q236" s="92">
        <f>IFERROR(VLOOKUP(P236,'Listas Generales'!$B$31:$C$35,2,0),0)</f>
        <v>0</v>
      </c>
      <c r="R236" s="93"/>
      <c r="S236" s="92">
        <f>IFERROR(VLOOKUP(R236,'Listas Generales'!$B$38:$C$42,2,0),0)</f>
        <v>0</v>
      </c>
      <c r="T236" s="94">
        <f t="shared" si="6"/>
        <v>0</v>
      </c>
      <c r="U236" s="172" t="str">
        <f>IFERROR(VLOOKUP(T236,'Listas Generales'!$B$4:$C$7,2,0),"-")</f>
        <v>Sin clasificar</v>
      </c>
      <c r="V236" s="99"/>
      <c r="W236" s="223"/>
      <c r="X236" s="224"/>
      <c r="Y236" s="224"/>
      <c r="Z236" s="224"/>
      <c r="AA236" s="224"/>
      <c r="AB236" s="225"/>
      <c r="AC236" s="142"/>
      <c r="AD236" s="141"/>
      <c r="AE236" s="141"/>
      <c r="AF236" s="141"/>
      <c r="AG236" s="187"/>
      <c r="AH236" s="323"/>
      <c r="AI236" s="100"/>
      <c r="AJ236" s="323"/>
      <c r="AK236" s="100"/>
      <c r="AL236" s="324"/>
      <c r="AM236" s="143"/>
      <c r="AN236" s="177" t="str">
        <f>IF(ISERROR(VLOOKUP(AL236,'Listas Ley Transparencia'!$N$3:$S$17,2,0)),"",VLOOKUP(AL236,'Listas Ley Transparencia'!$N$3:$S$17,2,0))</f>
        <v/>
      </c>
      <c r="AO236" s="178" t="str">
        <f>IF(ISERROR(VLOOKUP(AL236,'Listas Ley Transparencia'!$N$3:$S$17,3,0)),"",VLOOKUP(AL236,'Listas Ley Transparencia'!$N$3:$S$17,3,0))</f>
        <v/>
      </c>
      <c r="AP236" s="178" t="str">
        <f>IF(ISERROR(VLOOKUP(AL236,'Listas Ley Transparencia'!$N$3:$S$17,4,0)),"",VLOOKUP(AL236,'Listas Ley Transparencia'!$N$3:$S$17,4,0))</f>
        <v/>
      </c>
      <c r="AQ236" s="179" t="str">
        <f>IF(ISERROR(VLOOKUP(AL236,'Listas Ley Transparencia'!$N$3:$S$17,6,0)),"",VLOOKUP(AL236,'Listas Ley Transparencia'!$N$3:$S$17,6,0))</f>
        <v/>
      </c>
      <c r="AR236" s="229"/>
      <c r="AS236" s="230"/>
      <c r="AT236" s="231"/>
      <c r="AU236" s="231"/>
      <c r="AV236" s="232"/>
      <c r="AW236" s="236"/>
      <c r="AX236" s="167"/>
      <c r="AY236" s="168"/>
      <c r="AZ236" s="168"/>
      <c r="BA236" s="184" t="str">
        <f t="shared" si="7"/>
        <v>No</v>
      </c>
    </row>
    <row r="237" spans="1:53" ht="93" customHeight="1" x14ac:dyDescent="0.2">
      <c r="A237" s="96">
        <v>229</v>
      </c>
      <c r="B237" s="319"/>
      <c r="C237" s="97"/>
      <c r="D237" s="213"/>
      <c r="E237" s="97"/>
      <c r="F237" s="97"/>
      <c r="G237" s="98"/>
      <c r="H237" s="98"/>
      <c r="I237" s="174" t="str">
        <f>IF(T237=0,"-",IF(M237="Datos / Información",CONCATENATE(S237,Q237,O237,"-",VLOOKUP(N237,'Listas Generales'!$B$44:$C$47,2,0)),"-"))</f>
        <v>-</v>
      </c>
      <c r="J237" s="333"/>
      <c r="K237" s="334"/>
      <c r="L237" s="335"/>
      <c r="M237" s="90"/>
      <c r="N237" s="91"/>
      <c r="O237" s="92">
        <f>IFERROR(VLOOKUP(N237,'Listas Generales'!$B$24:$C$28,2,0),0)</f>
        <v>0</v>
      </c>
      <c r="P237" s="93"/>
      <c r="Q237" s="92">
        <f>IFERROR(VLOOKUP(P237,'Listas Generales'!$B$31:$C$35,2,0),0)</f>
        <v>0</v>
      </c>
      <c r="R237" s="93"/>
      <c r="S237" s="92">
        <f>IFERROR(VLOOKUP(R237,'Listas Generales'!$B$38:$C$42,2,0),0)</f>
        <v>0</v>
      </c>
      <c r="T237" s="94">
        <f t="shared" si="6"/>
        <v>0</v>
      </c>
      <c r="U237" s="172" t="str">
        <f>IFERROR(VLOOKUP(T237,'Listas Generales'!$B$4:$C$7,2,0),"-")</f>
        <v>Sin clasificar</v>
      </c>
      <c r="V237" s="99"/>
      <c r="W237" s="223"/>
      <c r="X237" s="224"/>
      <c r="Y237" s="224"/>
      <c r="Z237" s="224"/>
      <c r="AA237" s="224"/>
      <c r="AB237" s="225"/>
      <c r="AC237" s="142"/>
      <c r="AD237" s="141"/>
      <c r="AE237" s="141"/>
      <c r="AF237" s="141"/>
      <c r="AG237" s="187"/>
      <c r="AH237" s="323"/>
      <c r="AI237" s="100"/>
      <c r="AJ237" s="323"/>
      <c r="AK237" s="100"/>
      <c r="AL237" s="324"/>
      <c r="AM237" s="143"/>
      <c r="AN237" s="177" t="str">
        <f>IF(ISERROR(VLOOKUP(AL237,'Listas Ley Transparencia'!$N$3:$S$17,2,0)),"",VLOOKUP(AL237,'Listas Ley Transparencia'!$N$3:$S$17,2,0))</f>
        <v/>
      </c>
      <c r="AO237" s="178" t="str">
        <f>IF(ISERROR(VLOOKUP(AL237,'Listas Ley Transparencia'!$N$3:$S$17,3,0)),"",VLOOKUP(AL237,'Listas Ley Transparencia'!$N$3:$S$17,3,0))</f>
        <v/>
      </c>
      <c r="AP237" s="178" t="str">
        <f>IF(ISERROR(VLOOKUP(AL237,'Listas Ley Transparencia'!$N$3:$S$17,4,0)),"",VLOOKUP(AL237,'Listas Ley Transparencia'!$N$3:$S$17,4,0))</f>
        <v/>
      </c>
      <c r="AQ237" s="179" t="str">
        <f>IF(ISERROR(VLOOKUP(AL237,'Listas Ley Transparencia'!$N$3:$S$17,6,0)),"",VLOOKUP(AL237,'Listas Ley Transparencia'!$N$3:$S$17,6,0))</f>
        <v/>
      </c>
      <c r="AR237" s="229"/>
      <c r="AS237" s="230"/>
      <c r="AT237" s="231"/>
      <c r="AU237" s="231"/>
      <c r="AV237" s="232"/>
      <c r="AW237" s="236"/>
      <c r="AX237" s="167"/>
      <c r="AY237" s="168"/>
      <c r="AZ237" s="168"/>
      <c r="BA237" s="184" t="str">
        <f t="shared" si="7"/>
        <v>No</v>
      </c>
    </row>
    <row r="238" spans="1:53" ht="93" customHeight="1" x14ac:dyDescent="0.2">
      <c r="A238" s="96">
        <v>230</v>
      </c>
      <c r="B238" s="319"/>
      <c r="C238" s="97"/>
      <c r="D238" s="213"/>
      <c r="E238" s="97"/>
      <c r="F238" s="97"/>
      <c r="G238" s="98"/>
      <c r="H238" s="98"/>
      <c r="I238" s="174" t="str">
        <f>IF(T238=0,"-",IF(M238="Datos / Información",CONCATENATE(S238,Q238,O238,"-",VLOOKUP(N238,'Listas Generales'!$B$44:$C$47,2,0)),"-"))</f>
        <v>-</v>
      </c>
      <c r="J238" s="333"/>
      <c r="K238" s="334"/>
      <c r="L238" s="335"/>
      <c r="M238" s="90"/>
      <c r="N238" s="91"/>
      <c r="O238" s="92">
        <f>IFERROR(VLOOKUP(N238,'Listas Generales'!$B$24:$C$28,2,0),0)</f>
        <v>0</v>
      </c>
      <c r="P238" s="93"/>
      <c r="Q238" s="92">
        <f>IFERROR(VLOOKUP(P238,'Listas Generales'!$B$31:$C$35,2,0),0)</f>
        <v>0</v>
      </c>
      <c r="R238" s="93"/>
      <c r="S238" s="92">
        <f>IFERROR(VLOOKUP(R238,'Listas Generales'!$B$38:$C$42,2,0),0)</f>
        <v>0</v>
      </c>
      <c r="T238" s="94">
        <f t="shared" si="6"/>
        <v>0</v>
      </c>
      <c r="U238" s="172" t="str">
        <f>IFERROR(VLOOKUP(T238,'Listas Generales'!$B$4:$C$7,2,0),"-")</f>
        <v>Sin clasificar</v>
      </c>
      <c r="V238" s="99"/>
      <c r="W238" s="223"/>
      <c r="X238" s="224"/>
      <c r="Y238" s="224"/>
      <c r="Z238" s="224"/>
      <c r="AA238" s="224"/>
      <c r="AB238" s="225"/>
      <c r="AC238" s="142"/>
      <c r="AD238" s="141"/>
      <c r="AE238" s="141"/>
      <c r="AF238" s="141"/>
      <c r="AG238" s="187"/>
      <c r="AH238" s="323"/>
      <c r="AI238" s="100"/>
      <c r="AJ238" s="323"/>
      <c r="AK238" s="100"/>
      <c r="AL238" s="324"/>
      <c r="AM238" s="143"/>
      <c r="AN238" s="177" t="str">
        <f>IF(ISERROR(VLOOKUP(AL238,'Listas Ley Transparencia'!$N$3:$S$17,2,0)),"",VLOOKUP(AL238,'Listas Ley Transparencia'!$N$3:$S$17,2,0))</f>
        <v/>
      </c>
      <c r="AO238" s="178" t="str">
        <f>IF(ISERROR(VLOOKUP(AL238,'Listas Ley Transparencia'!$N$3:$S$17,3,0)),"",VLOOKUP(AL238,'Listas Ley Transparencia'!$N$3:$S$17,3,0))</f>
        <v/>
      </c>
      <c r="AP238" s="178" t="str">
        <f>IF(ISERROR(VLOOKUP(AL238,'Listas Ley Transparencia'!$N$3:$S$17,4,0)),"",VLOOKUP(AL238,'Listas Ley Transparencia'!$N$3:$S$17,4,0))</f>
        <v/>
      </c>
      <c r="AQ238" s="179" t="str">
        <f>IF(ISERROR(VLOOKUP(AL238,'Listas Ley Transparencia'!$N$3:$S$17,6,0)),"",VLOOKUP(AL238,'Listas Ley Transparencia'!$N$3:$S$17,6,0))</f>
        <v/>
      </c>
      <c r="AR238" s="229"/>
      <c r="AS238" s="230"/>
      <c r="AT238" s="231"/>
      <c r="AU238" s="231"/>
      <c r="AV238" s="232"/>
      <c r="AW238" s="236"/>
      <c r="AX238" s="167"/>
      <c r="AY238" s="168"/>
      <c r="AZ238" s="168"/>
      <c r="BA238" s="184" t="str">
        <f t="shared" si="7"/>
        <v>No</v>
      </c>
    </row>
    <row r="239" spans="1:53" ht="93" customHeight="1" x14ac:dyDescent="0.2">
      <c r="A239" s="96">
        <v>231</v>
      </c>
      <c r="B239" s="319"/>
      <c r="C239" s="97"/>
      <c r="D239" s="213"/>
      <c r="E239" s="97"/>
      <c r="F239" s="97"/>
      <c r="G239" s="98"/>
      <c r="H239" s="98"/>
      <c r="I239" s="174" t="str">
        <f>IF(T239=0,"-",IF(M239="Datos / Información",CONCATENATE(S239,Q239,O239,"-",VLOOKUP(N239,'Listas Generales'!$B$44:$C$47,2,0)),"-"))</f>
        <v>-</v>
      </c>
      <c r="J239" s="333"/>
      <c r="K239" s="334"/>
      <c r="L239" s="335"/>
      <c r="M239" s="90"/>
      <c r="N239" s="91"/>
      <c r="O239" s="92">
        <f>IFERROR(VLOOKUP(N239,'Listas Generales'!$B$24:$C$28,2,0),0)</f>
        <v>0</v>
      </c>
      <c r="P239" s="93"/>
      <c r="Q239" s="92">
        <f>IFERROR(VLOOKUP(P239,'Listas Generales'!$B$31:$C$35,2,0),0)</f>
        <v>0</v>
      </c>
      <c r="R239" s="93"/>
      <c r="S239" s="92">
        <f>IFERROR(VLOOKUP(R239,'Listas Generales'!$B$38:$C$42,2,0),0)</f>
        <v>0</v>
      </c>
      <c r="T239" s="94">
        <f t="shared" si="6"/>
        <v>0</v>
      </c>
      <c r="U239" s="172" t="str">
        <f>IFERROR(VLOOKUP(T239,'Listas Generales'!$B$4:$C$7,2,0),"-")</f>
        <v>Sin clasificar</v>
      </c>
      <c r="V239" s="99"/>
      <c r="W239" s="223"/>
      <c r="X239" s="224"/>
      <c r="Y239" s="224"/>
      <c r="Z239" s="224"/>
      <c r="AA239" s="224"/>
      <c r="AB239" s="225"/>
      <c r="AC239" s="142"/>
      <c r="AD239" s="141"/>
      <c r="AE239" s="141"/>
      <c r="AF239" s="141"/>
      <c r="AG239" s="187"/>
      <c r="AH239" s="323"/>
      <c r="AI239" s="100"/>
      <c r="AJ239" s="323"/>
      <c r="AK239" s="100"/>
      <c r="AL239" s="324"/>
      <c r="AM239" s="143"/>
      <c r="AN239" s="177" t="str">
        <f>IF(ISERROR(VLOOKUP(AL239,'Listas Ley Transparencia'!$N$3:$S$17,2,0)),"",VLOOKUP(AL239,'Listas Ley Transparencia'!$N$3:$S$17,2,0))</f>
        <v/>
      </c>
      <c r="AO239" s="178" t="str">
        <f>IF(ISERROR(VLOOKUP(AL239,'Listas Ley Transparencia'!$N$3:$S$17,3,0)),"",VLOOKUP(AL239,'Listas Ley Transparencia'!$N$3:$S$17,3,0))</f>
        <v/>
      </c>
      <c r="AP239" s="178" t="str">
        <f>IF(ISERROR(VLOOKUP(AL239,'Listas Ley Transparencia'!$N$3:$S$17,4,0)),"",VLOOKUP(AL239,'Listas Ley Transparencia'!$N$3:$S$17,4,0))</f>
        <v/>
      </c>
      <c r="AQ239" s="179" t="str">
        <f>IF(ISERROR(VLOOKUP(AL239,'Listas Ley Transparencia'!$N$3:$S$17,6,0)),"",VLOOKUP(AL239,'Listas Ley Transparencia'!$N$3:$S$17,6,0))</f>
        <v/>
      </c>
      <c r="AR239" s="229"/>
      <c r="AS239" s="230"/>
      <c r="AT239" s="231"/>
      <c r="AU239" s="231"/>
      <c r="AV239" s="232"/>
      <c r="AW239" s="236"/>
      <c r="AX239" s="167"/>
      <c r="AY239" s="168"/>
      <c r="AZ239" s="168"/>
      <c r="BA239" s="184" t="str">
        <f t="shared" si="7"/>
        <v>No</v>
      </c>
    </row>
    <row r="240" spans="1:53" ht="93" customHeight="1" x14ac:dyDescent="0.2">
      <c r="A240" s="96">
        <v>232</v>
      </c>
      <c r="B240" s="319"/>
      <c r="C240" s="97"/>
      <c r="D240" s="213"/>
      <c r="E240" s="97"/>
      <c r="F240" s="97"/>
      <c r="G240" s="98"/>
      <c r="H240" s="98"/>
      <c r="I240" s="174" t="str">
        <f>IF(T240=0,"-",IF(M240="Datos / Información",CONCATENATE(S240,Q240,O240,"-",VLOOKUP(N240,'Listas Generales'!$B$44:$C$47,2,0)),"-"))</f>
        <v>-</v>
      </c>
      <c r="J240" s="333"/>
      <c r="K240" s="334"/>
      <c r="L240" s="335"/>
      <c r="M240" s="90"/>
      <c r="N240" s="91"/>
      <c r="O240" s="92">
        <f>IFERROR(VLOOKUP(N240,'Listas Generales'!$B$24:$C$28,2,0),0)</f>
        <v>0</v>
      </c>
      <c r="P240" s="93"/>
      <c r="Q240" s="92">
        <f>IFERROR(VLOOKUP(P240,'Listas Generales'!$B$31:$C$35,2,0),0)</f>
        <v>0</v>
      </c>
      <c r="R240" s="93"/>
      <c r="S240" s="92">
        <f>IFERROR(VLOOKUP(R240,'Listas Generales'!$B$38:$C$42,2,0),0)</f>
        <v>0</v>
      </c>
      <c r="T240" s="94">
        <f t="shared" si="6"/>
        <v>0</v>
      </c>
      <c r="U240" s="172" t="str">
        <f>IFERROR(VLOOKUP(T240,'Listas Generales'!$B$4:$C$7,2,0),"-")</f>
        <v>Sin clasificar</v>
      </c>
      <c r="V240" s="99"/>
      <c r="W240" s="223"/>
      <c r="X240" s="224"/>
      <c r="Y240" s="224"/>
      <c r="Z240" s="224"/>
      <c r="AA240" s="224"/>
      <c r="AB240" s="225"/>
      <c r="AC240" s="142"/>
      <c r="AD240" s="141"/>
      <c r="AE240" s="141"/>
      <c r="AF240" s="141"/>
      <c r="AG240" s="187"/>
      <c r="AH240" s="323"/>
      <c r="AI240" s="100"/>
      <c r="AJ240" s="323"/>
      <c r="AK240" s="100"/>
      <c r="AL240" s="324"/>
      <c r="AM240" s="143"/>
      <c r="AN240" s="177" t="str">
        <f>IF(ISERROR(VLOOKUP(AL240,'Listas Ley Transparencia'!$N$3:$S$17,2,0)),"",VLOOKUP(AL240,'Listas Ley Transparencia'!$N$3:$S$17,2,0))</f>
        <v/>
      </c>
      <c r="AO240" s="178" t="str">
        <f>IF(ISERROR(VLOOKUP(AL240,'Listas Ley Transparencia'!$N$3:$S$17,3,0)),"",VLOOKUP(AL240,'Listas Ley Transparencia'!$N$3:$S$17,3,0))</f>
        <v/>
      </c>
      <c r="AP240" s="178" t="str">
        <f>IF(ISERROR(VLOOKUP(AL240,'Listas Ley Transparencia'!$N$3:$S$17,4,0)),"",VLOOKUP(AL240,'Listas Ley Transparencia'!$N$3:$S$17,4,0))</f>
        <v/>
      </c>
      <c r="AQ240" s="179" t="str">
        <f>IF(ISERROR(VLOOKUP(AL240,'Listas Ley Transparencia'!$N$3:$S$17,6,0)),"",VLOOKUP(AL240,'Listas Ley Transparencia'!$N$3:$S$17,6,0))</f>
        <v/>
      </c>
      <c r="AR240" s="229"/>
      <c r="AS240" s="230"/>
      <c r="AT240" s="231"/>
      <c r="AU240" s="231"/>
      <c r="AV240" s="232"/>
      <c r="AW240" s="236"/>
      <c r="AX240" s="167"/>
      <c r="AY240" s="168"/>
      <c r="AZ240" s="168"/>
      <c r="BA240" s="184" t="str">
        <f t="shared" si="7"/>
        <v>No</v>
      </c>
    </row>
    <row r="241" spans="1:53" ht="93" customHeight="1" x14ac:dyDescent="0.2">
      <c r="A241" s="96">
        <v>233</v>
      </c>
      <c r="B241" s="319"/>
      <c r="C241" s="97"/>
      <c r="D241" s="213"/>
      <c r="E241" s="97"/>
      <c r="F241" s="97"/>
      <c r="G241" s="98"/>
      <c r="H241" s="98"/>
      <c r="I241" s="174" t="str">
        <f>IF(T241=0,"-",IF(M241="Datos / Información",CONCATENATE(S241,Q241,O241,"-",VLOOKUP(N241,'Listas Generales'!$B$44:$C$47,2,0)),"-"))</f>
        <v>-</v>
      </c>
      <c r="J241" s="333"/>
      <c r="K241" s="334"/>
      <c r="L241" s="335"/>
      <c r="M241" s="90"/>
      <c r="N241" s="91"/>
      <c r="O241" s="92">
        <f>IFERROR(VLOOKUP(N241,'Listas Generales'!$B$24:$C$28,2,0),0)</f>
        <v>0</v>
      </c>
      <c r="P241" s="93"/>
      <c r="Q241" s="92">
        <f>IFERROR(VLOOKUP(P241,'Listas Generales'!$B$31:$C$35,2,0),0)</f>
        <v>0</v>
      </c>
      <c r="R241" s="93"/>
      <c r="S241" s="92">
        <f>IFERROR(VLOOKUP(R241,'Listas Generales'!$B$38:$C$42,2,0),0)</f>
        <v>0</v>
      </c>
      <c r="T241" s="94">
        <f t="shared" si="6"/>
        <v>0</v>
      </c>
      <c r="U241" s="172" t="str">
        <f>IFERROR(VLOOKUP(T241,'Listas Generales'!$B$4:$C$7,2,0),"-")</f>
        <v>Sin clasificar</v>
      </c>
      <c r="V241" s="99"/>
      <c r="W241" s="223"/>
      <c r="X241" s="224"/>
      <c r="Y241" s="224"/>
      <c r="Z241" s="224"/>
      <c r="AA241" s="224"/>
      <c r="AB241" s="225"/>
      <c r="AC241" s="142"/>
      <c r="AD241" s="141"/>
      <c r="AE241" s="141"/>
      <c r="AF241" s="141"/>
      <c r="AG241" s="187"/>
      <c r="AH241" s="323"/>
      <c r="AI241" s="100"/>
      <c r="AJ241" s="323"/>
      <c r="AK241" s="100"/>
      <c r="AL241" s="324"/>
      <c r="AM241" s="143"/>
      <c r="AN241" s="177" t="str">
        <f>IF(ISERROR(VLOOKUP(AL241,'Listas Ley Transparencia'!$N$3:$S$17,2,0)),"",VLOOKUP(AL241,'Listas Ley Transparencia'!$N$3:$S$17,2,0))</f>
        <v/>
      </c>
      <c r="AO241" s="178" t="str">
        <f>IF(ISERROR(VLOOKUP(AL241,'Listas Ley Transparencia'!$N$3:$S$17,3,0)),"",VLOOKUP(AL241,'Listas Ley Transparencia'!$N$3:$S$17,3,0))</f>
        <v/>
      </c>
      <c r="AP241" s="178" t="str">
        <f>IF(ISERROR(VLOOKUP(AL241,'Listas Ley Transparencia'!$N$3:$S$17,4,0)),"",VLOOKUP(AL241,'Listas Ley Transparencia'!$N$3:$S$17,4,0))</f>
        <v/>
      </c>
      <c r="AQ241" s="179" t="str">
        <f>IF(ISERROR(VLOOKUP(AL241,'Listas Ley Transparencia'!$N$3:$S$17,6,0)),"",VLOOKUP(AL241,'Listas Ley Transparencia'!$N$3:$S$17,6,0))</f>
        <v/>
      </c>
      <c r="AR241" s="229"/>
      <c r="AS241" s="230"/>
      <c r="AT241" s="231"/>
      <c r="AU241" s="231"/>
      <c r="AV241" s="232"/>
      <c r="AW241" s="236"/>
      <c r="AX241" s="167"/>
      <c r="AY241" s="168"/>
      <c r="AZ241" s="168"/>
      <c r="BA241" s="184" t="str">
        <f t="shared" si="7"/>
        <v>No</v>
      </c>
    </row>
    <row r="242" spans="1:53" ht="93" customHeight="1" x14ac:dyDescent="0.2">
      <c r="A242" s="96">
        <v>234</v>
      </c>
      <c r="B242" s="319"/>
      <c r="C242" s="97"/>
      <c r="D242" s="213"/>
      <c r="E242" s="97"/>
      <c r="F242" s="97"/>
      <c r="G242" s="98"/>
      <c r="H242" s="98"/>
      <c r="I242" s="174" t="str">
        <f>IF(T242=0,"-",IF(M242="Datos / Información",CONCATENATE(S242,Q242,O242,"-",VLOOKUP(N242,'Listas Generales'!$B$44:$C$47,2,0)),"-"))</f>
        <v>-</v>
      </c>
      <c r="J242" s="333"/>
      <c r="K242" s="334"/>
      <c r="L242" s="335"/>
      <c r="M242" s="90"/>
      <c r="N242" s="91"/>
      <c r="O242" s="92">
        <f>IFERROR(VLOOKUP(N242,'Listas Generales'!$B$24:$C$28,2,0),0)</f>
        <v>0</v>
      </c>
      <c r="P242" s="93"/>
      <c r="Q242" s="92">
        <f>IFERROR(VLOOKUP(P242,'Listas Generales'!$B$31:$C$35,2,0),0)</f>
        <v>0</v>
      </c>
      <c r="R242" s="93"/>
      <c r="S242" s="92">
        <f>IFERROR(VLOOKUP(R242,'Listas Generales'!$B$38:$C$42,2,0),0)</f>
        <v>0</v>
      </c>
      <c r="T242" s="94">
        <f t="shared" si="6"/>
        <v>0</v>
      </c>
      <c r="U242" s="172" t="str">
        <f>IFERROR(VLOOKUP(T242,'Listas Generales'!$B$4:$C$7,2,0),"-")</f>
        <v>Sin clasificar</v>
      </c>
      <c r="V242" s="99"/>
      <c r="W242" s="223"/>
      <c r="X242" s="224"/>
      <c r="Y242" s="224"/>
      <c r="Z242" s="224"/>
      <c r="AA242" s="224"/>
      <c r="AB242" s="225"/>
      <c r="AC242" s="142"/>
      <c r="AD242" s="141"/>
      <c r="AE242" s="141"/>
      <c r="AF242" s="141"/>
      <c r="AG242" s="187"/>
      <c r="AH242" s="323"/>
      <c r="AI242" s="100"/>
      <c r="AJ242" s="323"/>
      <c r="AK242" s="100"/>
      <c r="AL242" s="324"/>
      <c r="AM242" s="143"/>
      <c r="AN242" s="177" t="str">
        <f>IF(ISERROR(VLOOKUP(AL242,'Listas Ley Transparencia'!$N$3:$S$17,2,0)),"",VLOOKUP(AL242,'Listas Ley Transparencia'!$N$3:$S$17,2,0))</f>
        <v/>
      </c>
      <c r="AO242" s="178" t="str">
        <f>IF(ISERROR(VLOOKUP(AL242,'Listas Ley Transparencia'!$N$3:$S$17,3,0)),"",VLOOKUP(AL242,'Listas Ley Transparencia'!$N$3:$S$17,3,0))</f>
        <v/>
      </c>
      <c r="AP242" s="178" t="str">
        <f>IF(ISERROR(VLOOKUP(AL242,'Listas Ley Transparencia'!$N$3:$S$17,4,0)),"",VLOOKUP(AL242,'Listas Ley Transparencia'!$N$3:$S$17,4,0))</f>
        <v/>
      </c>
      <c r="AQ242" s="179" t="str">
        <f>IF(ISERROR(VLOOKUP(AL242,'Listas Ley Transparencia'!$N$3:$S$17,6,0)),"",VLOOKUP(AL242,'Listas Ley Transparencia'!$N$3:$S$17,6,0))</f>
        <v/>
      </c>
      <c r="AR242" s="229"/>
      <c r="AS242" s="230"/>
      <c r="AT242" s="231"/>
      <c r="AU242" s="231"/>
      <c r="AV242" s="232"/>
      <c r="AW242" s="236"/>
      <c r="AX242" s="167"/>
      <c r="AY242" s="168"/>
      <c r="AZ242" s="168"/>
      <c r="BA242" s="184" t="str">
        <f t="shared" si="7"/>
        <v>No</v>
      </c>
    </row>
    <row r="243" spans="1:53" ht="93" customHeight="1" x14ac:dyDescent="0.2">
      <c r="A243" s="96">
        <v>235</v>
      </c>
      <c r="B243" s="319"/>
      <c r="C243" s="97"/>
      <c r="D243" s="213"/>
      <c r="E243" s="97"/>
      <c r="F243" s="97"/>
      <c r="G243" s="98"/>
      <c r="H243" s="98"/>
      <c r="I243" s="174" t="str">
        <f>IF(T243=0,"-",IF(M243="Datos / Información",CONCATENATE(S243,Q243,O243,"-",VLOOKUP(N243,'Listas Generales'!$B$44:$C$47,2,0)),"-"))</f>
        <v>-</v>
      </c>
      <c r="J243" s="333"/>
      <c r="K243" s="334"/>
      <c r="L243" s="335"/>
      <c r="M243" s="90"/>
      <c r="N243" s="91"/>
      <c r="O243" s="92">
        <f>IFERROR(VLOOKUP(N243,'Listas Generales'!$B$24:$C$28,2,0),0)</f>
        <v>0</v>
      </c>
      <c r="P243" s="93"/>
      <c r="Q243" s="92">
        <f>IFERROR(VLOOKUP(P243,'Listas Generales'!$B$31:$C$35,2,0),0)</f>
        <v>0</v>
      </c>
      <c r="R243" s="93"/>
      <c r="S243" s="92">
        <f>IFERROR(VLOOKUP(R243,'Listas Generales'!$B$38:$C$42,2,0),0)</f>
        <v>0</v>
      </c>
      <c r="T243" s="94">
        <f t="shared" si="6"/>
        <v>0</v>
      </c>
      <c r="U243" s="172" t="str">
        <f>IFERROR(VLOOKUP(T243,'Listas Generales'!$B$4:$C$7,2,0),"-")</f>
        <v>Sin clasificar</v>
      </c>
      <c r="V243" s="99"/>
      <c r="W243" s="223"/>
      <c r="X243" s="224"/>
      <c r="Y243" s="224"/>
      <c r="Z243" s="224"/>
      <c r="AA243" s="224"/>
      <c r="AB243" s="225"/>
      <c r="AC243" s="142"/>
      <c r="AD243" s="141"/>
      <c r="AE243" s="141"/>
      <c r="AF243" s="141"/>
      <c r="AG243" s="187"/>
      <c r="AH243" s="323"/>
      <c r="AI243" s="100"/>
      <c r="AJ243" s="323"/>
      <c r="AK243" s="100"/>
      <c r="AL243" s="324"/>
      <c r="AM243" s="143"/>
      <c r="AN243" s="177" t="str">
        <f>IF(ISERROR(VLOOKUP(AL243,'Listas Ley Transparencia'!$N$3:$S$17,2,0)),"",VLOOKUP(AL243,'Listas Ley Transparencia'!$N$3:$S$17,2,0))</f>
        <v/>
      </c>
      <c r="AO243" s="178" t="str">
        <f>IF(ISERROR(VLOOKUP(AL243,'Listas Ley Transparencia'!$N$3:$S$17,3,0)),"",VLOOKUP(AL243,'Listas Ley Transparencia'!$N$3:$S$17,3,0))</f>
        <v/>
      </c>
      <c r="AP243" s="178" t="str">
        <f>IF(ISERROR(VLOOKUP(AL243,'Listas Ley Transparencia'!$N$3:$S$17,4,0)),"",VLOOKUP(AL243,'Listas Ley Transparencia'!$N$3:$S$17,4,0))</f>
        <v/>
      </c>
      <c r="AQ243" s="179" t="str">
        <f>IF(ISERROR(VLOOKUP(AL243,'Listas Ley Transparencia'!$N$3:$S$17,6,0)),"",VLOOKUP(AL243,'Listas Ley Transparencia'!$N$3:$S$17,6,0))</f>
        <v/>
      </c>
      <c r="AR243" s="229"/>
      <c r="AS243" s="230"/>
      <c r="AT243" s="231"/>
      <c r="AU243" s="231"/>
      <c r="AV243" s="232"/>
      <c r="AW243" s="236"/>
      <c r="AX243" s="167"/>
      <c r="AY243" s="168"/>
      <c r="AZ243" s="168"/>
      <c r="BA243" s="184" t="str">
        <f t="shared" si="7"/>
        <v>No</v>
      </c>
    </row>
    <row r="244" spans="1:53" ht="93" customHeight="1" x14ac:dyDescent="0.2">
      <c r="A244" s="96">
        <v>236</v>
      </c>
      <c r="B244" s="319"/>
      <c r="C244" s="97"/>
      <c r="D244" s="213"/>
      <c r="E244" s="97"/>
      <c r="F244" s="97"/>
      <c r="G244" s="98"/>
      <c r="H244" s="98"/>
      <c r="I244" s="174" t="str">
        <f>IF(T244=0,"-",IF(M244="Datos / Información",CONCATENATE(S244,Q244,O244,"-",VLOOKUP(N244,'Listas Generales'!$B$44:$C$47,2,0)),"-"))</f>
        <v>-</v>
      </c>
      <c r="J244" s="333"/>
      <c r="K244" s="334"/>
      <c r="L244" s="335"/>
      <c r="M244" s="90"/>
      <c r="N244" s="91"/>
      <c r="O244" s="92">
        <f>IFERROR(VLOOKUP(N244,'Listas Generales'!$B$24:$C$28,2,0),0)</f>
        <v>0</v>
      </c>
      <c r="P244" s="93"/>
      <c r="Q244" s="92">
        <f>IFERROR(VLOOKUP(P244,'Listas Generales'!$B$31:$C$35,2,0),0)</f>
        <v>0</v>
      </c>
      <c r="R244" s="93"/>
      <c r="S244" s="92">
        <f>IFERROR(VLOOKUP(R244,'Listas Generales'!$B$38:$C$42,2,0),0)</f>
        <v>0</v>
      </c>
      <c r="T244" s="94">
        <f t="shared" si="6"/>
        <v>0</v>
      </c>
      <c r="U244" s="172" t="str">
        <f>IFERROR(VLOOKUP(T244,'Listas Generales'!$B$4:$C$7,2,0),"-")</f>
        <v>Sin clasificar</v>
      </c>
      <c r="V244" s="99"/>
      <c r="W244" s="223"/>
      <c r="X244" s="224"/>
      <c r="Y244" s="224"/>
      <c r="Z244" s="224"/>
      <c r="AA244" s="224"/>
      <c r="AB244" s="225"/>
      <c r="AC244" s="142"/>
      <c r="AD244" s="141"/>
      <c r="AE244" s="141"/>
      <c r="AF244" s="141"/>
      <c r="AG244" s="187"/>
      <c r="AH244" s="323"/>
      <c r="AI244" s="100"/>
      <c r="AJ244" s="323"/>
      <c r="AK244" s="100"/>
      <c r="AL244" s="324"/>
      <c r="AM244" s="143"/>
      <c r="AN244" s="177" t="str">
        <f>IF(ISERROR(VLOOKUP(AL244,'Listas Ley Transparencia'!$N$3:$S$17,2,0)),"",VLOOKUP(AL244,'Listas Ley Transparencia'!$N$3:$S$17,2,0))</f>
        <v/>
      </c>
      <c r="AO244" s="178" t="str">
        <f>IF(ISERROR(VLOOKUP(AL244,'Listas Ley Transparencia'!$N$3:$S$17,3,0)),"",VLOOKUP(AL244,'Listas Ley Transparencia'!$N$3:$S$17,3,0))</f>
        <v/>
      </c>
      <c r="AP244" s="178" t="str">
        <f>IF(ISERROR(VLOOKUP(AL244,'Listas Ley Transparencia'!$N$3:$S$17,4,0)),"",VLOOKUP(AL244,'Listas Ley Transparencia'!$N$3:$S$17,4,0))</f>
        <v/>
      </c>
      <c r="AQ244" s="179" t="str">
        <f>IF(ISERROR(VLOOKUP(AL244,'Listas Ley Transparencia'!$N$3:$S$17,6,0)),"",VLOOKUP(AL244,'Listas Ley Transparencia'!$N$3:$S$17,6,0))</f>
        <v/>
      </c>
      <c r="AR244" s="229"/>
      <c r="AS244" s="230"/>
      <c r="AT244" s="231"/>
      <c r="AU244" s="231"/>
      <c r="AV244" s="232"/>
      <c r="AW244" s="236"/>
      <c r="AX244" s="167"/>
      <c r="AY244" s="168"/>
      <c r="AZ244" s="168"/>
      <c r="BA244" s="184" t="str">
        <f t="shared" si="7"/>
        <v>No</v>
      </c>
    </row>
    <row r="245" spans="1:53" ht="93" customHeight="1" x14ac:dyDescent="0.2">
      <c r="A245" s="96">
        <v>237</v>
      </c>
      <c r="B245" s="319"/>
      <c r="C245" s="97"/>
      <c r="D245" s="213"/>
      <c r="E245" s="97"/>
      <c r="F245" s="97"/>
      <c r="G245" s="98"/>
      <c r="H245" s="98"/>
      <c r="I245" s="174" t="str">
        <f>IF(T245=0,"-",IF(M245="Datos / Información",CONCATENATE(S245,Q245,O245,"-",VLOOKUP(N245,'Listas Generales'!$B$44:$C$47,2,0)),"-"))</f>
        <v>-</v>
      </c>
      <c r="J245" s="333"/>
      <c r="K245" s="334"/>
      <c r="L245" s="335"/>
      <c r="M245" s="90"/>
      <c r="N245" s="91"/>
      <c r="O245" s="92">
        <f>IFERROR(VLOOKUP(N245,'Listas Generales'!$B$24:$C$28,2,0),0)</f>
        <v>0</v>
      </c>
      <c r="P245" s="93"/>
      <c r="Q245" s="92">
        <f>IFERROR(VLOOKUP(P245,'Listas Generales'!$B$31:$C$35,2,0),0)</f>
        <v>0</v>
      </c>
      <c r="R245" s="93"/>
      <c r="S245" s="92">
        <f>IFERROR(VLOOKUP(R245,'Listas Generales'!$B$38:$C$42,2,0),0)</f>
        <v>0</v>
      </c>
      <c r="T245" s="94">
        <f t="shared" si="6"/>
        <v>0</v>
      </c>
      <c r="U245" s="172" t="str">
        <f>IFERROR(VLOOKUP(T245,'Listas Generales'!$B$4:$C$7,2,0),"-")</f>
        <v>Sin clasificar</v>
      </c>
      <c r="V245" s="99"/>
      <c r="W245" s="223"/>
      <c r="X245" s="224"/>
      <c r="Y245" s="224"/>
      <c r="Z245" s="224"/>
      <c r="AA245" s="224"/>
      <c r="AB245" s="225"/>
      <c r="AC245" s="142"/>
      <c r="AD245" s="141"/>
      <c r="AE245" s="141"/>
      <c r="AF245" s="141"/>
      <c r="AG245" s="187"/>
      <c r="AH245" s="323"/>
      <c r="AI245" s="100"/>
      <c r="AJ245" s="323"/>
      <c r="AK245" s="100"/>
      <c r="AL245" s="324"/>
      <c r="AM245" s="143"/>
      <c r="AN245" s="177" t="str">
        <f>IF(ISERROR(VLOOKUP(AL245,'Listas Ley Transparencia'!$N$3:$S$17,2,0)),"",VLOOKUP(AL245,'Listas Ley Transparencia'!$N$3:$S$17,2,0))</f>
        <v/>
      </c>
      <c r="AO245" s="178" t="str">
        <f>IF(ISERROR(VLOOKUP(AL245,'Listas Ley Transparencia'!$N$3:$S$17,3,0)),"",VLOOKUP(AL245,'Listas Ley Transparencia'!$N$3:$S$17,3,0))</f>
        <v/>
      </c>
      <c r="AP245" s="178" t="str">
        <f>IF(ISERROR(VLOOKUP(AL245,'Listas Ley Transparencia'!$N$3:$S$17,4,0)),"",VLOOKUP(AL245,'Listas Ley Transparencia'!$N$3:$S$17,4,0))</f>
        <v/>
      </c>
      <c r="AQ245" s="179" t="str">
        <f>IF(ISERROR(VLOOKUP(AL245,'Listas Ley Transparencia'!$N$3:$S$17,6,0)),"",VLOOKUP(AL245,'Listas Ley Transparencia'!$N$3:$S$17,6,0))</f>
        <v/>
      </c>
      <c r="AR245" s="229"/>
      <c r="AS245" s="230"/>
      <c r="AT245" s="231"/>
      <c r="AU245" s="231"/>
      <c r="AV245" s="232"/>
      <c r="AW245" s="236"/>
      <c r="AX245" s="167"/>
      <c r="AY245" s="168"/>
      <c r="AZ245" s="168"/>
      <c r="BA245" s="184" t="str">
        <f t="shared" si="7"/>
        <v>No</v>
      </c>
    </row>
    <row r="246" spans="1:53" ht="93" customHeight="1" x14ac:dyDescent="0.2">
      <c r="A246" s="96">
        <v>238</v>
      </c>
      <c r="B246" s="319"/>
      <c r="C246" s="97"/>
      <c r="D246" s="213"/>
      <c r="E246" s="97"/>
      <c r="F246" s="97"/>
      <c r="G246" s="98"/>
      <c r="H246" s="98"/>
      <c r="I246" s="174" t="str">
        <f>IF(T246=0,"-",IF(M246="Datos / Información",CONCATENATE(S246,Q246,O246,"-",VLOOKUP(N246,'Listas Generales'!$B$44:$C$47,2,0)),"-"))</f>
        <v>-</v>
      </c>
      <c r="J246" s="333"/>
      <c r="K246" s="334"/>
      <c r="L246" s="335"/>
      <c r="M246" s="90"/>
      <c r="N246" s="91"/>
      <c r="O246" s="92">
        <f>IFERROR(VLOOKUP(N246,'Listas Generales'!$B$24:$C$28,2,0),0)</f>
        <v>0</v>
      </c>
      <c r="P246" s="93"/>
      <c r="Q246" s="92">
        <f>IFERROR(VLOOKUP(P246,'Listas Generales'!$B$31:$C$35,2,0),0)</f>
        <v>0</v>
      </c>
      <c r="R246" s="93"/>
      <c r="S246" s="92">
        <f>IFERROR(VLOOKUP(R246,'Listas Generales'!$B$38:$C$42,2,0),0)</f>
        <v>0</v>
      </c>
      <c r="T246" s="94">
        <f t="shared" si="6"/>
        <v>0</v>
      </c>
      <c r="U246" s="172" t="str">
        <f>IFERROR(VLOOKUP(T246,'Listas Generales'!$B$4:$C$7,2,0),"-")</f>
        <v>Sin clasificar</v>
      </c>
      <c r="V246" s="99"/>
      <c r="W246" s="223"/>
      <c r="X246" s="224"/>
      <c r="Y246" s="224"/>
      <c r="Z246" s="224"/>
      <c r="AA246" s="224"/>
      <c r="AB246" s="225"/>
      <c r="AC246" s="142"/>
      <c r="AD246" s="141"/>
      <c r="AE246" s="141"/>
      <c r="AF246" s="141"/>
      <c r="AG246" s="187"/>
      <c r="AH246" s="323"/>
      <c r="AI246" s="100"/>
      <c r="AJ246" s="323"/>
      <c r="AK246" s="100"/>
      <c r="AL246" s="324"/>
      <c r="AM246" s="143"/>
      <c r="AN246" s="177" t="str">
        <f>IF(ISERROR(VLOOKUP(AL246,'Listas Ley Transparencia'!$N$3:$S$17,2,0)),"",VLOOKUP(AL246,'Listas Ley Transparencia'!$N$3:$S$17,2,0))</f>
        <v/>
      </c>
      <c r="AO246" s="178" t="str">
        <f>IF(ISERROR(VLOOKUP(AL246,'Listas Ley Transparencia'!$N$3:$S$17,3,0)),"",VLOOKUP(AL246,'Listas Ley Transparencia'!$N$3:$S$17,3,0))</f>
        <v/>
      </c>
      <c r="AP246" s="178" t="str">
        <f>IF(ISERROR(VLOOKUP(AL246,'Listas Ley Transparencia'!$N$3:$S$17,4,0)),"",VLOOKUP(AL246,'Listas Ley Transparencia'!$N$3:$S$17,4,0))</f>
        <v/>
      </c>
      <c r="AQ246" s="179" t="str">
        <f>IF(ISERROR(VLOOKUP(AL246,'Listas Ley Transparencia'!$N$3:$S$17,6,0)),"",VLOOKUP(AL246,'Listas Ley Transparencia'!$N$3:$S$17,6,0))</f>
        <v/>
      </c>
      <c r="AR246" s="229"/>
      <c r="AS246" s="230"/>
      <c r="AT246" s="231"/>
      <c r="AU246" s="231"/>
      <c r="AV246" s="232"/>
      <c r="AW246" s="236"/>
      <c r="AX246" s="167"/>
      <c r="AY246" s="168"/>
      <c r="AZ246" s="168"/>
      <c r="BA246" s="184" t="str">
        <f t="shared" si="7"/>
        <v>No</v>
      </c>
    </row>
    <row r="247" spans="1:53" ht="93" customHeight="1" x14ac:dyDescent="0.2">
      <c r="A247" s="96">
        <v>239</v>
      </c>
      <c r="B247" s="319"/>
      <c r="C247" s="97"/>
      <c r="D247" s="213"/>
      <c r="E247" s="97"/>
      <c r="F247" s="97"/>
      <c r="G247" s="98"/>
      <c r="H247" s="98"/>
      <c r="I247" s="174" t="str">
        <f>IF(T247=0,"-",IF(M247="Datos / Información",CONCATENATE(S247,Q247,O247,"-",VLOOKUP(N247,'Listas Generales'!$B$44:$C$47,2,0)),"-"))</f>
        <v>-</v>
      </c>
      <c r="J247" s="333"/>
      <c r="K247" s="334"/>
      <c r="L247" s="335"/>
      <c r="M247" s="90"/>
      <c r="N247" s="91"/>
      <c r="O247" s="92">
        <f>IFERROR(VLOOKUP(N247,'Listas Generales'!$B$24:$C$28,2,0),0)</f>
        <v>0</v>
      </c>
      <c r="P247" s="93"/>
      <c r="Q247" s="92">
        <f>IFERROR(VLOOKUP(P247,'Listas Generales'!$B$31:$C$35,2,0),0)</f>
        <v>0</v>
      </c>
      <c r="R247" s="93"/>
      <c r="S247" s="92">
        <f>IFERROR(VLOOKUP(R247,'Listas Generales'!$B$38:$C$42,2,0),0)</f>
        <v>0</v>
      </c>
      <c r="T247" s="94">
        <f t="shared" si="6"/>
        <v>0</v>
      </c>
      <c r="U247" s="172" t="str">
        <f>IFERROR(VLOOKUP(T247,'Listas Generales'!$B$4:$C$7,2,0),"-")</f>
        <v>Sin clasificar</v>
      </c>
      <c r="V247" s="99"/>
      <c r="W247" s="223"/>
      <c r="X247" s="224"/>
      <c r="Y247" s="224"/>
      <c r="Z247" s="224"/>
      <c r="AA247" s="224"/>
      <c r="AB247" s="225"/>
      <c r="AC247" s="142"/>
      <c r="AD247" s="141"/>
      <c r="AE247" s="141"/>
      <c r="AF247" s="141"/>
      <c r="AG247" s="187"/>
      <c r="AH247" s="323"/>
      <c r="AI247" s="100"/>
      <c r="AJ247" s="323"/>
      <c r="AK247" s="100"/>
      <c r="AL247" s="324"/>
      <c r="AM247" s="143"/>
      <c r="AN247" s="177" t="str">
        <f>IF(ISERROR(VLOOKUP(AL247,'Listas Ley Transparencia'!$N$3:$S$17,2,0)),"",VLOOKUP(AL247,'Listas Ley Transparencia'!$N$3:$S$17,2,0))</f>
        <v/>
      </c>
      <c r="AO247" s="178" t="str">
        <f>IF(ISERROR(VLOOKUP(AL247,'Listas Ley Transparencia'!$N$3:$S$17,3,0)),"",VLOOKUP(AL247,'Listas Ley Transparencia'!$N$3:$S$17,3,0))</f>
        <v/>
      </c>
      <c r="AP247" s="178" t="str">
        <f>IF(ISERROR(VLOOKUP(AL247,'Listas Ley Transparencia'!$N$3:$S$17,4,0)),"",VLOOKUP(AL247,'Listas Ley Transparencia'!$N$3:$S$17,4,0))</f>
        <v/>
      </c>
      <c r="AQ247" s="179" t="str">
        <f>IF(ISERROR(VLOOKUP(AL247,'Listas Ley Transparencia'!$N$3:$S$17,6,0)),"",VLOOKUP(AL247,'Listas Ley Transparencia'!$N$3:$S$17,6,0))</f>
        <v/>
      </c>
      <c r="AR247" s="229"/>
      <c r="AS247" s="230"/>
      <c r="AT247" s="231"/>
      <c r="AU247" s="231"/>
      <c r="AV247" s="232"/>
      <c r="AW247" s="236"/>
      <c r="AX247" s="167"/>
      <c r="AY247" s="168"/>
      <c r="AZ247" s="168"/>
      <c r="BA247" s="184" t="str">
        <f t="shared" si="7"/>
        <v>No</v>
      </c>
    </row>
    <row r="248" spans="1:53" ht="93" customHeight="1" x14ac:dyDescent="0.2">
      <c r="A248" s="96">
        <v>240</v>
      </c>
      <c r="B248" s="319"/>
      <c r="C248" s="97"/>
      <c r="D248" s="213"/>
      <c r="E248" s="97"/>
      <c r="F248" s="97"/>
      <c r="G248" s="98"/>
      <c r="H248" s="98"/>
      <c r="I248" s="174" t="str">
        <f>IF(T248=0,"-",IF(M248="Datos / Información",CONCATENATE(S248,Q248,O248,"-",VLOOKUP(N248,'Listas Generales'!$B$44:$C$47,2,0)),"-"))</f>
        <v>-</v>
      </c>
      <c r="J248" s="333"/>
      <c r="K248" s="334"/>
      <c r="L248" s="335"/>
      <c r="M248" s="90"/>
      <c r="N248" s="91"/>
      <c r="O248" s="92">
        <f>IFERROR(VLOOKUP(N248,'Listas Generales'!$B$24:$C$28,2,0),0)</f>
        <v>0</v>
      </c>
      <c r="P248" s="93"/>
      <c r="Q248" s="92">
        <f>IFERROR(VLOOKUP(P248,'Listas Generales'!$B$31:$C$35,2,0),0)</f>
        <v>0</v>
      </c>
      <c r="R248" s="93"/>
      <c r="S248" s="92">
        <f>IFERROR(VLOOKUP(R248,'Listas Generales'!$B$38:$C$42,2,0),0)</f>
        <v>0</v>
      </c>
      <c r="T248" s="94">
        <f t="shared" si="6"/>
        <v>0</v>
      </c>
      <c r="U248" s="172" t="str">
        <f>IFERROR(VLOOKUP(T248,'Listas Generales'!$B$4:$C$7,2,0),"-")</f>
        <v>Sin clasificar</v>
      </c>
      <c r="V248" s="99"/>
      <c r="W248" s="223"/>
      <c r="X248" s="224"/>
      <c r="Y248" s="224"/>
      <c r="Z248" s="224"/>
      <c r="AA248" s="224"/>
      <c r="AB248" s="225"/>
      <c r="AC248" s="142"/>
      <c r="AD248" s="141"/>
      <c r="AE248" s="141"/>
      <c r="AF248" s="141"/>
      <c r="AG248" s="187"/>
      <c r="AH248" s="323"/>
      <c r="AI248" s="100"/>
      <c r="AJ248" s="323"/>
      <c r="AK248" s="100"/>
      <c r="AL248" s="324"/>
      <c r="AM248" s="143"/>
      <c r="AN248" s="177" t="str">
        <f>IF(ISERROR(VLOOKUP(AL248,'Listas Ley Transparencia'!$N$3:$S$17,2,0)),"",VLOOKUP(AL248,'Listas Ley Transparencia'!$N$3:$S$17,2,0))</f>
        <v/>
      </c>
      <c r="AO248" s="178" t="str">
        <f>IF(ISERROR(VLOOKUP(AL248,'Listas Ley Transparencia'!$N$3:$S$17,3,0)),"",VLOOKUP(AL248,'Listas Ley Transparencia'!$N$3:$S$17,3,0))</f>
        <v/>
      </c>
      <c r="AP248" s="178" t="str">
        <f>IF(ISERROR(VLOOKUP(AL248,'Listas Ley Transparencia'!$N$3:$S$17,4,0)),"",VLOOKUP(AL248,'Listas Ley Transparencia'!$N$3:$S$17,4,0))</f>
        <v/>
      </c>
      <c r="AQ248" s="179" t="str">
        <f>IF(ISERROR(VLOOKUP(AL248,'Listas Ley Transparencia'!$N$3:$S$17,6,0)),"",VLOOKUP(AL248,'Listas Ley Transparencia'!$N$3:$S$17,6,0))</f>
        <v/>
      </c>
      <c r="AR248" s="229"/>
      <c r="AS248" s="230"/>
      <c r="AT248" s="231"/>
      <c r="AU248" s="231"/>
      <c r="AV248" s="232"/>
      <c r="AW248" s="236"/>
      <c r="AX248" s="167"/>
      <c r="AY248" s="168"/>
      <c r="AZ248" s="168"/>
      <c r="BA248" s="184" t="str">
        <f t="shared" si="7"/>
        <v>No</v>
      </c>
    </row>
    <row r="249" spans="1:53" ht="93" customHeight="1" x14ac:dyDescent="0.2">
      <c r="A249" s="96">
        <v>241</v>
      </c>
      <c r="B249" s="319"/>
      <c r="C249" s="97"/>
      <c r="D249" s="213"/>
      <c r="E249" s="97"/>
      <c r="F249" s="97"/>
      <c r="G249" s="98"/>
      <c r="H249" s="98"/>
      <c r="I249" s="174" t="str">
        <f>IF(T249=0,"-",IF(M249="Datos / Información",CONCATENATE(S249,Q249,O249,"-",VLOOKUP(N249,'Listas Generales'!$B$44:$C$47,2,0)),"-"))</f>
        <v>-</v>
      </c>
      <c r="J249" s="333"/>
      <c r="K249" s="334"/>
      <c r="L249" s="335"/>
      <c r="M249" s="90"/>
      <c r="N249" s="91"/>
      <c r="O249" s="92">
        <f>IFERROR(VLOOKUP(N249,'Listas Generales'!$B$24:$C$28,2,0),0)</f>
        <v>0</v>
      </c>
      <c r="P249" s="93"/>
      <c r="Q249" s="92">
        <f>IFERROR(VLOOKUP(P249,'Listas Generales'!$B$31:$C$35,2,0),0)</f>
        <v>0</v>
      </c>
      <c r="R249" s="93"/>
      <c r="S249" s="92">
        <f>IFERROR(VLOOKUP(R249,'Listas Generales'!$B$38:$C$42,2,0),0)</f>
        <v>0</v>
      </c>
      <c r="T249" s="94">
        <f t="shared" si="6"/>
        <v>0</v>
      </c>
      <c r="U249" s="172" t="str">
        <f>IFERROR(VLOOKUP(T249,'Listas Generales'!$B$4:$C$7,2,0),"-")</f>
        <v>Sin clasificar</v>
      </c>
      <c r="V249" s="99"/>
      <c r="W249" s="223"/>
      <c r="X249" s="224"/>
      <c r="Y249" s="224"/>
      <c r="Z249" s="224"/>
      <c r="AA249" s="224"/>
      <c r="AB249" s="225"/>
      <c r="AC249" s="142"/>
      <c r="AD249" s="141"/>
      <c r="AE249" s="141"/>
      <c r="AF249" s="141"/>
      <c r="AG249" s="187"/>
      <c r="AH249" s="323"/>
      <c r="AI249" s="100"/>
      <c r="AJ249" s="323"/>
      <c r="AK249" s="100"/>
      <c r="AL249" s="324"/>
      <c r="AM249" s="143"/>
      <c r="AN249" s="177" t="str">
        <f>IF(ISERROR(VLOOKUP(AL249,'Listas Ley Transparencia'!$N$3:$S$17,2,0)),"",VLOOKUP(AL249,'Listas Ley Transparencia'!$N$3:$S$17,2,0))</f>
        <v/>
      </c>
      <c r="AO249" s="178" t="str">
        <f>IF(ISERROR(VLOOKUP(AL249,'Listas Ley Transparencia'!$N$3:$S$17,3,0)),"",VLOOKUP(AL249,'Listas Ley Transparencia'!$N$3:$S$17,3,0))</f>
        <v/>
      </c>
      <c r="AP249" s="178" t="str">
        <f>IF(ISERROR(VLOOKUP(AL249,'Listas Ley Transparencia'!$N$3:$S$17,4,0)),"",VLOOKUP(AL249,'Listas Ley Transparencia'!$N$3:$S$17,4,0))</f>
        <v/>
      </c>
      <c r="AQ249" s="179" t="str">
        <f>IF(ISERROR(VLOOKUP(AL249,'Listas Ley Transparencia'!$N$3:$S$17,6,0)),"",VLOOKUP(AL249,'Listas Ley Transparencia'!$N$3:$S$17,6,0))</f>
        <v/>
      </c>
      <c r="AR249" s="229"/>
      <c r="AS249" s="230"/>
      <c r="AT249" s="231"/>
      <c r="AU249" s="231"/>
      <c r="AV249" s="232"/>
      <c r="AW249" s="236"/>
      <c r="AX249" s="167"/>
      <c r="AY249" s="168"/>
      <c r="AZ249" s="168"/>
      <c r="BA249" s="184" t="str">
        <f t="shared" si="7"/>
        <v>No</v>
      </c>
    </row>
    <row r="250" spans="1:53" ht="93" customHeight="1" x14ac:dyDescent="0.2">
      <c r="A250" s="96">
        <v>242</v>
      </c>
      <c r="B250" s="319"/>
      <c r="C250" s="97"/>
      <c r="D250" s="213"/>
      <c r="E250" s="97"/>
      <c r="F250" s="97"/>
      <c r="G250" s="98"/>
      <c r="H250" s="98"/>
      <c r="I250" s="174" t="str">
        <f>IF(T250=0,"-",IF(M250="Datos / Información",CONCATENATE(S250,Q250,O250,"-",VLOOKUP(N250,'Listas Generales'!$B$44:$C$47,2,0)),"-"))</f>
        <v>-</v>
      </c>
      <c r="J250" s="333"/>
      <c r="K250" s="334"/>
      <c r="L250" s="335"/>
      <c r="M250" s="90"/>
      <c r="N250" s="91"/>
      <c r="O250" s="92">
        <f>IFERROR(VLOOKUP(N250,'Listas Generales'!$B$24:$C$28,2,0),0)</f>
        <v>0</v>
      </c>
      <c r="P250" s="93"/>
      <c r="Q250" s="92">
        <f>IFERROR(VLOOKUP(P250,'Listas Generales'!$B$31:$C$35,2,0),0)</f>
        <v>0</v>
      </c>
      <c r="R250" s="93"/>
      <c r="S250" s="92">
        <f>IFERROR(VLOOKUP(R250,'Listas Generales'!$B$38:$C$42,2,0),0)</f>
        <v>0</v>
      </c>
      <c r="T250" s="94">
        <f t="shared" si="6"/>
        <v>0</v>
      </c>
      <c r="U250" s="172" t="str">
        <f>IFERROR(VLOOKUP(T250,'Listas Generales'!$B$4:$C$7,2,0),"-")</f>
        <v>Sin clasificar</v>
      </c>
      <c r="V250" s="99"/>
      <c r="W250" s="223"/>
      <c r="X250" s="224"/>
      <c r="Y250" s="224"/>
      <c r="Z250" s="224"/>
      <c r="AA250" s="224"/>
      <c r="AB250" s="225"/>
      <c r="AC250" s="142"/>
      <c r="AD250" s="141"/>
      <c r="AE250" s="141"/>
      <c r="AF250" s="141"/>
      <c r="AG250" s="187"/>
      <c r="AH250" s="323"/>
      <c r="AI250" s="100"/>
      <c r="AJ250" s="323"/>
      <c r="AK250" s="100"/>
      <c r="AL250" s="324"/>
      <c r="AM250" s="143"/>
      <c r="AN250" s="177" t="str">
        <f>IF(ISERROR(VLOOKUP(AL250,'Listas Ley Transparencia'!$N$3:$S$17,2,0)),"",VLOOKUP(AL250,'Listas Ley Transparencia'!$N$3:$S$17,2,0))</f>
        <v/>
      </c>
      <c r="AO250" s="178" t="str">
        <f>IF(ISERROR(VLOOKUP(AL250,'Listas Ley Transparencia'!$N$3:$S$17,3,0)),"",VLOOKUP(AL250,'Listas Ley Transparencia'!$N$3:$S$17,3,0))</f>
        <v/>
      </c>
      <c r="AP250" s="178" t="str">
        <f>IF(ISERROR(VLOOKUP(AL250,'Listas Ley Transparencia'!$N$3:$S$17,4,0)),"",VLOOKUP(AL250,'Listas Ley Transparencia'!$N$3:$S$17,4,0))</f>
        <v/>
      </c>
      <c r="AQ250" s="179" t="str">
        <f>IF(ISERROR(VLOOKUP(AL250,'Listas Ley Transparencia'!$N$3:$S$17,6,0)),"",VLOOKUP(AL250,'Listas Ley Transparencia'!$N$3:$S$17,6,0))</f>
        <v/>
      </c>
      <c r="AR250" s="229"/>
      <c r="AS250" s="230"/>
      <c r="AT250" s="231"/>
      <c r="AU250" s="231"/>
      <c r="AV250" s="232"/>
      <c r="AW250" s="236"/>
      <c r="AX250" s="167"/>
      <c r="AY250" s="168"/>
      <c r="AZ250" s="168"/>
      <c r="BA250" s="184" t="str">
        <f t="shared" si="7"/>
        <v>No</v>
      </c>
    </row>
    <row r="251" spans="1:53" ht="93" customHeight="1" x14ac:dyDescent="0.2">
      <c r="A251" s="96">
        <v>243</v>
      </c>
      <c r="B251" s="319"/>
      <c r="C251" s="97"/>
      <c r="D251" s="213"/>
      <c r="E251" s="97"/>
      <c r="F251" s="97"/>
      <c r="G251" s="98"/>
      <c r="H251" s="98"/>
      <c r="I251" s="174" t="str">
        <f>IF(T251=0,"-",IF(M251="Datos / Información",CONCATENATE(S251,Q251,O251,"-",VLOOKUP(N251,'Listas Generales'!$B$44:$C$47,2,0)),"-"))</f>
        <v>-</v>
      </c>
      <c r="J251" s="333"/>
      <c r="K251" s="334"/>
      <c r="L251" s="335"/>
      <c r="M251" s="90"/>
      <c r="N251" s="91"/>
      <c r="O251" s="92">
        <f>IFERROR(VLOOKUP(N251,'Listas Generales'!$B$24:$C$28,2,0),0)</f>
        <v>0</v>
      </c>
      <c r="P251" s="93"/>
      <c r="Q251" s="92">
        <f>IFERROR(VLOOKUP(P251,'Listas Generales'!$B$31:$C$35,2,0),0)</f>
        <v>0</v>
      </c>
      <c r="R251" s="93"/>
      <c r="S251" s="92">
        <f>IFERROR(VLOOKUP(R251,'Listas Generales'!$B$38:$C$42,2,0),0)</f>
        <v>0</v>
      </c>
      <c r="T251" s="94">
        <f t="shared" si="6"/>
        <v>0</v>
      </c>
      <c r="U251" s="172" t="str">
        <f>IFERROR(VLOOKUP(T251,'Listas Generales'!$B$4:$C$7,2,0),"-")</f>
        <v>Sin clasificar</v>
      </c>
      <c r="V251" s="99"/>
      <c r="W251" s="223"/>
      <c r="X251" s="224"/>
      <c r="Y251" s="224"/>
      <c r="Z251" s="224"/>
      <c r="AA251" s="224"/>
      <c r="AB251" s="225"/>
      <c r="AC251" s="142"/>
      <c r="AD251" s="141"/>
      <c r="AE251" s="141"/>
      <c r="AF251" s="141"/>
      <c r="AG251" s="187"/>
      <c r="AH251" s="323"/>
      <c r="AI251" s="100"/>
      <c r="AJ251" s="323"/>
      <c r="AK251" s="100"/>
      <c r="AL251" s="324"/>
      <c r="AM251" s="143"/>
      <c r="AN251" s="177" t="str">
        <f>IF(ISERROR(VLOOKUP(AL251,'Listas Ley Transparencia'!$N$3:$S$17,2,0)),"",VLOOKUP(AL251,'Listas Ley Transparencia'!$N$3:$S$17,2,0))</f>
        <v/>
      </c>
      <c r="AO251" s="178" t="str">
        <f>IF(ISERROR(VLOOKUP(AL251,'Listas Ley Transparencia'!$N$3:$S$17,3,0)),"",VLOOKUP(AL251,'Listas Ley Transparencia'!$N$3:$S$17,3,0))</f>
        <v/>
      </c>
      <c r="AP251" s="178" t="str">
        <f>IF(ISERROR(VLOOKUP(AL251,'Listas Ley Transparencia'!$N$3:$S$17,4,0)),"",VLOOKUP(AL251,'Listas Ley Transparencia'!$N$3:$S$17,4,0))</f>
        <v/>
      </c>
      <c r="AQ251" s="179" t="str">
        <f>IF(ISERROR(VLOOKUP(AL251,'Listas Ley Transparencia'!$N$3:$S$17,6,0)),"",VLOOKUP(AL251,'Listas Ley Transparencia'!$N$3:$S$17,6,0))</f>
        <v/>
      </c>
      <c r="AR251" s="229"/>
      <c r="AS251" s="230"/>
      <c r="AT251" s="231"/>
      <c r="AU251" s="231"/>
      <c r="AV251" s="232"/>
      <c r="AW251" s="236"/>
      <c r="AX251" s="167"/>
      <c r="AY251" s="168"/>
      <c r="AZ251" s="168"/>
      <c r="BA251" s="184" t="str">
        <f t="shared" si="7"/>
        <v>No</v>
      </c>
    </row>
    <row r="252" spans="1:53" ht="93" customHeight="1" x14ac:dyDescent="0.2">
      <c r="A252" s="96">
        <v>244</v>
      </c>
      <c r="B252" s="319"/>
      <c r="C252" s="97"/>
      <c r="D252" s="213"/>
      <c r="E252" s="97"/>
      <c r="F252" s="97"/>
      <c r="G252" s="98"/>
      <c r="H252" s="98"/>
      <c r="I252" s="174" t="str">
        <f>IF(T252=0,"-",IF(M252="Datos / Información",CONCATENATE(S252,Q252,O252,"-",VLOOKUP(N252,'Listas Generales'!$B$44:$C$47,2,0)),"-"))</f>
        <v>-</v>
      </c>
      <c r="J252" s="333"/>
      <c r="K252" s="334"/>
      <c r="L252" s="335"/>
      <c r="M252" s="90"/>
      <c r="N252" s="91"/>
      <c r="O252" s="92">
        <f>IFERROR(VLOOKUP(N252,'Listas Generales'!$B$24:$C$28,2,0),0)</f>
        <v>0</v>
      </c>
      <c r="P252" s="93"/>
      <c r="Q252" s="92">
        <f>IFERROR(VLOOKUP(P252,'Listas Generales'!$B$31:$C$35,2,0),0)</f>
        <v>0</v>
      </c>
      <c r="R252" s="93"/>
      <c r="S252" s="92">
        <f>IFERROR(VLOOKUP(R252,'Listas Generales'!$B$38:$C$42,2,0),0)</f>
        <v>0</v>
      </c>
      <c r="T252" s="94">
        <f t="shared" si="6"/>
        <v>0</v>
      </c>
      <c r="U252" s="172" t="str">
        <f>IFERROR(VLOOKUP(T252,'Listas Generales'!$B$4:$C$7,2,0),"-")</f>
        <v>Sin clasificar</v>
      </c>
      <c r="V252" s="99"/>
      <c r="W252" s="223"/>
      <c r="X252" s="224"/>
      <c r="Y252" s="224"/>
      <c r="Z252" s="224"/>
      <c r="AA252" s="224"/>
      <c r="AB252" s="225"/>
      <c r="AC252" s="142"/>
      <c r="AD252" s="141"/>
      <c r="AE252" s="141"/>
      <c r="AF252" s="141"/>
      <c r="AG252" s="187"/>
      <c r="AH252" s="323"/>
      <c r="AI252" s="100"/>
      <c r="AJ252" s="323"/>
      <c r="AK252" s="100"/>
      <c r="AL252" s="324"/>
      <c r="AM252" s="143"/>
      <c r="AN252" s="177" t="str">
        <f>IF(ISERROR(VLOOKUP(AL252,'Listas Ley Transparencia'!$N$3:$S$17,2,0)),"",VLOOKUP(AL252,'Listas Ley Transparencia'!$N$3:$S$17,2,0))</f>
        <v/>
      </c>
      <c r="AO252" s="178" t="str">
        <f>IF(ISERROR(VLOOKUP(AL252,'Listas Ley Transparencia'!$N$3:$S$17,3,0)),"",VLOOKUP(AL252,'Listas Ley Transparencia'!$N$3:$S$17,3,0))</f>
        <v/>
      </c>
      <c r="AP252" s="178" t="str">
        <f>IF(ISERROR(VLOOKUP(AL252,'Listas Ley Transparencia'!$N$3:$S$17,4,0)),"",VLOOKUP(AL252,'Listas Ley Transparencia'!$N$3:$S$17,4,0))</f>
        <v/>
      </c>
      <c r="AQ252" s="179" t="str">
        <f>IF(ISERROR(VLOOKUP(AL252,'Listas Ley Transparencia'!$N$3:$S$17,6,0)),"",VLOOKUP(AL252,'Listas Ley Transparencia'!$N$3:$S$17,6,0))</f>
        <v/>
      </c>
      <c r="AR252" s="229"/>
      <c r="AS252" s="230"/>
      <c r="AT252" s="231"/>
      <c r="AU252" s="231"/>
      <c r="AV252" s="232"/>
      <c r="AW252" s="236"/>
      <c r="AX252" s="167"/>
      <c r="AY252" s="168"/>
      <c r="AZ252" s="168"/>
      <c r="BA252" s="184" t="str">
        <f t="shared" si="7"/>
        <v>No</v>
      </c>
    </row>
    <row r="253" spans="1:53" ht="93" customHeight="1" x14ac:dyDescent="0.2">
      <c r="A253" s="96">
        <v>245</v>
      </c>
      <c r="B253" s="319"/>
      <c r="C253" s="97"/>
      <c r="D253" s="213"/>
      <c r="E253" s="97"/>
      <c r="F253" s="97"/>
      <c r="G253" s="98"/>
      <c r="H253" s="98"/>
      <c r="I253" s="174" t="str">
        <f>IF(T253=0,"-",IF(M253="Datos / Información",CONCATENATE(S253,Q253,O253,"-",VLOOKUP(N253,'Listas Generales'!$B$44:$C$47,2,0)),"-"))</f>
        <v>-</v>
      </c>
      <c r="J253" s="333"/>
      <c r="K253" s="334"/>
      <c r="L253" s="335"/>
      <c r="M253" s="90"/>
      <c r="N253" s="91"/>
      <c r="O253" s="92">
        <f>IFERROR(VLOOKUP(N253,'Listas Generales'!$B$24:$C$28,2,0),0)</f>
        <v>0</v>
      </c>
      <c r="P253" s="93"/>
      <c r="Q253" s="92">
        <f>IFERROR(VLOOKUP(P253,'Listas Generales'!$B$31:$C$35,2,0),0)</f>
        <v>0</v>
      </c>
      <c r="R253" s="93"/>
      <c r="S253" s="92">
        <f>IFERROR(VLOOKUP(R253,'Listas Generales'!$B$38:$C$42,2,0),0)</f>
        <v>0</v>
      </c>
      <c r="T253" s="94">
        <f t="shared" si="6"/>
        <v>0</v>
      </c>
      <c r="U253" s="172" t="str">
        <f>IFERROR(VLOOKUP(T253,'Listas Generales'!$B$4:$C$7,2,0),"-")</f>
        <v>Sin clasificar</v>
      </c>
      <c r="V253" s="99"/>
      <c r="W253" s="223"/>
      <c r="X253" s="224"/>
      <c r="Y253" s="224"/>
      <c r="Z253" s="224"/>
      <c r="AA253" s="224"/>
      <c r="AB253" s="225"/>
      <c r="AC253" s="142"/>
      <c r="AD253" s="141"/>
      <c r="AE253" s="141"/>
      <c r="AF253" s="141"/>
      <c r="AG253" s="187"/>
      <c r="AH253" s="323"/>
      <c r="AI253" s="100"/>
      <c r="AJ253" s="323"/>
      <c r="AK253" s="100"/>
      <c r="AL253" s="324"/>
      <c r="AM253" s="143"/>
      <c r="AN253" s="177" t="str">
        <f>IF(ISERROR(VLOOKUP(AL253,'Listas Ley Transparencia'!$N$3:$S$17,2,0)),"",VLOOKUP(AL253,'Listas Ley Transparencia'!$N$3:$S$17,2,0))</f>
        <v/>
      </c>
      <c r="AO253" s="178" t="str">
        <f>IF(ISERROR(VLOOKUP(AL253,'Listas Ley Transparencia'!$N$3:$S$17,3,0)),"",VLOOKUP(AL253,'Listas Ley Transparencia'!$N$3:$S$17,3,0))</f>
        <v/>
      </c>
      <c r="AP253" s="178" t="str">
        <f>IF(ISERROR(VLOOKUP(AL253,'Listas Ley Transparencia'!$N$3:$S$17,4,0)),"",VLOOKUP(AL253,'Listas Ley Transparencia'!$N$3:$S$17,4,0))</f>
        <v/>
      </c>
      <c r="AQ253" s="179" t="str">
        <f>IF(ISERROR(VLOOKUP(AL253,'Listas Ley Transparencia'!$N$3:$S$17,6,0)),"",VLOOKUP(AL253,'Listas Ley Transparencia'!$N$3:$S$17,6,0))</f>
        <v/>
      </c>
      <c r="AR253" s="229"/>
      <c r="AS253" s="230"/>
      <c r="AT253" s="231"/>
      <c r="AU253" s="231"/>
      <c r="AV253" s="232"/>
      <c r="AW253" s="236"/>
      <c r="AX253" s="167"/>
      <c r="AY253" s="168"/>
      <c r="AZ253" s="168"/>
      <c r="BA253" s="184" t="str">
        <f t="shared" si="7"/>
        <v>No</v>
      </c>
    </row>
    <row r="254" spans="1:53" ht="93" customHeight="1" x14ac:dyDescent="0.2">
      <c r="A254" s="96">
        <v>246</v>
      </c>
      <c r="B254" s="319"/>
      <c r="C254" s="97"/>
      <c r="D254" s="213"/>
      <c r="E254" s="97"/>
      <c r="F254" s="97"/>
      <c r="G254" s="98"/>
      <c r="H254" s="98"/>
      <c r="I254" s="174" t="str">
        <f>IF(T254=0,"-",IF(M254="Datos / Información",CONCATENATE(S254,Q254,O254,"-",VLOOKUP(N254,'Listas Generales'!$B$44:$C$47,2,0)),"-"))</f>
        <v>-</v>
      </c>
      <c r="J254" s="333"/>
      <c r="K254" s="334"/>
      <c r="L254" s="335"/>
      <c r="M254" s="90"/>
      <c r="N254" s="91"/>
      <c r="O254" s="92">
        <f>IFERROR(VLOOKUP(N254,'Listas Generales'!$B$24:$C$28,2,0),0)</f>
        <v>0</v>
      </c>
      <c r="P254" s="93"/>
      <c r="Q254" s="92">
        <f>IFERROR(VLOOKUP(P254,'Listas Generales'!$B$31:$C$35,2,0),0)</f>
        <v>0</v>
      </c>
      <c r="R254" s="93"/>
      <c r="S254" s="92">
        <f>IFERROR(VLOOKUP(R254,'Listas Generales'!$B$38:$C$42,2,0),0)</f>
        <v>0</v>
      </c>
      <c r="T254" s="94">
        <f t="shared" si="6"/>
        <v>0</v>
      </c>
      <c r="U254" s="172" t="str">
        <f>IFERROR(VLOOKUP(T254,'Listas Generales'!$B$4:$C$7,2,0),"-")</f>
        <v>Sin clasificar</v>
      </c>
      <c r="V254" s="99"/>
      <c r="W254" s="223"/>
      <c r="X254" s="224"/>
      <c r="Y254" s="224"/>
      <c r="Z254" s="224"/>
      <c r="AA254" s="224"/>
      <c r="AB254" s="225"/>
      <c r="AC254" s="142"/>
      <c r="AD254" s="141"/>
      <c r="AE254" s="141"/>
      <c r="AF254" s="141"/>
      <c r="AG254" s="187"/>
      <c r="AH254" s="323"/>
      <c r="AI254" s="100"/>
      <c r="AJ254" s="323"/>
      <c r="AK254" s="100"/>
      <c r="AL254" s="324"/>
      <c r="AM254" s="143"/>
      <c r="AN254" s="177" t="str">
        <f>IF(ISERROR(VLOOKUP(AL254,'Listas Ley Transparencia'!$N$3:$S$17,2,0)),"",VLOOKUP(AL254,'Listas Ley Transparencia'!$N$3:$S$17,2,0))</f>
        <v/>
      </c>
      <c r="AO254" s="178" t="str">
        <f>IF(ISERROR(VLOOKUP(AL254,'Listas Ley Transparencia'!$N$3:$S$17,3,0)),"",VLOOKUP(AL254,'Listas Ley Transparencia'!$N$3:$S$17,3,0))</f>
        <v/>
      </c>
      <c r="AP254" s="178" t="str">
        <f>IF(ISERROR(VLOOKUP(AL254,'Listas Ley Transparencia'!$N$3:$S$17,4,0)),"",VLOOKUP(AL254,'Listas Ley Transparencia'!$N$3:$S$17,4,0))</f>
        <v/>
      </c>
      <c r="AQ254" s="179" t="str">
        <f>IF(ISERROR(VLOOKUP(AL254,'Listas Ley Transparencia'!$N$3:$S$17,6,0)),"",VLOOKUP(AL254,'Listas Ley Transparencia'!$N$3:$S$17,6,0))</f>
        <v/>
      </c>
      <c r="AR254" s="229"/>
      <c r="AS254" s="230"/>
      <c r="AT254" s="231"/>
      <c r="AU254" s="231"/>
      <c r="AV254" s="232"/>
      <c r="AW254" s="236"/>
      <c r="AX254" s="167"/>
      <c r="AY254" s="168"/>
      <c r="AZ254" s="168"/>
      <c r="BA254" s="184" t="str">
        <f t="shared" si="7"/>
        <v>No</v>
      </c>
    </row>
    <row r="255" spans="1:53" ht="93" customHeight="1" x14ac:dyDescent="0.2">
      <c r="A255" s="96">
        <v>247</v>
      </c>
      <c r="B255" s="319"/>
      <c r="C255" s="97"/>
      <c r="D255" s="213"/>
      <c r="E255" s="97"/>
      <c r="F255" s="97"/>
      <c r="G255" s="98"/>
      <c r="H255" s="98"/>
      <c r="I255" s="174" t="str">
        <f>IF(T255=0,"-",IF(M255="Datos / Información",CONCATENATE(S255,Q255,O255,"-",VLOOKUP(N255,'Listas Generales'!$B$44:$C$47,2,0)),"-"))</f>
        <v>-</v>
      </c>
      <c r="J255" s="333"/>
      <c r="K255" s="334"/>
      <c r="L255" s="335"/>
      <c r="M255" s="90"/>
      <c r="N255" s="91"/>
      <c r="O255" s="92">
        <f>IFERROR(VLOOKUP(N255,'Listas Generales'!$B$24:$C$28,2,0),0)</f>
        <v>0</v>
      </c>
      <c r="P255" s="93"/>
      <c r="Q255" s="92">
        <f>IFERROR(VLOOKUP(P255,'Listas Generales'!$B$31:$C$35,2,0),0)</f>
        <v>0</v>
      </c>
      <c r="R255" s="93"/>
      <c r="S255" s="92">
        <f>IFERROR(VLOOKUP(R255,'Listas Generales'!$B$38:$C$42,2,0),0)</f>
        <v>0</v>
      </c>
      <c r="T255" s="94">
        <f t="shared" si="6"/>
        <v>0</v>
      </c>
      <c r="U255" s="172" t="str">
        <f>IFERROR(VLOOKUP(T255,'Listas Generales'!$B$4:$C$7,2,0),"-")</f>
        <v>Sin clasificar</v>
      </c>
      <c r="V255" s="99"/>
      <c r="W255" s="223"/>
      <c r="X255" s="224"/>
      <c r="Y255" s="224"/>
      <c r="Z255" s="224"/>
      <c r="AA255" s="224"/>
      <c r="AB255" s="225"/>
      <c r="AC255" s="142"/>
      <c r="AD255" s="141"/>
      <c r="AE255" s="141"/>
      <c r="AF255" s="141"/>
      <c r="AG255" s="187"/>
      <c r="AH255" s="323"/>
      <c r="AI255" s="100"/>
      <c r="AJ255" s="323"/>
      <c r="AK255" s="100"/>
      <c r="AL255" s="324"/>
      <c r="AM255" s="143"/>
      <c r="AN255" s="177" t="str">
        <f>IF(ISERROR(VLOOKUP(AL255,'Listas Ley Transparencia'!$N$3:$S$17,2,0)),"",VLOOKUP(AL255,'Listas Ley Transparencia'!$N$3:$S$17,2,0))</f>
        <v/>
      </c>
      <c r="AO255" s="178" t="str">
        <f>IF(ISERROR(VLOOKUP(AL255,'Listas Ley Transparencia'!$N$3:$S$17,3,0)),"",VLOOKUP(AL255,'Listas Ley Transparencia'!$N$3:$S$17,3,0))</f>
        <v/>
      </c>
      <c r="AP255" s="178" t="str">
        <f>IF(ISERROR(VLOOKUP(AL255,'Listas Ley Transparencia'!$N$3:$S$17,4,0)),"",VLOOKUP(AL255,'Listas Ley Transparencia'!$N$3:$S$17,4,0))</f>
        <v/>
      </c>
      <c r="AQ255" s="179" t="str">
        <f>IF(ISERROR(VLOOKUP(AL255,'Listas Ley Transparencia'!$N$3:$S$17,6,0)),"",VLOOKUP(AL255,'Listas Ley Transparencia'!$N$3:$S$17,6,0))</f>
        <v/>
      </c>
      <c r="AR255" s="229"/>
      <c r="AS255" s="230"/>
      <c r="AT255" s="231"/>
      <c r="AU255" s="231"/>
      <c r="AV255" s="232"/>
      <c r="AW255" s="236"/>
      <c r="AX255" s="167"/>
      <c r="AY255" s="168"/>
      <c r="AZ255" s="168"/>
      <c r="BA255" s="184" t="str">
        <f t="shared" si="7"/>
        <v>No</v>
      </c>
    </row>
    <row r="256" spans="1:53" ht="93" customHeight="1" x14ac:dyDescent="0.2">
      <c r="A256" s="96">
        <v>248</v>
      </c>
      <c r="B256" s="319"/>
      <c r="C256" s="97"/>
      <c r="D256" s="213"/>
      <c r="E256" s="97"/>
      <c r="F256" s="97"/>
      <c r="G256" s="98"/>
      <c r="H256" s="98"/>
      <c r="I256" s="174" t="str">
        <f>IF(T256=0,"-",IF(M256="Datos / Información",CONCATENATE(S256,Q256,O256,"-",VLOOKUP(N256,'Listas Generales'!$B$44:$C$47,2,0)),"-"))</f>
        <v>-</v>
      </c>
      <c r="J256" s="333"/>
      <c r="K256" s="334"/>
      <c r="L256" s="335"/>
      <c r="M256" s="90"/>
      <c r="N256" s="91"/>
      <c r="O256" s="92">
        <f>IFERROR(VLOOKUP(N256,'Listas Generales'!$B$24:$C$28,2,0),0)</f>
        <v>0</v>
      </c>
      <c r="P256" s="93"/>
      <c r="Q256" s="92">
        <f>IFERROR(VLOOKUP(P256,'Listas Generales'!$B$31:$C$35,2,0),0)</f>
        <v>0</v>
      </c>
      <c r="R256" s="93"/>
      <c r="S256" s="92">
        <f>IFERROR(VLOOKUP(R256,'Listas Generales'!$B$38:$C$42,2,0),0)</f>
        <v>0</v>
      </c>
      <c r="T256" s="94">
        <f t="shared" si="6"/>
        <v>0</v>
      </c>
      <c r="U256" s="172" t="str">
        <f>IFERROR(VLOOKUP(T256,'Listas Generales'!$B$4:$C$7,2,0),"-")</f>
        <v>Sin clasificar</v>
      </c>
      <c r="V256" s="99"/>
      <c r="W256" s="223"/>
      <c r="X256" s="224"/>
      <c r="Y256" s="224"/>
      <c r="Z256" s="224"/>
      <c r="AA256" s="224"/>
      <c r="AB256" s="225"/>
      <c r="AC256" s="142"/>
      <c r="AD256" s="141"/>
      <c r="AE256" s="141"/>
      <c r="AF256" s="141"/>
      <c r="AG256" s="187"/>
      <c r="AH256" s="323"/>
      <c r="AI256" s="100"/>
      <c r="AJ256" s="323"/>
      <c r="AK256" s="100"/>
      <c r="AL256" s="324"/>
      <c r="AM256" s="143"/>
      <c r="AN256" s="177" t="str">
        <f>IF(ISERROR(VLOOKUP(AL256,'Listas Ley Transparencia'!$N$3:$S$17,2,0)),"",VLOOKUP(AL256,'Listas Ley Transparencia'!$N$3:$S$17,2,0))</f>
        <v/>
      </c>
      <c r="AO256" s="178" t="str">
        <f>IF(ISERROR(VLOOKUP(AL256,'Listas Ley Transparencia'!$N$3:$S$17,3,0)),"",VLOOKUP(AL256,'Listas Ley Transparencia'!$N$3:$S$17,3,0))</f>
        <v/>
      </c>
      <c r="AP256" s="178" t="str">
        <f>IF(ISERROR(VLOOKUP(AL256,'Listas Ley Transparencia'!$N$3:$S$17,4,0)),"",VLOOKUP(AL256,'Listas Ley Transparencia'!$N$3:$S$17,4,0))</f>
        <v/>
      </c>
      <c r="AQ256" s="179" t="str">
        <f>IF(ISERROR(VLOOKUP(AL256,'Listas Ley Transparencia'!$N$3:$S$17,6,0)),"",VLOOKUP(AL256,'Listas Ley Transparencia'!$N$3:$S$17,6,0))</f>
        <v/>
      </c>
      <c r="AR256" s="229"/>
      <c r="AS256" s="230"/>
      <c r="AT256" s="231"/>
      <c r="AU256" s="231"/>
      <c r="AV256" s="232"/>
      <c r="AW256" s="236"/>
      <c r="AX256" s="167"/>
      <c r="AY256" s="168"/>
      <c r="AZ256" s="168"/>
      <c r="BA256" s="184" t="str">
        <f t="shared" si="7"/>
        <v>No</v>
      </c>
    </row>
    <row r="257" spans="1:53" ht="93" customHeight="1" x14ac:dyDescent="0.2">
      <c r="A257" s="96">
        <v>249</v>
      </c>
      <c r="B257" s="319"/>
      <c r="C257" s="97"/>
      <c r="D257" s="213"/>
      <c r="E257" s="97"/>
      <c r="F257" s="97"/>
      <c r="G257" s="98"/>
      <c r="H257" s="98"/>
      <c r="I257" s="174" t="str">
        <f>IF(T257=0,"-",IF(M257="Datos / Información",CONCATENATE(S257,Q257,O257,"-",VLOOKUP(N257,'Listas Generales'!$B$44:$C$47,2,0)),"-"))</f>
        <v>-</v>
      </c>
      <c r="J257" s="333"/>
      <c r="K257" s="334"/>
      <c r="L257" s="335"/>
      <c r="M257" s="90"/>
      <c r="N257" s="91"/>
      <c r="O257" s="92">
        <f>IFERROR(VLOOKUP(N257,'Listas Generales'!$B$24:$C$28,2,0),0)</f>
        <v>0</v>
      </c>
      <c r="P257" s="93"/>
      <c r="Q257" s="92">
        <f>IFERROR(VLOOKUP(P257,'Listas Generales'!$B$31:$C$35,2,0),0)</f>
        <v>0</v>
      </c>
      <c r="R257" s="93"/>
      <c r="S257" s="92">
        <f>IFERROR(VLOOKUP(R257,'Listas Generales'!$B$38:$C$42,2,0),0)</f>
        <v>0</v>
      </c>
      <c r="T257" s="94">
        <f t="shared" si="6"/>
        <v>0</v>
      </c>
      <c r="U257" s="172" t="str">
        <f>IFERROR(VLOOKUP(T257,'Listas Generales'!$B$4:$C$7,2,0),"-")</f>
        <v>Sin clasificar</v>
      </c>
      <c r="V257" s="99"/>
      <c r="W257" s="223"/>
      <c r="X257" s="224"/>
      <c r="Y257" s="224"/>
      <c r="Z257" s="224"/>
      <c r="AA257" s="224"/>
      <c r="AB257" s="225"/>
      <c r="AC257" s="142"/>
      <c r="AD257" s="141"/>
      <c r="AE257" s="141"/>
      <c r="AF257" s="141"/>
      <c r="AG257" s="187"/>
      <c r="AH257" s="323"/>
      <c r="AI257" s="100"/>
      <c r="AJ257" s="323"/>
      <c r="AK257" s="100"/>
      <c r="AL257" s="324"/>
      <c r="AM257" s="143"/>
      <c r="AN257" s="177" t="str">
        <f>IF(ISERROR(VLOOKUP(AL257,'Listas Ley Transparencia'!$N$3:$S$17,2,0)),"",VLOOKUP(AL257,'Listas Ley Transparencia'!$N$3:$S$17,2,0))</f>
        <v/>
      </c>
      <c r="AO257" s="178" t="str">
        <f>IF(ISERROR(VLOOKUP(AL257,'Listas Ley Transparencia'!$N$3:$S$17,3,0)),"",VLOOKUP(AL257,'Listas Ley Transparencia'!$N$3:$S$17,3,0))</f>
        <v/>
      </c>
      <c r="AP257" s="178" t="str">
        <f>IF(ISERROR(VLOOKUP(AL257,'Listas Ley Transparencia'!$N$3:$S$17,4,0)),"",VLOOKUP(AL257,'Listas Ley Transparencia'!$N$3:$S$17,4,0))</f>
        <v/>
      </c>
      <c r="AQ257" s="179" t="str">
        <f>IF(ISERROR(VLOOKUP(AL257,'Listas Ley Transparencia'!$N$3:$S$17,6,0)),"",VLOOKUP(AL257,'Listas Ley Transparencia'!$N$3:$S$17,6,0))</f>
        <v/>
      </c>
      <c r="AR257" s="229"/>
      <c r="AS257" s="230"/>
      <c r="AT257" s="231"/>
      <c r="AU257" s="231"/>
      <c r="AV257" s="232"/>
      <c r="AW257" s="236"/>
      <c r="AX257" s="167"/>
      <c r="AY257" s="168"/>
      <c r="AZ257" s="168"/>
      <c r="BA257" s="184" t="str">
        <f t="shared" si="7"/>
        <v>No</v>
      </c>
    </row>
    <row r="258" spans="1:53" ht="93" customHeight="1" x14ac:dyDescent="0.2">
      <c r="A258" s="96">
        <v>250</v>
      </c>
      <c r="B258" s="319"/>
      <c r="C258" s="97"/>
      <c r="D258" s="213"/>
      <c r="E258" s="97"/>
      <c r="F258" s="97"/>
      <c r="G258" s="98"/>
      <c r="H258" s="98"/>
      <c r="I258" s="174" t="str">
        <f>IF(T258=0,"-",IF(M258="Datos / Información",CONCATENATE(S258,Q258,O258,"-",VLOOKUP(N258,'Listas Generales'!$B$44:$C$47,2,0)),"-"))</f>
        <v>-</v>
      </c>
      <c r="J258" s="333"/>
      <c r="K258" s="334"/>
      <c r="L258" s="335"/>
      <c r="M258" s="90"/>
      <c r="N258" s="91"/>
      <c r="O258" s="92">
        <f>IFERROR(VLOOKUP(N258,'Listas Generales'!$B$24:$C$28,2,0),0)</f>
        <v>0</v>
      </c>
      <c r="P258" s="93"/>
      <c r="Q258" s="92">
        <f>IFERROR(VLOOKUP(P258,'Listas Generales'!$B$31:$C$35,2,0),0)</f>
        <v>0</v>
      </c>
      <c r="R258" s="93"/>
      <c r="S258" s="92">
        <f>IFERROR(VLOOKUP(R258,'Listas Generales'!$B$38:$C$42,2,0),0)</f>
        <v>0</v>
      </c>
      <c r="T258" s="94">
        <f t="shared" si="6"/>
        <v>0</v>
      </c>
      <c r="U258" s="172" t="str">
        <f>IFERROR(VLOOKUP(T258,'Listas Generales'!$B$4:$C$7,2,0),"-")</f>
        <v>Sin clasificar</v>
      </c>
      <c r="V258" s="99"/>
      <c r="W258" s="223"/>
      <c r="X258" s="224"/>
      <c r="Y258" s="224"/>
      <c r="Z258" s="224"/>
      <c r="AA258" s="224"/>
      <c r="AB258" s="225"/>
      <c r="AC258" s="142"/>
      <c r="AD258" s="141"/>
      <c r="AE258" s="141"/>
      <c r="AF258" s="141"/>
      <c r="AG258" s="187"/>
      <c r="AH258" s="323"/>
      <c r="AI258" s="100"/>
      <c r="AJ258" s="323"/>
      <c r="AK258" s="100"/>
      <c r="AL258" s="324"/>
      <c r="AM258" s="143"/>
      <c r="AN258" s="177" t="str">
        <f>IF(ISERROR(VLOOKUP(AL258,'Listas Ley Transparencia'!$N$3:$S$17,2,0)),"",VLOOKUP(AL258,'Listas Ley Transparencia'!$N$3:$S$17,2,0))</f>
        <v/>
      </c>
      <c r="AO258" s="178" t="str">
        <f>IF(ISERROR(VLOOKUP(AL258,'Listas Ley Transparencia'!$N$3:$S$17,3,0)),"",VLOOKUP(AL258,'Listas Ley Transparencia'!$N$3:$S$17,3,0))</f>
        <v/>
      </c>
      <c r="AP258" s="178" t="str">
        <f>IF(ISERROR(VLOOKUP(AL258,'Listas Ley Transparencia'!$N$3:$S$17,4,0)),"",VLOOKUP(AL258,'Listas Ley Transparencia'!$N$3:$S$17,4,0))</f>
        <v/>
      </c>
      <c r="AQ258" s="179" t="str">
        <f>IF(ISERROR(VLOOKUP(AL258,'Listas Ley Transparencia'!$N$3:$S$17,6,0)),"",VLOOKUP(AL258,'Listas Ley Transparencia'!$N$3:$S$17,6,0))</f>
        <v/>
      </c>
      <c r="AR258" s="229"/>
      <c r="AS258" s="230"/>
      <c r="AT258" s="231"/>
      <c r="AU258" s="231"/>
      <c r="AV258" s="232"/>
      <c r="AW258" s="236"/>
      <c r="AX258" s="167"/>
      <c r="AY258" s="168"/>
      <c r="AZ258" s="168"/>
      <c r="BA258" s="184" t="str">
        <f t="shared" si="7"/>
        <v>No</v>
      </c>
    </row>
    <row r="259" spans="1:53" ht="93" customHeight="1" x14ac:dyDescent="0.2">
      <c r="A259" s="96">
        <v>251</v>
      </c>
      <c r="B259" s="319"/>
      <c r="C259" s="97"/>
      <c r="D259" s="213"/>
      <c r="E259" s="97"/>
      <c r="F259" s="97"/>
      <c r="G259" s="98"/>
      <c r="H259" s="98"/>
      <c r="I259" s="174" t="str">
        <f>IF(T259=0,"-",IF(M259="Datos / Información",CONCATENATE(S259,Q259,O259,"-",VLOOKUP(N259,'Listas Generales'!$B$44:$C$47,2,0)),"-"))</f>
        <v>-</v>
      </c>
      <c r="J259" s="333"/>
      <c r="K259" s="334"/>
      <c r="L259" s="335"/>
      <c r="M259" s="90"/>
      <c r="N259" s="91"/>
      <c r="O259" s="92">
        <f>IFERROR(VLOOKUP(N259,'Listas Generales'!$B$24:$C$28,2,0),0)</f>
        <v>0</v>
      </c>
      <c r="P259" s="93"/>
      <c r="Q259" s="92">
        <f>IFERROR(VLOOKUP(P259,'Listas Generales'!$B$31:$C$35,2,0),0)</f>
        <v>0</v>
      </c>
      <c r="R259" s="93"/>
      <c r="S259" s="92">
        <f>IFERROR(VLOOKUP(R259,'Listas Generales'!$B$38:$C$42,2,0),0)</f>
        <v>0</v>
      </c>
      <c r="T259" s="94">
        <f t="shared" si="6"/>
        <v>0</v>
      </c>
      <c r="U259" s="172" t="str">
        <f>IFERROR(VLOOKUP(T259,'Listas Generales'!$B$4:$C$7,2,0),"-")</f>
        <v>Sin clasificar</v>
      </c>
      <c r="V259" s="99"/>
      <c r="W259" s="223"/>
      <c r="X259" s="224"/>
      <c r="Y259" s="224"/>
      <c r="Z259" s="224"/>
      <c r="AA259" s="224"/>
      <c r="AB259" s="225"/>
      <c r="AC259" s="142"/>
      <c r="AD259" s="141"/>
      <c r="AE259" s="141"/>
      <c r="AF259" s="141"/>
      <c r="AG259" s="187"/>
      <c r="AH259" s="323"/>
      <c r="AI259" s="100"/>
      <c r="AJ259" s="323"/>
      <c r="AK259" s="100"/>
      <c r="AL259" s="324"/>
      <c r="AM259" s="143"/>
      <c r="AN259" s="177" t="str">
        <f>IF(ISERROR(VLOOKUP(AL259,'Listas Ley Transparencia'!$N$3:$S$17,2,0)),"",VLOOKUP(AL259,'Listas Ley Transparencia'!$N$3:$S$17,2,0))</f>
        <v/>
      </c>
      <c r="AO259" s="178" t="str">
        <f>IF(ISERROR(VLOOKUP(AL259,'Listas Ley Transparencia'!$N$3:$S$17,3,0)),"",VLOOKUP(AL259,'Listas Ley Transparencia'!$N$3:$S$17,3,0))</f>
        <v/>
      </c>
      <c r="AP259" s="178" t="str">
        <f>IF(ISERROR(VLOOKUP(AL259,'Listas Ley Transparencia'!$N$3:$S$17,4,0)),"",VLOOKUP(AL259,'Listas Ley Transparencia'!$N$3:$S$17,4,0))</f>
        <v/>
      </c>
      <c r="AQ259" s="179" t="str">
        <f>IF(ISERROR(VLOOKUP(AL259,'Listas Ley Transparencia'!$N$3:$S$17,6,0)),"",VLOOKUP(AL259,'Listas Ley Transparencia'!$N$3:$S$17,6,0))</f>
        <v/>
      </c>
      <c r="AR259" s="229"/>
      <c r="AS259" s="230"/>
      <c r="AT259" s="231"/>
      <c r="AU259" s="231"/>
      <c r="AV259" s="232"/>
      <c r="AW259" s="236"/>
      <c r="AX259" s="167"/>
      <c r="AY259" s="168"/>
      <c r="AZ259" s="168"/>
      <c r="BA259" s="184" t="str">
        <f t="shared" si="7"/>
        <v>No</v>
      </c>
    </row>
    <row r="260" spans="1:53" ht="93" customHeight="1" x14ac:dyDescent="0.2">
      <c r="A260" s="96">
        <v>252</v>
      </c>
      <c r="B260" s="319"/>
      <c r="C260" s="97"/>
      <c r="D260" s="213"/>
      <c r="E260" s="97"/>
      <c r="F260" s="97"/>
      <c r="G260" s="98"/>
      <c r="H260" s="98"/>
      <c r="I260" s="174" t="str">
        <f>IF(T260=0,"-",IF(M260="Datos / Información",CONCATENATE(S260,Q260,O260,"-",VLOOKUP(N260,'Listas Generales'!$B$44:$C$47,2,0)),"-"))</f>
        <v>-</v>
      </c>
      <c r="J260" s="333"/>
      <c r="K260" s="334"/>
      <c r="L260" s="335"/>
      <c r="M260" s="90"/>
      <c r="N260" s="91"/>
      <c r="O260" s="92">
        <f>IFERROR(VLOOKUP(N260,'Listas Generales'!$B$24:$C$28,2,0),0)</f>
        <v>0</v>
      </c>
      <c r="P260" s="93"/>
      <c r="Q260" s="92">
        <f>IFERROR(VLOOKUP(P260,'Listas Generales'!$B$31:$C$35,2,0),0)</f>
        <v>0</v>
      </c>
      <c r="R260" s="93"/>
      <c r="S260" s="92">
        <f>IFERROR(VLOOKUP(R260,'Listas Generales'!$B$38:$C$42,2,0),0)</f>
        <v>0</v>
      </c>
      <c r="T260" s="94">
        <f t="shared" si="6"/>
        <v>0</v>
      </c>
      <c r="U260" s="172" t="str">
        <f>IFERROR(VLOOKUP(T260,'Listas Generales'!$B$4:$C$7,2,0),"-")</f>
        <v>Sin clasificar</v>
      </c>
      <c r="V260" s="99"/>
      <c r="W260" s="223"/>
      <c r="X260" s="224"/>
      <c r="Y260" s="224"/>
      <c r="Z260" s="224"/>
      <c r="AA260" s="224"/>
      <c r="AB260" s="225"/>
      <c r="AC260" s="142"/>
      <c r="AD260" s="141"/>
      <c r="AE260" s="141"/>
      <c r="AF260" s="141"/>
      <c r="AG260" s="187"/>
      <c r="AH260" s="323"/>
      <c r="AI260" s="100"/>
      <c r="AJ260" s="323"/>
      <c r="AK260" s="100"/>
      <c r="AL260" s="324"/>
      <c r="AM260" s="143"/>
      <c r="AN260" s="177" t="str">
        <f>IF(ISERROR(VLOOKUP(AL260,'Listas Ley Transparencia'!$N$3:$S$17,2,0)),"",VLOOKUP(AL260,'Listas Ley Transparencia'!$N$3:$S$17,2,0))</f>
        <v/>
      </c>
      <c r="AO260" s="178" t="str">
        <f>IF(ISERROR(VLOOKUP(AL260,'Listas Ley Transparencia'!$N$3:$S$17,3,0)),"",VLOOKUP(AL260,'Listas Ley Transparencia'!$N$3:$S$17,3,0))</f>
        <v/>
      </c>
      <c r="AP260" s="178" t="str">
        <f>IF(ISERROR(VLOOKUP(AL260,'Listas Ley Transparencia'!$N$3:$S$17,4,0)),"",VLOOKUP(AL260,'Listas Ley Transparencia'!$N$3:$S$17,4,0))</f>
        <v/>
      </c>
      <c r="AQ260" s="179" t="str">
        <f>IF(ISERROR(VLOOKUP(AL260,'Listas Ley Transparencia'!$N$3:$S$17,6,0)),"",VLOOKUP(AL260,'Listas Ley Transparencia'!$N$3:$S$17,6,0))</f>
        <v/>
      </c>
      <c r="AR260" s="229"/>
      <c r="AS260" s="230"/>
      <c r="AT260" s="231"/>
      <c r="AU260" s="231"/>
      <c r="AV260" s="232"/>
      <c r="AW260" s="236"/>
      <c r="AX260" s="167"/>
      <c r="AY260" s="168"/>
      <c r="AZ260" s="168"/>
      <c r="BA260" s="184" t="str">
        <f t="shared" si="7"/>
        <v>No</v>
      </c>
    </row>
    <row r="261" spans="1:53" ht="93" customHeight="1" x14ac:dyDescent="0.2">
      <c r="A261" s="96">
        <v>253</v>
      </c>
      <c r="B261" s="319"/>
      <c r="C261" s="97"/>
      <c r="D261" s="213"/>
      <c r="E261" s="97"/>
      <c r="F261" s="97"/>
      <c r="G261" s="98"/>
      <c r="H261" s="98"/>
      <c r="I261" s="174" t="str">
        <f>IF(T261=0,"-",IF(M261="Datos / Información",CONCATENATE(S261,Q261,O261,"-",VLOOKUP(N261,'Listas Generales'!$B$44:$C$47,2,0)),"-"))</f>
        <v>-</v>
      </c>
      <c r="J261" s="333"/>
      <c r="K261" s="334"/>
      <c r="L261" s="335"/>
      <c r="M261" s="90"/>
      <c r="N261" s="91"/>
      <c r="O261" s="92">
        <f>IFERROR(VLOOKUP(N261,'Listas Generales'!$B$24:$C$28,2,0),0)</f>
        <v>0</v>
      </c>
      <c r="P261" s="93"/>
      <c r="Q261" s="92">
        <f>IFERROR(VLOOKUP(P261,'Listas Generales'!$B$31:$C$35,2,0),0)</f>
        <v>0</v>
      </c>
      <c r="R261" s="93"/>
      <c r="S261" s="92">
        <f>IFERROR(VLOOKUP(R261,'Listas Generales'!$B$38:$C$42,2,0),0)</f>
        <v>0</v>
      </c>
      <c r="T261" s="94">
        <f t="shared" si="6"/>
        <v>0</v>
      </c>
      <c r="U261" s="172" t="str">
        <f>IFERROR(VLOOKUP(T261,'Listas Generales'!$B$4:$C$7,2,0),"-")</f>
        <v>Sin clasificar</v>
      </c>
      <c r="V261" s="99"/>
      <c r="W261" s="223"/>
      <c r="X261" s="224"/>
      <c r="Y261" s="224"/>
      <c r="Z261" s="224"/>
      <c r="AA261" s="224"/>
      <c r="AB261" s="225"/>
      <c r="AC261" s="142"/>
      <c r="AD261" s="141"/>
      <c r="AE261" s="141"/>
      <c r="AF261" s="141"/>
      <c r="AG261" s="187"/>
      <c r="AH261" s="323"/>
      <c r="AI261" s="100"/>
      <c r="AJ261" s="323"/>
      <c r="AK261" s="100"/>
      <c r="AL261" s="324"/>
      <c r="AM261" s="143"/>
      <c r="AN261" s="177" t="str">
        <f>IF(ISERROR(VLOOKUP(AL261,'Listas Ley Transparencia'!$N$3:$S$17,2,0)),"",VLOOKUP(AL261,'Listas Ley Transparencia'!$N$3:$S$17,2,0))</f>
        <v/>
      </c>
      <c r="AO261" s="178" t="str">
        <f>IF(ISERROR(VLOOKUP(AL261,'Listas Ley Transparencia'!$N$3:$S$17,3,0)),"",VLOOKUP(AL261,'Listas Ley Transparencia'!$N$3:$S$17,3,0))</f>
        <v/>
      </c>
      <c r="AP261" s="178" t="str">
        <f>IF(ISERROR(VLOOKUP(AL261,'Listas Ley Transparencia'!$N$3:$S$17,4,0)),"",VLOOKUP(AL261,'Listas Ley Transparencia'!$N$3:$S$17,4,0))</f>
        <v/>
      </c>
      <c r="AQ261" s="179" t="str">
        <f>IF(ISERROR(VLOOKUP(AL261,'Listas Ley Transparencia'!$N$3:$S$17,6,0)),"",VLOOKUP(AL261,'Listas Ley Transparencia'!$N$3:$S$17,6,0))</f>
        <v/>
      </c>
      <c r="AR261" s="229"/>
      <c r="AS261" s="230"/>
      <c r="AT261" s="231"/>
      <c r="AU261" s="231"/>
      <c r="AV261" s="232"/>
      <c r="AW261" s="236"/>
      <c r="AX261" s="167"/>
      <c r="AY261" s="168"/>
      <c r="AZ261" s="168"/>
      <c r="BA261" s="184" t="str">
        <f t="shared" si="7"/>
        <v>No</v>
      </c>
    </row>
    <row r="262" spans="1:53" ht="93" customHeight="1" x14ac:dyDescent="0.2">
      <c r="A262" s="96">
        <v>254</v>
      </c>
      <c r="B262" s="319"/>
      <c r="C262" s="97"/>
      <c r="D262" s="213"/>
      <c r="E262" s="97"/>
      <c r="F262" s="97"/>
      <c r="G262" s="98"/>
      <c r="H262" s="98"/>
      <c r="I262" s="174" t="str">
        <f>IF(T262=0,"-",IF(M262="Datos / Información",CONCATENATE(S262,Q262,O262,"-",VLOOKUP(N262,'Listas Generales'!$B$44:$C$47,2,0)),"-"))</f>
        <v>-</v>
      </c>
      <c r="J262" s="333"/>
      <c r="K262" s="334"/>
      <c r="L262" s="335"/>
      <c r="M262" s="90"/>
      <c r="N262" s="91"/>
      <c r="O262" s="92">
        <f>IFERROR(VLOOKUP(N262,'Listas Generales'!$B$24:$C$28,2,0),0)</f>
        <v>0</v>
      </c>
      <c r="P262" s="93"/>
      <c r="Q262" s="92">
        <f>IFERROR(VLOOKUP(P262,'Listas Generales'!$B$31:$C$35,2,0),0)</f>
        <v>0</v>
      </c>
      <c r="R262" s="93"/>
      <c r="S262" s="92">
        <f>IFERROR(VLOOKUP(R262,'Listas Generales'!$B$38:$C$42,2,0),0)</f>
        <v>0</v>
      </c>
      <c r="T262" s="94">
        <f t="shared" si="6"/>
        <v>0</v>
      </c>
      <c r="U262" s="172" t="str">
        <f>IFERROR(VLOOKUP(T262,'Listas Generales'!$B$4:$C$7,2,0),"-")</f>
        <v>Sin clasificar</v>
      </c>
      <c r="V262" s="99"/>
      <c r="W262" s="223"/>
      <c r="X262" s="224"/>
      <c r="Y262" s="224"/>
      <c r="Z262" s="224"/>
      <c r="AA262" s="224"/>
      <c r="AB262" s="225"/>
      <c r="AC262" s="142"/>
      <c r="AD262" s="141"/>
      <c r="AE262" s="141"/>
      <c r="AF262" s="141"/>
      <c r="AG262" s="187"/>
      <c r="AH262" s="323"/>
      <c r="AI262" s="100"/>
      <c r="AJ262" s="323"/>
      <c r="AK262" s="100"/>
      <c r="AL262" s="324"/>
      <c r="AM262" s="143"/>
      <c r="AN262" s="177" t="str">
        <f>IF(ISERROR(VLOOKUP(AL262,'Listas Ley Transparencia'!$N$3:$S$17,2,0)),"",VLOOKUP(AL262,'Listas Ley Transparencia'!$N$3:$S$17,2,0))</f>
        <v/>
      </c>
      <c r="AO262" s="178" t="str">
        <f>IF(ISERROR(VLOOKUP(AL262,'Listas Ley Transparencia'!$N$3:$S$17,3,0)),"",VLOOKUP(AL262,'Listas Ley Transparencia'!$N$3:$S$17,3,0))</f>
        <v/>
      </c>
      <c r="AP262" s="178" t="str">
        <f>IF(ISERROR(VLOOKUP(AL262,'Listas Ley Transparencia'!$N$3:$S$17,4,0)),"",VLOOKUP(AL262,'Listas Ley Transparencia'!$N$3:$S$17,4,0))</f>
        <v/>
      </c>
      <c r="AQ262" s="179" t="str">
        <f>IF(ISERROR(VLOOKUP(AL262,'Listas Ley Transparencia'!$N$3:$S$17,6,0)),"",VLOOKUP(AL262,'Listas Ley Transparencia'!$N$3:$S$17,6,0))</f>
        <v/>
      </c>
      <c r="AR262" s="229"/>
      <c r="AS262" s="230"/>
      <c r="AT262" s="231"/>
      <c r="AU262" s="231"/>
      <c r="AV262" s="232"/>
      <c r="AW262" s="236"/>
      <c r="AX262" s="167"/>
      <c r="AY262" s="168"/>
      <c r="AZ262" s="168"/>
      <c r="BA262" s="184" t="str">
        <f t="shared" si="7"/>
        <v>No</v>
      </c>
    </row>
    <row r="263" spans="1:53" ht="93" customHeight="1" x14ac:dyDescent="0.2">
      <c r="A263" s="96">
        <v>255</v>
      </c>
      <c r="B263" s="319"/>
      <c r="C263" s="97"/>
      <c r="D263" s="213"/>
      <c r="E263" s="97"/>
      <c r="F263" s="97"/>
      <c r="G263" s="98"/>
      <c r="H263" s="98"/>
      <c r="I263" s="174" t="str">
        <f>IF(T263=0,"-",IF(M263="Datos / Información",CONCATENATE(S263,Q263,O263,"-",VLOOKUP(N263,'Listas Generales'!$B$44:$C$47,2,0)),"-"))</f>
        <v>-</v>
      </c>
      <c r="J263" s="333"/>
      <c r="K263" s="334"/>
      <c r="L263" s="335"/>
      <c r="M263" s="90"/>
      <c r="N263" s="91"/>
      <c r="O263" s="92">
        <f>IFERROR(VLOOKUP(N263,'Listas Generales'!$B$24:$C$28,2,0),0)</f>
        <v>0</v>
      </c>
      <c r="P263" s="93"/>
      <c r="Q263" s="92">
        <f>IFERROR(VLOOKUP(P263,'Listas Generales'!$B$31:$C$35,2,0),0)</f>
        <v>0</v>
      </c>
      <c r="R263" s="93"/>
      <c r="S263" s="92">
        <f>IFERROR(VLOOKUP(R263,'Listas Generales'!$B$38:$C$42,2,0),0)</f>
        <v>0</v>
      </c>
      <c r="T263" s="94">
        <f t="shared" si="6"/>
        <v>0</v>
      </c>
      <c r="U263" s="172" t="str">
        <f>IFERROR(VLOOKUP(T263,'Listas Generales'!$B$4:$C$7,2,0),"-")</f>
        <v>Sin clasificar</v>
      </c>
      <c r="V263" s="99"/>
      <c r="W263" s="223"/>
      <c r="X263" s="224"/>
      <c r="Y263" s="224"/>
      <c r="Z263" s="224"/>
      <c r="AA263" s="224"/>
      <c r="AB263" s="225"/>
      <c r="AC263" s="142"/>
      <c r="AD263" s="141"/>
      <c r="AE263" s="141"/>
      <c r="AF263" s="141"/>
      <c r="AG263" s="187"/>
      <c r="AH263" s="323"/>
      <c r="AI263" s="100"/>
      <c r="AJ263" s="323"/>
      <c r="AK263" s="100"/>
      <c r="AL263" s="324"/>
      <c r="AM263" s="143"/>
      <c r="AN263" s="177" t="str">
        <f>IF(ISERROR(VLOOKUP(AL263,'Listas Ley Transparencia'!$N$3:$S$17,2,0)),"",VLOOKUP(AL263,'Listas Ley Transparencia'!$N$3:$S$17,2,0))</f>
        <v/>
      </c>
      <c r="AO263" s="178" t="str">
        <f>IF(ISERROR(VLOOKUP(AL263,'Listas Ley Transparencia'!$N$3:$S$17,3,0)),"",VLOOKUP(AL263,'Listas Ley Transparencia'!$N$3:$S$17,3,0))</f>
        <v/>
      </c>
      <c r="AP263" s="178" t="str">
        <f>IF(ISERROR(VLOOKUP(AL263,'Listas Ley Transparencia'!$N$3:$S$17,4,0)),"",VLOOKUP(AL263,'Listas Ley Transparencia'!$N$3:$S$17,4,0))</f>
        <v/>
      </c>
      <c r="AQ263" s="179" t="str">
        <f>IF(ISERROR(VLOOKUP(AL263,'Listas Ley Transparencia'!$N$3:$S$17,6,0)),"",VLOOKUP(AL263,'Listas Ley Transparencia'!$N$3:$S$17,6,0))</f>
        <v/>
      </c>
      <c r="AR263" s="229"/>
      <c r="AS263" s="230"/>
      <c r="AT263" s="231"/>
      <c r="AU263" s="231"/>
      <c r="AV263" s="232"/>
      <c r="AW263" s="236"/>
      <c r="AX263" s="167"/>
      <c r="AY263" s="168"/>
      <c r="AZ263" s="168"/>
      <c r="BA263" s="184" t="str">
        <f t="shared" si="7"/>
        <v>No</v>
      </c>
    </row>
    <row r="264" spans="1:53" ht="93" customHeight="1" x14ac:dyDescent="0.2">
      <c r="A264" s="96">
        <v>256</v>
      </c>
      <c r="B264" s="319"/>
      <c r="C264" s="97"/>
      <c r="D264" s="213"/>
      <c r="E264" s="97"/>
      <c r="F264" s="97"/>
      <c r="G264" s="98"/>
      <c r="H264" s="98"/>
      <c r="I264" s="174" t="str">
        <f>IF(T264=0,"-",IF(M264="Datos / Información",CONCATENATE(S264,Q264,O264,"-",VLOOKUP(N264,'Listas Generales'!$B$44:$C$47,2,0)),"-"))</f>
        <v>-</v>
      </c>
      <c r="J264" s="333"/>
      <c r="K264" s="334"/>
      <c r="L264" s="335"/>
      <c r="M264" s="90"/>
      <c r="N264" s="91"/>
      <c r="O264" s="92">
        <f>IFERROR(VLOOKUP(N264,'Listas Generales'!$B$24:$C$28,2,0),0)</f>
        <v>0</v>
      </c>
      <c r="P264" s="93"/>
      <c r="Q264" s="92">
        <f>IFERROR(VLOOKUP(P264,'Listas Generales'!$B$31:$C$35,2,0),0)</f>
        <v>0</v>
      </c>
      <c r="R264" s="93"/>
      <c r="S264" s="92">
        <f>IFERROR(VLOOKUP(R264,'Listas Generales'!$B$38:$C$42,2,0),0)</f>
        <v>0</v>
      </c>
      <c r="T264" s="94">
        <f t="shared" si="6"/>
        <v>0</v>
      </c>
      <c r="U264" s="172" t="str">
        <f>IFERROR(VLOOKUP(T264,'Listas Generales'!$B$4:$C$7,2,0),"-")</f>
        <v>Sin clasificar</v>
      </c>
      <c r="V264" s="99"/>
      <c r="W264" s="223"/>
      <c r="X264" s="224"/>
      <c r="Y264" s="224"/>
      <c r="Z264" s="224"/>
      <c r="AA264" s="224"/>
      <c r="AB264" s="225"/>
      <c r="AC264" s="142"/>
      <c r="AD264" s="141"/>
      <c r="AE264" s="141"/>
      <c r="AF264" s="141"/>
      <c r="AG264" s="187"/>
      <c r="AH264" s="323"/>
      <c r="AI264" s="100"/>
      <c r="AJ264" s="323"/>
      <c r="AK264" s="100"/>
      <c r="AL264" s="324"/>
      <c r="AM264" s="143"/>
      <c r="AN264" s="177" t="str">
        <f>IF(ISERROR(VLOOKUP(AL264,'Listas Ley Transparencia'!$N$3:$S$17,2,0)),"",VLOOKUP(AL264,'Listas Ley Transparencia'!$N$3:$S$17,2,0))</f>
        <v/>
      </c>
      <c r="AO264" s="178" t="str">
        <f>IF(ISERROR(VLOOKUP(AL264,'Listas Ley Transparencia'!$N$3:$S$17,3,0)),"",VLOOKUP(AL264,'Listas Ley Transparencia'!$N$3:$S$17,3,0))</f>
        <v/>
      </c>
      <c r="AP264" s="178" t="str">
        <f>IF(ISERROR(VLOOKUP(AL264,'Listas Ley Transparencia'!$N$3:$S$17,4,0)),"",VLOOKUP(AL264,'Listas Ley Transparencia'!$N$3:$S$17,4,0))</f>
        <v/>
      </c>
      <c r="AQ264" s="179" t="str">
        <f>IF(ISERROR(VLOOKUP(AL264,'Listas Ley Transparencia'!$N$3:$S$17,6,0)),"",VLOOKUP(AL264,'Listas Ley Transparencia'!$N$3:$S$17,6,0))</f>
        <v/>
      </c>
      <c r="AR264" s="229"/>
      <c r="AS264" s="230"/>
      <c r="AT264" s="231"/>
      <c r="AU264" s="231"/>
      <c r="AV264" s="232"/>
      <c r="AW264" s="236"/>
      <c r="AX264" s="167"/>
      <c r="AY264" s="168"/>
      <c r="AZ264" s="168"/>
      <c r="BA264" s="184" t="str">
        <f t="shared" si="7"/>
        <v>No</v>
      </c>
    </row>
    <row r="265" spans="1:53" ht="93" customHeight="1" x14ac:dyDescent="0.2">
      <c r="A265" s="96">
        <v>257</v>
      </c>
      <c r="B265" s="319"/>
      <c r="C265" s="97"/>
      <c r="D265" s="213"/>
      <c r="E265" s="97"/>
      <c r="F265" s="97"/>
      <c r="G265" s="98"/>
      <c r="H265" s="98"/>
      <c r="I265" s="174" t="str">
        <f>IF(T265=0,"-",IF(M265="Datos / Información",CONCATENATE(S265,Q265,O265,"-",VLOOKUP(N265,'Listas Generales'!$B$44:$C$47,2,0)),"-"))</f>
        <v>-</v>
      </c>
      <c r="J265" s="333"/>
      <c r="K265" s="334"/>
      <c r="L265" s="335"/>
      <c r="M265" s="90"/>
      <c r="N265" s="91"/>
      <c r="O265" s="92">
        <f>IFERROR(VLOOKUP(N265,'Listas Generales'!$B$24:$C$28,2,0),0)</f>
        <v>0</v>
      </c>
      <c r="P265" s="93"/>
      <c r="Q265" s="92">
        <f>IFERROR(VLOOKUP(P265,'Listas Generales'!$B$31:$C$35,2,0),0)</f>
        <v>0</v>
      </c>
      <c r="R265" s="93"/>
      <c r="S265" s="92">
        <f>IFERROR(VLOOKUP(R265,'Listas Generales'!$B$38:$C$42,2,0),0)</f>
        <v>0</v>
      </c>
      <c r="T265" s="94">
        <f t="shared" si="6"/>
        <v>0</v>
      </c>
      <c r="U265" s="172" t="str">
        <f>IFERROR(VLOOKUP(T265,'Listas Generales'!$B$4:$C$7,2,0),"-")</f>
        <v>Sin clasificar</v>
      </c>
      <c r="V265" s="99"/>
      <c r="W265" s="223"/>
      <c r="X265" s="224"/>
      <c r="Y265" s="224"/>
      <c r="Z265" s="224"/>
      <c r="AA265" s="224"/>
      <c r="AB265" s="225"/>
      <c r="AC265" s="142"/>
      <c r="AD265" s="141"/>
      <c r="AE265" s="141"/>
      <c r="AF265" s="141"/>
      <c r="AG265" s="187"/>
      <c r="AH265" s="323"/>
      <c r="AI265" s="100"/>
      <c r="AJ265" s="323"/>
      <c r="AK265" s="100"/>
      <c r="AL265" s="324"/>
      <c r="AM265" s="143"/>
      <c r="AN265" s="177" t="str">
        <f>IF(ISERROR(VLOOKUP(AL265,'Listas Ley Transparencia'!$N$3:$S$17,2,0)),"",VLOOKUP(AL265,'Listas Ley Transparencia'!$N$3:$S$17,2,0))</f>
        <v/>
      </c>
      <c r="AO265" s="178" t="str">
        <f>IF(ISERROR(VLOOKUP(AL265,'Listas Ley Transparencia'!$N$3:$S$17,3,0)),"",VLOOKUP(AL265,'Listas Ley Transparencia'!$N$3:$S$17,3,0))</f>
        <v/>
      </c>
      <c r="AP265" s="178" t="str">
        <f>IF(ISERROR(VLOOKUP(AL265,'Listas Ley Transparencia'!$N$3:$S$17,4,0)),"",VLOOKUP(AL265,'Listas Ley Transparencia'!$N$3:$S$17,4,0))</f>
        <v/>
      </c>
      <c r="AQ265" s="179" t="str">
        <f>IF(ISERROR(VLOOKUP(AL265,'Listas Ley Transparencia'!$N$3:$S$17,6,0)),"",VLOOKUP(AL265,'Listas Ley Transparencia'!$N$3:$S$17,6,0))</f>
        <v/>
      </c>
      <c r="AR265" s="229"/>
      <c r="AS265" s="230"/>
      <c r="AT265" s="231"/>
      <c r="AU265" s="231"/>
      <c r="AV265" s="232"/>
      <c r="AW265" s="236"/>
      <c r="AX265" s="167"/>
      <c r="AY265" s="168"/>
      <c r="AZ265" s="168"/>
      <c r="BA265" s="184" t="str">
        <f t="shared" si="7"/>
        <v>No</v>
      </c>
    </row>
    <row r="266" spans="1:53" ht="93" customHeight="1" x14ac:dyDescent="0.2">
      <c r="A266" s="96">
        <v>258</v>
      </c>
      <c r="B266" s="319"/>
      <c r="C266" s="97"/>
      <c r="D266" s="213"/>
      <c r="E266" s="97"/>
      <c r="F266" s="97"/>
      <c r="G266" s="98"/>
      <c r="H266" s="98"/>
      <c r="I266" s="174" t="str">
        <f>IF(T266=0,"-",IF(M266="Datos / Información",CONCATENATE(S266,Q266,O266,"-",VLOOKUP(N266,'Listas Generales'!$B$44:$C$47,2,0)),"-"))</f>
        <v>-</v>
      </c>
      <c r="J266" s="333"/>
      <c r="K266" s="334"/>
      <c r="L266" s="335"/>
      <c r="M266" s="90"/>
      <c r="N266" s="91"/>
      <c r="O266" s="92">
        <f>IFERROR(VLOOKUP(N266,'Listas Generales'!$B$24:$C$28,2,0),0)</f>
        <v>0</v>
      </c>
      <c r="P266" s="93"/>
      <c r="Q266" s="92">
        <f>IFERROR(VLOOKUP(P266,'Listas Generales'!$B$31:$C$35,2,0),0)</f>
        <v>0</v>
      </c>
      <c r="R266" s="93"/>
      <c r="S266" s="92">
        <f>IFERROR(VLOOKUP(R266,'Listas Generales'!$B$38:$C$42,2,0),0)</f>
        <v>0</v>
      </c>
      <c r="T266" s="94">
        <f t="shared" ref="T266:T308" si="8">IF(OR(O266=0,Q266=0,S266=0),0,IF(AND(O266=1,Q266=1,S266=1),1,(IF(OR(AND(O266=5,Q266=5),AND(Q266=5,S266=5),AND(O266=5,S266=5),AND(O266=5,Q266=5,S266=5)),5,3))))</f>
        <v>0</v>
      </c>
      <c r="U266" s="172" t="str">
        <f>IFERROR(VLOOKUP(T266,'Listas Generales'!$B$4:$C$7,2,0),"-")</f>
        <v>Sin clasificar</v>
      </c>
      <c r="V266" s="99"/>
      <c r="W266" s="223"/>
      <c r="X266" s="224"/>
      <c r="Y266" s="224"/>
      <c r="Z266" s="224"/>
      <c r="AA266" s="224"/>
      <c r="AB266" s="225"/>
      <c r="AC266" s="142"/>
      <c r="AD266" s="141"/>
      <c r="AE266" s="141"/>
      <c r="AF266" s="141"/>
      <c r="AG266" s="187"/>
      <c r="AH266" s="323"/>
      <c r="AI266" s="100"/>
      <c r="AJ266" s="323"/>
      <c r="AK266" s="100"/>
      <c r="AL266" s="324"/>
      <c r="AM266" s="143"/>
      <c r="AN266" s="177" t="str">
        <f>IF(ISERROR(VLOOKUP(AL266,'Listas Ley Transparencia'!$N$3:$S$17,2,0)),"",VLOOKUP(AL266,'Listas Ley Transparencia'!$N$3:$S$17,2,0))</f>
        <v/>
      </c>
      <c r="AO266" s="178" t="str">
        <f>IF(ISERROR(VLOOKUP(AL266,'Listas Ley Transparencia'!$N$3:$S$17,3,0)),"",VLOOKUP(AL266,'Listas Ley Transparencia'!$N$3:$S$17,3,0))</f>
        <v/>
      </c>
      <c r="AP266" s="178" t="str">
        <f>IF(ISERROR(VLOOKUP(AL266,'Listas Ley Transparencia'!$N$3:$S$17,4,0)),"",VLOOKUP(AL266,'Listas Ley Transparencia'!$N$3:$S$17,4,0))</f>
        <v/>
      </c>
      <c r="AQ266" s="179" t="str">
        <f>IF(ISERROR(VLOOKUP(AL266,'Listas Ley Transparencia'!$N$3:$S$17,6,0)),"",VLOOKUP(AL266,'Listas Ley Transparencia'!$N$3:$S$17,6,0))</f>
        <v/>
      </c>
      <c r="AR266" s="229"/>
      <c r="AS266" s="230"/>
      <c r="AT266" s="231"/>
      <c r="AU266" s="231"/>
      <c r="AV266" s="232"/>
      <c r="AW266" s="236"/>
      <c r="AX266" s="167"/>
      <c r="AY266" s="168"/>
      <c r="AZ266" s="168"/>
      <c r="BA266" s="184" t="str">
        <f t="shared" ref="BA266:BA308" si="9">IF(OR(AX266="Si",AY266="Si",AZ266="Si"),"Si","No")</f>
        <v>No</v>
      </c>
    </row>
    <row r="267" spans="1:53" ht="93" customHeight="1" x14ac:dyDescent="0.2">
      <c r="A267" s="96">
        <v>259</v>
      </c>
      <c r="B267" s="319"/>
      <c r="C267" s="97"/>
      <c r="D267" s="213"/>
      <c r="E267" s="97"/>
      <c r="F267" s="97"/>
      <c r="G267" s="98"/>
      <c r="H267" s="98"/>
      <c r="I267" s="174" t="str">
        <f>IF(T267=0,"-",IF(M267="Datos / Información",CONCATENATE(S267,Q267,O267,"-",VLOOKUP(N267,'Listas Generales'!$B$44:$C$47,2,0)),"-"))</f>
        <v>-</v>
      </c>
      <c r="J267" s="333"/>
      <c r="K267" s="334"/>
      <c r="L267" s="335"/>
      <c r="M267" s="90"/>
      <c r="N267" s="91"/>
      <c r="O267" s="92">
        <f>IFERROR(VLOOKUP(N267,'Listas Generales'!$B$24:$C$28,2,0),0)</f>
        <v>0</v>
      </c>
      <c r="P267" s="93"/>
      <c r="Q267" s="92">
        <f>IFERROR(VLOOKUP(P267,'Listas Generales'!$B$31:$C$35,2,0),0)</f>
        <v>0</v>
      </c>
      <c r="R267" s="93"/>
      <c r="S267" s="92">
        <f>IFERROR(VLOOKUP(R267,'Listas Generales'!$B$38:$C$42,2,0),0)</f>
        <v>0</v>
      </c>
      <c r="T267" s="94">
        <f t="shared" si="8"/>
        <v>0</v>
      </c>
      <c r="U267" s="172" t="str">
        <f>IFERROR(VLOOKUP(T267,'Listas Generales'!$B$4:$C$7,2,0),"-")</f>
        <v>Sin clasificar</v>
      </c>
      <c r="V267" s="99"/>
      <c r="W267" s="223"/>
      <c r="X267" s="224"/>
      <c r="Y267" s="224"/>
      <c r="Z267" s="224"/>
      <c r="AA267" s="224"/>
      <c r="AB267" s="225"/>
      <c r="AC267" s="142"/>
      <c r="AD267" s="141"/>
      <c r="AE267" s="141"/>
      <c r="AF267" s="141"/>
      <c r="AG267" s="187"/>
      <c r="AH267" s="323"/>
      <c r="AI267" s="100"/>
      <c r="AJ267" s="323"/>
      <c r="AK267" s="100"/>
      <c r="AL267" s="324"/>
      <c r="AM267" s="143"/>
      <c r="AN267" s="177" t="str">
        <f>IF(ISERROR(VLOOKUP(AL267,'Listas Ley Transparencia'!$N$3:$S$17,2,0)),"",VLOOKUP(AL267,'Listas Ley Transparencia'!$N$3:$S$17,2,0))</f>
        <v/>
      </c>
      <c r="AO267" s="178" t="str">
        <f>IF(ISERROR(VLOOKUP(AL267,'Listas Ley Transparencia'!$N$3:$S$17,3,0)),"",VLOOKUP(AL267,'Listas Ley Transparencia'!$N$3:$S$17,3,0))</f>
        <v/>
      </c>
      <c r="AP267" s="178" t="str">
        <f>IF(ISERROR(VLOOKUP(AL267,'Listas Ley Transparencia'!$N$3:$S$17,4,0)),"",VLOOKUP(AL267,'Listas Ley Transparencia'!$N$3:$S$17,4,0))</f>
        <v/>
      </c>
      <c r="AQ267" s="179" t="str">
        <f>IF(ISERROR(VLOOKUP(AL267,'Listas Ley Transparencia'!$N$3:$S$17,6,0)),"",VLOOKUP(AL267,'Listas Ley Transparencia'!$N$3:$S$17,6,0))</f>
        <v/>
      </c>
      <c r="AR267" s="229"/>
      <c r="AS267" s="230"/>
      <c r="AT267" s="231"/>
      <c r="AU267" s="231"/>
      <c r="AV267" s="232"/>
      <c r="AW267" s="236"/>
      <c r="AX267" s="167"/>
      <c r="AY267" s="168"/>
      <c r="AZ267" s="168"/>
      <c r="BA267" s="184" t="str">
        <f t="shared" si="9"/>
        <v>No</v>
      </c>
    </row>
    <row r="268" spans="1:53" ht="93" customHeight="1" x14ac:dyDescent="0.2">
      <c r="A268" s="96">
        <v>260</v>
      </c>
      <c r="B268" s="319"/>
      <c r="C268" s="97"/>
      <c r="D268" s="213"/>
      <c r="E268" s="97"/>
      <c r="F268" s="97"/>
      <c r="G268" s="98"/>
      <c r="H268" s="98"/>
      <c r="I268" s="174" t="str">
        <f>IF(T268=0,"-",IF(M268="Datos / Información",CONCATENATE(S268,Q268,O268,"-",VLOOKUP(N268,'Listas Generales'!$B$44:$C$47,2,0)),"-"))</f>
        <v>-</v>
      </c>
      <c r="J268" s="333"/>
      <c r="K268" s="334"/>
      <c r="L268" s="335"/>
      <c r="M268" s="90"/>
      <c r="N268" s="91"/>
      <c r="O268" s="92">
        <f>IFERROR(VLOOKUP(N268,'Listas Generales'!$B$24:$C$28,2,0),0)</f>
        <v>0</v>
      </c>
      <c r="P268" s="93"/>
      <c r="Q268" s="92">
        <f>IFERROR(VLOOKUP(P268,'Listas Generales'!$B$31:$C$35,2,0),0)</f>
        <v>0</v>
      </c>
      <c r="R268" s="93"/>
      <c r="S268" s="92">
        <f>IFERROR(VLOOKUP(R268,'Listas Generales'!$B$38:$C$42,2,0),0)</f>
        <v>0</v>
      </c>
      <c r="T268" s="94">
        <f t="shared" si="8"/>
        <v>0</v>
      </c>
      <c r="U268" s="172" t="str">
        <f>IFERROR(VLOOKUP(T268,'Listas Generales'!$B$4:$C$7,2,0),"-")</f>
        <v>Sin clasificar</v>
      </c>
      <c r="V268" s="99"/>
      <c r="W268" s="223"/>
      <c r="X268" s="224"/>
      <c r="Y268" s="224"/>
      <c r="Z268" s="224"/>
      <c r="AA268" s="224"/>
      <c r="AB268" s="225"/>
      <c r="AC268" s="142"/>
      <c r="AD268" s="141"/>
      <c r="AE268" s="141"/>
      <c r="AF268" s="141"/>
      <c r="AG268" s="187"/>
      <c r="AH268" s="323"/>
      <c r="AI268" s="100"/>
      <c r="AJ268" s="323"/>
      <c r="AK268" s="100"/>
      <c r="AL268" s="324"/>
      <c r="AM268" s="143"/>
      <c r="AN268" s="177" t="str">
        <f>IF(ISERROR(VLOOKUP(AL268,'Listas Ley Transparencia'!$N$3:$S$17,2,0)),"",VLOOKUP(AL268,'Listas Ley Transparencia'!$N$3:$S$17,2,0))</f>
        <v/>
      </c>
      <c r="AO268" s="178" t="str">
        <f>IF(ISERROR(VLOOKUP(AL268,'Listas Ley Transparencia'!$N$3:$S$17,3,0)),"",VLOOKUP(AL268,'Listas Ley Transparencia'!$N$3:$S$17,3,0))</f>
        <v/>
      </c>
      <c r="AP268" s="178" t="str">
        <f>IF(ISERROR(VLOOKUP(AL268,'Listas Ley Transparencia'!$N$3:$S$17,4,0)),"",VLOOKUP(AL268,'Listas Ley Transparencia'!$N$3:$S$17,4,0))</f>
        <v/>
      </c>
      <c r="AQ268" s="179" t="str">
        <f>IF(ISERROR(VLOOKUP(AL268,'Listas Ley Transparencia'!$N$3:$S$17,6,0)),"",VLOOKUP(AL268,'Listas Ley Transparencia'!$N$3:$S$17,6,0))</f>
        <v/>
      </c>
      <c r="AR268" s="229"/>
      <c r="AS268" s="230"/>
      <c r="AT268" s="231"/>
      <c r="AU268" s="231"/>
      <c r="AV268" s="232"/>
      <c r="AW268" s="236"/>
      <c r="AX268" s="167"/>
      <c r="AY268" s="168"/>
      <c r="AZ268" s="168"/>
      <c r="BA268" s="184" t="str">
        <f t="shared" si="9"/>
        <v>No</v>
      </c>
    </row>
    <row r="269" spans="1:53" ht="93" customHeight="1" x14ac:dyDescent="0.2">
      <c r="A269" s="96">
        <v>261</v>
      </c>
      <c r="B269" s="319"/>
      <c r="C269" s="97"/>
      <c r="D269" s="213"/>
      <c r="E269" s="97"/>
      <c r="F269" s="97"/>
      <c r="G269" s="98"/>
      <c r="H269" s="98"/>
      <c r="I269" s="174" t="str">
        <f>IF(T269=0,"-",IF(M269="Datos / Información",CONCATENATE(S269,Q269,O269,"-",VLOOKUP(N269,'Listas Generales'!$B$44:$C$47,2,0)),"-"))</f>
        <v>-</v>
      </c>
      <c r="J269" s="333"/>
      <c r="K269" s="334"/>
      <c r="L269" s="335"/>
      <c r="M269" s="90"/>
      <c r="N269" s="91"/>
      <c r="O269" s="92">
        <f>IFERROR(VLOOKUP(N269,'Listas Generales'!$B$24:$C$28,2,0),0)</f>
        <v>0</v>
      </c>
      <c r="P269" s="93"/>
      <c r="Q269" s="92">
        <f>IFERROR(VLOOKUP(P269,'Listas Generales'!$B$31:$C$35,2,0),0)</f>
        <v>0</v>
      </c>
      <c r="R269" s="93"/>
      <c r="S269" s="92">
        <f>IFERROR(VLOOKUP(R269,'Listas Generales'!$B$38:$C$42,2,0),0)</f>
        <v>0</v>
      </c>
      <c r="T269" s="94">
        <f t="shared" si="8"/>
        <v>0</v>
      </c>
      <c r="U269" s="172" t="str">
        <f>IFERROR(VLOOKUP(T269,'Listas Generales'!$B$4:$C$7,2,0),"-")</f>
        <v>Sin clasificar</v>
      </c>
      <c r="V269" s="99"/>
      <c r="W269" s="223"/>
      <c r="X269" s="224"/>
      <c r="Y269" s="224"/>
      <c r="Z269" s="224"/>
      <c r="AA269" s="224"/>
      <c r="AB269" s="225"/>
      <c r="AC269" s="142"/>
      <c r="AD269" s="141"/>
      <c r="AE269" s="141"/>
      <c r="AF269" s="141"/>
      <c r="AG269" s="187"/>
      <c r="AH269" s="323"/>
      <c r="AI269" s="100"/>
      <c r="AJ269" s="323"/>
      <c r="AK269" s="100"/>
      <c r="AL269" s="324"/>
      <c r="AM269" s="143"/>
      <c r="AN269" s="177" t="str">
        <f>IF(ISERROR(VLOOKUP(AL269,'Listas Ley Transparencia'!$N$3:$S$17,2,0)),"",VLOOKUP(AL269,'Listas Ley Transparencia'!$N$3:$S$17,2,0))</f>
        <v/>
      </c>
      <c r="AO269" s="178" t="str">
        <f>IF(ISERROR(VLOOKUP(AL269,'Listas Ley Transparencia'!$N$3:$S$17,3,0)),"",VLOOKUP(AL269,'Listas Ley Transparencia'!$N$3:$S$17,3,0))</f>
        <v/>
      </c>
      <c r="AP269" s="178" t="str">
        <f>IF(ISERROR(VLOOKUP(AL269,'Listas Ley Transparencia'!$N$3:$S$17,4,0)),"",VLOOKUP(AL269,'Listas Ley Transparencia'!$N$3:$S$17,4,0))</f>
        <v/>
      </c>
      <c r="AQ269" s="179" t="str">
        <f>IF(ISERROR(VLOOKUP(AL269,'Listas Ley Transparencia'!$N$3:$S$17,6,0)),"",VLOOKUP(AL269,'Listas Ley Transparencia'!$N$3:$S$17,6,0))</f>
        <v/>
      </c>
      <c r="AR269" s="229"/>
      <c r="AS269" s="230"/>
      <c r="AT269" s="231"/>
      <c r="AU269" s="231"/>
      <c r="AV269" s="232"/>
      <c r="AW269" s="236"/>
      <c r="AX269" s="167"/>
      <c r="AY269" s="168"/>
      <c r="AZ269" s="168"/>
      <c r="BA269" s="184" t="str">
        <f t="shared" si="9"/>
        <v>No</v>
      </c>
    </row>
    <row r="270" spans="1:53" ht="93" customHeight="1" x14ac:dyDescent="0.2">
      <c r="A270" s="96">
        <v>262</v>
      </c>
      <c r="B270" s="319"/>
      <c r="C270" s="97"/>
      <c r="D270" s="213"/>
      <c r="E270" s="97"/>
      <c r="F270" s="97"/>
      <c r="G270" s="98"/>
      <c r="H270" s="98"/>
      <c r="I270" s="174" t="str">
        <f>IF(T270=0,"-",IF(M270="Datos / Información",CONCATENATE(S270,Q270,O270,"-",VLOOKUP(N270,'Listas Generales'!$B$44:$C$47,2,0)),"-"))</f>
        <v>-</v>
      </c>
      <c r="J270" s="333"/>
      <c r="K270" s="334"/>
      <c r="L270" s="335"/>
      <c r="M270" s="90"/>
      <c r="N270" s="91"/>
      <c r="O270" s="92">
        <f>IFERROR(VLOOKUP(N270,'Listas Generales'!$B$24:$C$28,2,0),0)</f>
        <v>0</v>
      </c>
      <c r="P270" s="93"/>
      <c r="Q270" s="92">
        <f>IFERROR(VLOOKUP(P270,'Listas Generales'!$B$31:$C$35,2,0),0)</f>
        <v>0</v>
      </c>
      <c r="R270" s="93"/>
      <c r="S270" s="92">
        <f>IFERROR(VLOOKUP(R270,'Listas Generales'!$B$38:$C$42,2,0),0)</f>
        <v>0</v>
      </c>
      <c r="T270" s="94">
        <f t="shared" si="8"/>
        <v>0</v>
      </c>
      <c r="U270" s="172" t="str">
        <f>IFERROR(VLOOKUP(T270,'Listas Generales'!$B$4:$C$7,2,0),"-")</f>
        <v>Sin clasificar</v>
      </c>
      <c r="V270" s="99"/>
      <c r="W270" s="223"/>
      <c r="X270" s="224"/>
      <c r="Y270" s="224"/>
      <c r="Z270" s="224"/>
      <c r="AA270" s="224"/>
      <c r="AB270" s="225"/>
      <c r="AC270" s="142"/>
      <c r="AD270" s="141"/>
      <c r="AE270" s="141"/>
      <c r="AF270" s="141"/>
      <c r="AG270" s="187"/>
      <c r="AH270" s="323"/>
      <c r="AI270" s="100"/>
      <c r="AJ270" s="323"/>
      <c r="AK270" s="100"/>
      <c r="AL270" s="324"/>
      <c r="AM270" s="143"/>
      <c r="AN270" s="177" t="str">
        <f>IF(ISERROR(VLOOKUP(AL270,'Listas Ley Transparencia'!$N$3:$S$17,2,0)),"",VLOOKUP(AL270,'Listas Ley Transparencia'!$N$3:$S$17,2,0))</f>
        <v/>
      </c>
      <c r="AO270" s="178" t="str">
        <f>IF(ISERROR(VLOOKUP(AL270,'Listas Ley Transparencia'!$N$3:$S$17,3,0)),"",VLOOKUP(AL270,'Listas Ley Transparencia'!$N$3:$S$17,3,0))</f>
        <v/>
      </c>
      <c r="AP270" s="178" t="str">
        <f>IF(ISERROR(VLOOKUP(AL270,'Listas Ley Transparencia'!$N$3:$S$17,4,0)),"",VLOOKUP(AL270,'Listas Ley Transparencia'!$N$3:$S$17,4,0))</f>
        <v/>
      </c>
      <c r="AQ270" s="179" t="str">
        <f>IF(ISERROR(VLOOKUP(AL270,'Listas Ley Transparencia'!$N$3:$S$17,6,0)),"",VLOOKUP(AL270,'Listas Ley Transparencia'!$N$3:$S$17,6,0))</f>
        <v/>
      </c>
      <c r="AR270" s="229"/>
      <c r="AS270" s="230"/>
      <c r="AT270" s="231"/>
      <c r="AU270" s="231"/>
      <c r="AV270" s="232"/>
      <c r="AW270" s="236"/>
      <c r="AX270" s="167"/>
      <c r="AY270" s="168"/>
      <c r="AZ270" s="168"/>
      <c r="BA270" s="184" t="str">
        <f t="shared" si="9"/>
        <v>No</v>
      </c>
    </row>
    <row r="271" spans="1:53" ht="93" customHeight="1" x14ac:dyDescent="0.2">
      <c r="A271" s="96">
        <v>263</v>
      </c>
      <c r="B271" s="319"/>
      <c r="C271" s="97"/>
      <c r="D271" s="213"/>
      <c r="E271" s="97"/>
      <c r="F271" s="97"/>
      <c r="G271" s="98"/>
      <c r="H271" s="98"/>
      <c r="I271" s="174" t="str">
        <f>IF(T271=0,"-",IF(M271="Datos / Información",CONCATENATE(S271,Q271,O271,"-",VLOOKUP(N271,'Listas Generales'!$B$44:$C$47,2,0)),"-"))</f>
        <v>-</v>
      </c>
      <c r="J271" s="333"/>
      <c r="K271" s="334"/>
      <c r="L271" s="335"/>
      <c r="M271" s="90"/>
      <c r="N271" s="91"/>
      <c r="O271" s="92">
        <f>IFERROR(VLOOKUP(N271,'Listas Generales'!$B$24:$C$28,2,0),0)</f>
        <v>0</v>
      </c>
      <c r="P271" s="93"/>
      <c r="Q271" s="92">
        <f>IFERROR(VLOOKUP(P271,'Listas Generales'!$B$31:$C$35,2,0),0)</f>
        <v>0</v>
      </c>
      <c r="R271" s="93"/>
      <c r="S271" s="92">
        <f>IFERROR(VLOOKUP(R271,'Listas Generales'!$B$38:$C$42,2,0),0)</f>
        <v>0</v>
      </c>
      <c r="T271" s="94">
        <f t="shared" si="8"/>
        <v>0</v>
      </c>
      <c r="U271" s="172" t="str">
        <f>IFERROR(VLOOKUP(T271,'Listas Generales'!$B$4:$C$7,2,0),"-")</f>
        <v>Sin clasificar</v>
      </c>
      <c r="V271" s="99"/>
      <c r="W271" s="223"/>
      <c r="X271" s="224"/>
      <c r="Y271" s="224"/>
      <c r="Z271" s="224"/>
      <c r="AA271" s="224"/>
      <c r="AB271" s="225"/>
      <c r="AC271" s="142"/>
      <c r="AD271" s="141"/>
      <c r="AE271" s="141"/>
      <c r="AF271" s="141"/>
      <c r="AG271" s="187"/>
      <c r="AH271" s="323"/>
      <c r="AI271" s="100"/>
      <c r="AJ271" s="323"/>
      <c r="AK271" s="100"/>
      <c r="AL271" s="324"/>
      <c r="AM271" s="143"/>
      <c r="AN271" s="177" t="str">
        <f>IF(ISERROR(VLOOKUP(AL271,'Listas Ley Transparencia'!$N$3:$S$17,2,0)),"",VLOOKUP(AL271,'Listas Ley Transparencia'!$N$3:$S$17,2,0))</f>
        <v/>
      </c>
      <c r="AO271" s="178" t="str">
        <f>IF(ISERROR(VLOOKUP(AL271,'Listas Ley Transparencia'!$N$3:$S$17,3,0)),"",VLOOKUP(AL271,'Listas Ley Transparencia'!$N$3:$S$17,3,0))</f>
        <v/>
      </c>
      <c r="AP271" s="178" t="str">
        <f>IF(ISERROR(VLOOKUP(AL271,'Listas Ley Transparencia'!$N$3:$S$17,4,0)),"",VLOOKUP(AL271,'Listas Ley Transparencia'!$N$3:$S$17,4,0))</f>
        <v/>
      </c>
      <c r="AQ271" s="179" t="str">
        <f>IF(ISERROR(VLOOKUP(AL271,'Listas Ley Transparencia'!$N$3:$S$17,6,0)),"",VLOOKUP(AL271,'Listas Ley Transparencia'!$N$3:$S$17,6,0))</f>
        <v/>
      </c>
      <c r="AR271" s="229"/>
      <c r="AS271" s="230"/>
      <c r="AT271" s="231"/>
      <c r="AU271" s="231"/>
      <c r="AV271" s="232"/>
      <c r="AW271" s="236"/>
      <c r="AX271" s="167"/>
      <c r="AY271" s="168"/>
      <c r="AZ271" s="168"/>
      <c r="BA271" s="184" t="str">
        <f t="shared" si="9"/>
        <v>No</v>
      </c>
    </row>
    <row r="272" spans="1:53" ht="93" customHeight="1" x14ac:dyDescent="0.2">
      <c r="A272" s="96">
        <v>264</v>
      </c>
      <c r="B272" s="319"/>
      <c r="C272" s="97"/>
      <c r="D272" s="213"/>
      <c r="E272" s="97"/>
      <c r="F272" s="97"/>
      <c r="G272" s="98"/>
      <c r="H272" s="98"/>
      <c r="I272" s="174" t="str">
        <f>IF(T272=0,"-",IF(M272="Datos / Información",CONCATENATE(S272,Q272,O272,"-",VLOOKUP(N272,'Listas Generales'!$B$44:$C$47,2,0)),"-"))</f>
        <v>-</v>
      </c>
      <c r="J272" s="333"/>
      <c r="K272" s="334"/>
      <c r="L272" s="335"/>
      <c r="M272" s="90"/>
      <c r="N272" s="91"/>
      <c r="O272" s="92">
        <f>IFERROR(VLOOKUP(N272,'Listas Generales'!$B$24:$C$28,2,0),0)</f>
        <v>0</v>
      </c>
      <c r="P272" s="93"/>
      <c r="Q272" s="92">
        <f>IFERROR(VLOOKUP(P272,'Listas Generales'!$B$31:$C$35,2,0),0)</f>
        <v>0</v>
      </c>
      <c r="R272" s="93"/>
      <c r="S272" s="92">
        <f>IFERROR(VLOOKUP(R272,'Listas Generales'!$B$38:$C$42,2,0),0)</f>
        <v>0</v>
      </c>
      <c r="T272" s="94">
        <f t="shared" si="8"/>
        <v>0</v>
      </c>
      <c r="U272" s="172" t="str">
        <f>IFERROR(VLOOKUP(T272,'Listas Generales'!$B$4:$C$7,2,0),"-")</f>
        <v>Sin clasificar</v>
      </c>
      <c r="V272" s="99"/>
      <c r="W272" s="223"/>
      <c r="X272" s="224"/>
      <c r="Y272" s="224"/>
      <c r="Z272" s="224"/>
      <c r="AA272" s="224"/>
      <c r="AB272" s="225"/>
      <c r="AC272" s="142"/>
      <c r="AD272" s="141"/>
      <c r="AE272" s="141"/>
      <c r="AF272" s="141"/>
      <c r="AG272" s="187"/>
      <c r="AH272" s="323"/>
      <c r="AI272" s="100"/>
      <c r="AJ272" s="323"/>
      <c r="AK272" s="100"/>
      <c r="AL272" s="324"/>
      <c r="AM272" s="143"/>
      <c r="AN272" s="177" t="str">
        <f>IF(ISERROR(VLOOKUP(AL272,'Listas Ley Transparencia'!$N$3:$S$17,2,0)),"",VLOOKUP(AL272,'Listas Ley Transparencia'!$N$3:$S$17,2,0))</f>
        <v/>
      </c>
      <c r="AO272" s="178" t="str">
        <f>IF(ISERROR(VLOOKUP(AL272,'Listas Ley Transparencia'!$N$3:$S$17,3,0)),"",VLOOKUP(AL272,'Listas Ley Transparencia'!$N$3:$S$17,3,0))</f>
        <v/>
      </c>
      <c r="AP272" s="178" t="str">
        <f>IF(ISERROR(VLOOKUP(AL272,'Listas Ley Transparencia'!$N$3:$S$17,4,0)),"",VLOOKUP(AL272,'Listas Ley Transparencia'!$N$3:$S$17,4,0))</f>
        <v/>
      </c>
      <c r="AQ272" s="179" t="str">
        <f>IF(ISERROR(VLOOKUP(AL272,'Listas Ley Transparencia'!$N$3:$S$17,6,0)),"",VLOOKUP(AL272,'Listas Ley Transparencia'!$N$3:$S$17,6,0))</f>
        <v/>
      </c>
      <c r="AR272" s="229"/>
      <c r="AS272" s="230"/>
      <c r="AT272" s="231"/>
      <c r="AU272" s="231"/>
      <c r="AV272" s="232"/>
      <c r="AW272" s="236"/>
      <c r="AX272" s="167"/>
      <c r="AY272" s="168"/>
      <c r="AZ272" s="168"/>
      <c r="BA272" s="184" t="str">
        <f t="shared" si="9"/>
        <v>No</v>
      </c>
    </row>
    <row r="273" spans="1:53" ht="93" customHeight="1" x14ac:dyDescent="0.2">
      <c r="A273" s="96">
        <v>265</v>
      </c>
      <c r="B273" s="319"/>
      <c r="C273" s="97"/>
      <c r="D273" s="213"/>
      <c r="E273" s="97"/>
      <c r="F273" s="97"/>
      <c r="G273" s="98"/>
      <c r="H273" s="98"/>
      <c r="I273" s="174" t="str">
        <f>IF(T273=0,"-",IF(M273="Datos / Información",CONCATENATE(S273,Q273,O273,"-",VLOOKUP(N273,'Listas Generales'!$B$44:$C$47,2,0)),"-"))</f>
        <v>-</v>
      </c>
      <c r="J273" s="333"/>
      <c r="K273" s="334"/>
      <c r="L273" s="335"/>
      <c r="M273" s="90"/>
      <c r="N273" s="91"/>
      <c r="O273" s="92">
        <f>IFERROR(VLOOKUP(N273,'Listas Generales'!$B$24:$C$28,2,0),0)</f>
        <v>0</v>
      </c>
      <c r="P273" s="93"/>
      <c r="Q273" s="92">
        <f>IFERROR(VLOOKUP(P273,'Listas Generales'!$B$31:$C$35,2,0),0)</f>
        <v>0</v>
      </c>
      <c r="R273" s="93"/>
      <c r="S273" s="92">
        <f>IFERROR(VLOOKUP(R273,'Listas Generales'!$B$38:$C$42,2,0),0)</f>
        <v>0</v>
      </c>
      <c r="T273" s="94">
        <f t="shared" si="8"/>
        <v>0</v>
      </c>
      <c r="U273" s="172" t="str">
        <f>IFERROR(VLOOKUP(T273,'Listas Generales'!$B$4:$C$7,2,0),"-")</f>
        <v>Sin clasificar</v>
      </c>
      <c r="V273" s="99"/>
      <c r="W273" s="223"/>
      <c r="X273" s="224"/>
      <c r="Y273" s="224"/>
      <c r="Z273" s="224"/>
      <c r="AA273" s="224"/>
      <c r="AB273" s="225"/>
      <c r="AC273" s="142"/>
      <c r="AD273" s="141"/>
      <c r="AE273" s="141"/>
      <c r="AF273" s="141"/>
      <c r="AG273" s="187"/>
      <c r="AH273" s="323"/>
      <c r="AI273" s="100"/>
      <c r="AJ273" s="323"/>
      <c r="AK273" s="100"/>
      <c r="AL273" s="324"/>
      <c r="AM273" s="143"/>
      <c r="AN273" s="177" t="str">
        <f>IF(ISERROR(VLOOKUP(AL273,'Listas Ley Transparencia'!$N$3:$S$17,2,0)),"",VLOOKUP(AL273,'Listas Ley Transparencia'!$N$3:$S$17,2,0))</f>
        <v/>
      </c>
      <c r="AO273" s="178" t="str">
        <f>IF(ISERROR(VLOOKUP(AL273,'Listas Ley Transparencia'!$N$3:$S$17,3,0)),"",VLOOKUP(AL273,'Listas Ley Transparencia'!$N$3:$S$17,3,0))</f>
        <v/>
      </c>
      <c r="AP273" s="178" t="str">
        <f>IF(ISERROR(VLOOKUP(AL273,'Listas Ley Transparencia'!$N$3:$S$17,4,0)),"",VLOOKUP(AL273,'Listas Ley Transparencia'!$N$3:$S$17,4,0))</f>
        <v/>
      </c>
      <c r="AQ273" s="179" t="str">
        <f>IF(ISERROR(VLOOKUP(AL273,'Listas Ley Transparencia'!$N$3:$S$17,6,0)),"",VLOOKUP(AL273,'Listas Ley Transparencia'!$N$3:$S$17,6,0))</f>
        <v/>
      </c>
      <c r="AR273" s="229"/>
      <c r="AS273" s="230"/>
      <c r="AT273" s="231"/>
      <c r="AU273" s="231"/>
      <c r="AV273" s="232"/>
      <c r="AW273" s="236"/>
      <c r="AX273" s="167"/>
      <c r="AY273" s="168"/>
      <c r="AZ273" s="168"/>
      <c r="BA273" s="184" t="str">
        <f t="shared" si="9"/>
        <v>No</v>
      </c>
    </row>
    <row r="274" spans="1:53" ht="93" customHeight="1" x14ac:dyDescent="0.2">
      <c r="A274" s="96">
        <v>266</v>
      </c>
      <c r="B274" s="319"/>
      <c r="C274" s="97"/>
      <c r="D274" s="213"/>
      <c r="E274" s="97"/>
      <c r="F274" s="97"/>
      <c r="G274" s="98"/>
      <c r="H274" s="98"/>
      <c r="I274" s="174" t="str">
        <f>IF(T274=0,"-",IF(M274="Datos / Información",CONCATENATE(S274,Q274,O274,"-",VLOOKUP(N274,'Listas Generales'!$B$44:$C$47,2,0)),"-"))</f>
        <v>-</v>
      </c>
      <c r="J274" s="333"/>
      <c r="K274" s="334"/>
      <c r="L274" s="335"/>
      <c r="M274" s="90"/>
      <c r="N274" s="91"/>
      <c r="O274" s="92">
        <f>IFERROR(VLOOKUP(N274,'Listas Generales'!$B$24:$C$28,2,0),0)</f>
        <v>0</v>
      </c>
      <c r="P274" s="93"/>
      <c r="Q274" s="92">
        <f>IFERROR(VLOOKUP(P274,'Listas Generales'!$B$31:$C$35,2,0),0)</f>
        <v>0</v>
      </c>
      <c r="R274" s="93"/>
      <c r="S274" s="92">
        <f>IFERROR(VLOOKUP(R274,'Listas Generales'!$B$38:$C$42,2,0),0)</f>
        <v>0</v>
      </c>
      <c r="T274" s="94">
        <f t="shared" si="8"/>
        <v>0</v>
      </c>
      <c r="U274" s="172" t="str">
        <f>IFERROR(VLOOKUP(T274,'Listas Generales'!$B$4:$C$7,2,0),"-")</f>
        <v>Sin clasificar</v>
      </c>
      <c r="V274" s="99"/>
      <c r="W274" s="223"/>
      <c r="X274" s="224"/>
      <c r="Y274" s="224"/>
      <c r="Z274" s="224"/>
      <c r="AA274" s="224"/>
      <c r="AB274" s="225"/>
      <c r="AC274" s="142"/>
      <c r="AD274" s="141"/>
      <c r="AE274" s="141"/>
      <c r="AF274" s="141"/>
      <c r="AG274" s="187"/>
      <c r="AH274" s="323"/>
      <c r="AI274" s="100"/>
      <c r="AJ274" s="323"/>
      <c r="AK274" s="100"/>
      <c r="AL274" s="324"/>
      <c r="AM274" s="143"/>
      <c r="AN274" s="177" t="str">
        <f>IF(ISERROR(VLOOKUP(AL274,'Listas Ley Transparencia'!$N$3:$S$17,2,0)),"",VLOOKUP(AL274,'Listas Ley Transparencia'!$N$3:$S$17,2,0))</f>
        <v/>
      </c>
      <c r="AO274" s="178" t="str">
        <f>IF(ISERROR(VLOOKUP(AL274,'Listas Ley Transparencia'!$N$3:$S$17,3,0)),"",VLOOKUP(AL274,'Listas Ley Transparencia'!$N$3:$S$17,3,0))</f>
        <v/>
      </c>
      <c r="AP274" s="178" t="str">
        <f>IF(ISERROR(VLOOKUP(AL274,'Listas Ley Transparencia'!$N$3:$S$17,4,0)),"",VLOOKUP(AL274,'Listas Ley Transparencia'!$N$3:$S$17,4,0))</f>
        <v/>
      </c>
      <c r="AQ274" s="179" t="str">
        <f>IF(ISERROR(VLOOKUP(AL274,'Listas Ley Transparencia'!$N$3:$S$17,6,0)),"",VLOOKUP(AL274,'Listas Ley Transparencia'!$N$3:$S$17,6,0))</f>
        <v/>
      </c>
      <c r="AR274" s="229"/>
      <c r="AS274" s="230"/>
      <c r="AT274" s="231"/>
      <c r="AU274" s="231"/>
      <c r="AV274" s="232"/>
      <c r="AW274" s="236"/>
      <c r="AX274" s="167"/>
      <c r="AY274" s="168"/>
      <c r="AZ274" s="168"/>
      <c r="BA274" s="184" t="str">
        <f t="shared" si="9"/>
        <v>No</v>
      </c>
    </row>
    <row r="275" spans="1:53" ht="93" customHeight="1" x14ac:dyDescent="0.2">
      <c r="A275" s="96">
        <v>267</v>
      </c>
      <c r="B275" s="319"/>
      <c r="C275" s="97"/>
      <c r="D275" s="213"/>
      <c r="E275" s="97"/>
      <c r="F275" s="97"/>
      <c r="G275" s="98"/>
      <c r="H275" s="98"/>
      <c r="I275" s="174" t="str">
        <f>IF(T275=0,"-",IF(M275="Datos / Información",CONCATENATE(S275,Q275,O275,"-",VLOOKUP(N275,'Listas Generales'!$B$44:$C$47,2,0)),"-"))</f>
        <v>-</v>
      </c>
      <c r="J275" s="333"/>
      <c r="K275" s="334"/>
      <c r="L275" s="335"/>
      <c r="M275" s="90"/>
      <c r="N275" s="91"/>
      <c r="O275" s="92">
        <f>IFERROR(VLOOKUP(N275,'Listas Generales'!$B$24:$C$28,2,0),0)</f>
        <v>0</v>
      </c>
      <c r="P275" s="93"/>
      <c r="Q275" s="92">
        <f>IFERROR(VLOOKUP(P275,'Listas Generales'!$B$31:$C$35,2,0),0)</f>
        <v>0</v>
      </c>
      <c r="R275" s="93"/>
      <c r="S275" s="92">
        <f>IFERROR(VLOOKUP(R275,'Listas Generales'!$B$38:$C$42,2,0),0)</f>
        <v>0</v>
      </c>
      <c r="T275" s="94">
        <f t="shared" si="8"/>
        <v>0</v>
      </c>
      <c r="U275" s="172" t="str">
        <f>IFERROR(VLOOKUP(T275,'Listas Generales'!$B$4:$C$7,2,0),"-")</f>
        <v>Sin clasificar</v>
      </c>
      <c r="V275" s="99"/>
      <c r="W275" s="223"/>
      <c r="X275" s="224"/>
      <c r="Y275" s="224"/>
      <c r="Z275" s="224"/>
      <c r="AA275" s="224"/>
      <c r="AB275" s="225"/>
      <c r="AC275" s="142"/>
      <c r="AD275" s="141"/>
      <c r="AE275" s="141"/>
      <c r="AF275" s="141"/>
      <c r="AG275" s="187"/>
      <c r="AH275" s="323"/>
      <c r="AI275" s="100"/>
      <c r="AJ275" s="323"/>
      <c r="AK275" s="100"/>
      <c r="AL275" s="324"/>
      <c r="AM275" s="143"/>
      <c r="AN275" s="177" t="str">
        <f>IF(ISERROR(VLOOKUP(AL275,'Listas Ley Transparencia'!$N$3:$S$17,2,0)),"",VLOOKUP(AL275,'Listas Ley Transparencia'!$N$3:$S$17,2,0))</f>
        <v/>
      </c>
      <c r="AO275" s="178" t="str">
        <f>IF(ISERROR(VLOOKUP(AL275,'Listas Ley Transparencia'!$N$3:$S$17,3,0)),"",VLOOKUP(AL275,'Listas Ley Transparencia'!$N$3:$S$17,3,0))</f>
        <v/>
      </c>
      <c r="AP275" s="178" t="str">
        <f>IF(ISERROR(VLOOKUP(AL275,'Listas Ley Transparencia'!$N$3:$S$17,4,0)),"",VLOOKUP(AL275,'Listas Ley Transparencia'!$N$3:$S$17,4,0))</f>
        <v/>
      </c>
      <c r="AQ275" s="179" t="str">
        <f>IF(ISERROR(VLOOKUP(AL275,'Listas Ley Transparencia'!$N$3:$S$17,6,0)),"",VLOOKUP(AL275,'Listas Ley Transparencia'!$N$3:$S$17,6,0))</f>
        <v/>
      </c>
      <c r="AR275" s="229"/>
      <c r="AS275" s="230"/>
      <c r="AT275" s="231"/>
      <c r="AU275" s="231"/>
      <c r="AV275" s="232"/>
      <c r="AW275" s="236"/>
      <c r="AX275" s="167"/>
      <c r="AY275" s="168"/>
      <c r="AZ275" s="168"/>
      <c r="BA275" s="184" t="str">
        <f t="shared" si="9"/>
        <v>No</v>
      </c>
    </row>
    <row r="276" spans="1:53" ht="93" customHeight="1" x14ac:dyDescent="0.2">
      <c r="A276" s="96">
        <v>268</v>
      </c>
      <c r="B276" s="319"/>
      <c r="C276" s="97"/>
      <c r="D276" s="213"/>
      <c r="E276" s="97"/>
      <c r="F276" s="97"/>
      <c r="G276" s="98"/>
      <c r="H276" s="98"/>
      <c r="I276" s="174" t="str">
        <f>IF(T276=0,"-",IF(M276="Datos / Información",CONCATENATE(S276,Q276,O276,"-",VLOOKUP(N276,'Listas Generales'!$B$44:$C$47,2,0)),"-"))</f>
        <v>-</v>
      </c>
      <c r="J276" s="333"/>
      <c r="K276" s="334"/>
      <c r="L276" s="335"/>
      <c r="M276" s="90"/>
      <c r="N276" s="91"/>
      <c r="O276" s="92">
        <f>IFERROR(VLOOKUP(N276,'Listas Generales'!$B$24:$C$28,2,0),0)</f>
        <v>0</v>
      </c>
      <c r="P276" s="93"/>
      <c r="Q276" s="92">
        <f>IFERROR(VLOOKUP(P276,'Listas Generales'!$B$31:$C$35,2,0),0)</f>
        <v>0</v>
      </c>
      <c r="R276" s="93"/>
      <c r="S276" s="92">
        <f>IFERROR(VLOOKUP(R276,'Listas Generales'!$B$38:$C$42,2,0),0)</f>
        <v>0</v>
      </c>
      <c r="T276" s="94">
        <f t="shared" si="8"/>
        <v>0</v>
      </c>
      <c r="U276" s="172" t="str">
        <f>IFERROR(VLOOKUP(T276,'Listas Generales'!$B$4:$C$7,2,0),"-")</f>
        <v>Sin clasificar</v>
      </c>
      <c r="V276" s="99"/>
      <c r="W276" s="223"/>
      <c r="X276" s="224"/>
      <c r="Y276" s="224"/>
      <c r="Z276" s="224"/>
      <c r="AA276" s="224"/>
      <c r="AB276" s="225"/>
      <c r="AC276" s="142"/>
      <c r="AD276" s="141"/>
      <c r="AE276" s="141"/>
      <c r="AF276" s="141"/>
      <c r="AG276" s="187"/>
      <c r="AH276" s="323"/>
      <c r="AI276" s="100"/>
      <c r="AJ276" s="323"/>
      <c r="AK276" s="100"/>
      <c r="AL276" s="324"/>
      <c r="AM276" s="143"/>
      <c r="AN276" s="177" t="str">
        <f>IF(ISERROR(VLOOKUP(AL276,'Listas Ley Transparencia'!$N$3:$S$17,2,0)),"",VLOOKUP(AL276,'Listas Ley Transparencia'!$N$3:$S$17,2,0))</f>
        <v/>
      </c>
      <c r="AO276" s="178" t="str">
        <f>IF(ISERROR(VLOOKUP(AL276,'Listas Ley Transparencia'!$N$3:$S$17,3,0)),"",VLOOKUP(AL276,'Listas Ley Transparencia'!$N$3:$S$17,3,0))</f>
        <v/>
      </c>
      <c r="AP276" s="178" t="str">
        <f>IF(ISERROR(VLOOKUP(AL276,'Listas Ley Transparencia'!$N$3:$S$17,4,0)),"",VLOOKUP(AL276,'Listas Ley Transparencia'!$N$3:$S$17,4,0))</f>
        <v/>
      </c>
      <c r="AQ276" s="179" t="str">
        <f>IF(ISERROR(VLOOKUP(AL276,'Listas Ley Transparencia'!$N$3:$S$17,6,0)),"",VLOOKUP(AL276,'Listas Ley Transparencia'!$N$3:$S$17,6,0))</f>
        <v/>
      </c>
      <c r="AR276" s="229"/>
      <c r="AS276" s="230"/>
      <c r="AT276" s="231"/>
      <c r="AU276" s="231"/>
      <c r="AV276" s="232"/>
      <c r="AW276" s="236"/>
      <c r="AX276" s="167"/>
      <c r="AY276" s="168"/>
      <c r="AZ276" s="168"/>
      <c r="BA276" s="184" t="str">
        <f t="shared" si="9"/>
        <v>No</v>
      </c>
    </row>
    <row r="277" spans="1:53" ht="93" customHeight="1" x14ac:dyDescent="0.2">
      <c r="A277" s="96">
        <v>269</v>
      </c>
      <c r="B277" s="319"/>
      <c r="C277" s="97"/>
      <c r="D277" s="213"/>
      <c r="E277" s="97"/>
      <c r="F277" s="97"/>
      <c r="G277" s="98"/>
      <c r="H277" s="98"/>
      <c r="I277" s="174" t="str">
        <f>IF(T277=0,"-",IF(M277="Datos / Información",CONCATENATE(S277,Q277,O277,"-",VLOOKUP(N277,'Listas Generales'!$B$44:$C$47,2,0)),"-"))</f>
        <v>-</v>
      </c>
      <c r="J277" s="333"/>
      <c r="K277" s="334"/>
      <c r="L277" s="335"/>
      <c r="M277" s="90"/>
      <c r="N277" s="91"/>
      <c r="O277" s="92">
        <f>IFERROR(VLOOKUP(N277,'Listas Generales'!$B$24:$C$28,2,0),0)</f>
        <v>0</v>
      </c>
      <c r="P277" s="93"/>
      <c r="Q277" s="92">
        <f>IFERROR(VLOOKUP(P277,'Listas Generales'!$B$31:$C$35,2,0),0)</f>
        <v>0</v>
      </c>
      <c r="R277" s="93"/>
      <c r="S277" s="92">
        <f>IFERROR(VLOOKUP(R277,'Listas Generales'!$B$38:$C$42,2,0),0)</f>
        <v>0</v>
      </c>
      <c r="T277" s="94">
        <f t="shared" si="8"/>
        <v>0</v>
      </c>
      <c r="U277" s="172" t="str">
        <f>IFERROR(VLOOKUP(T277,'Listas Generales'!$B$4:$C$7,2,0),"-")</f>
        <v>Sin clasificar</v>
      </c>
      <c r="V277" s="99"/>
      <c r="W277" s="223"/>
      <c r="X277" s="224"/>
      <c r="Y277" s="224"/>
      <c r="Z277" s="224"/>
      <c r="AA277" s="224"/>
      <c r="AB277" s="225"/>
      <c r="AC277" s="142"/>
      <c r="AD277" s="141"/>
      <c r="AE277" s="141"/>
      <c r="AF277" s="141"/>
      <c r="AG277" s="187"/>
      <c r="AH277" s="323"/>
      <c r="AI277" s="100"/>
      <c r="AJ277" s="323"/>
      <c r="AK277" s="100"/>
      <c r="AL277" s="324"/>
      <c r="AM277" s="143"/>
      <c r="AN277" s="177" t="str">
        <f>IF(ISERROR(VLOOKUP(AL277,'Listas Ley Transparencia'!$N$3:$S$17,2,0)),"",VLOOKUP(AL277,'Listas Ley Transparencia'!$N$3:$S$17,2,0))</f>
        <v/>
      </c>
      <c r="AO277" s="178" t="str">
        <f>IF(ISERROR(VLOOKUP(AL277,'Listas Ley Transparencia'!$N$3:$S$17,3,0)),"",VLOOKUP(AL277,'Listas Ley Transparencia'!$N$3:$S$17,3,0))</f>
        <v/>
      </c>
      <c r="AP277" s="178" t="str">
        <f>IF(ISERROR(VLOOKUP(AL277,'Listas Ley Transparencia'!$N$3:$S$17,4,0)),"",VLOOKUP(AL277,'Listas Ley Transparencia'!$N$3:$S$17,4,0))</f>
        <v/>
      </c>
      <c r="AQ277" s="179" t="str">
        <f>IF(ISERROR(VLOOKUP(AL277,'Listas Ley Transparencia'!$N$3:$S$17,6,0)),"",VLOOKUP(AL277,'Listas Ley Transparencia'!$N$3:$S$17,6,0))</f>
        <v/>
      </c>
      <c r="AR277" s="229"/>
      <c r="AS277" s="230"/>
      <c r="AT277" s="231"/>
      <c r="AU277" s="231"/>
      <c r="AV277" s="232"/>
      <c r="AW277" s="236"/>
      <c r="AX277" s="167"/>
      <c r="AY277" s="168"/>
      <c r="AZ277" s="168"/>
      <c r="BA277" s="184" t="str">
        <f t="shared" si="9"/>
        <v>No</v>
      </c>
    </row>
    <row r="278" spans="1:53" ht="93" customHeight="1" x14ac:dyDescent="0.2">
      <c r="A278" s="96">
        <v>270</v>
      </c>
      <c r="B278" s="319"/>
      <c r="C278" s="97"/>
      <c r="D278" s="213"/>
      <c r="E278" s="97"/>
      <c r="F278" s="97"/>
      <c r="G278" s="98"/>
      <c r="H278" s="98"/>
      <c r="I278" s="174" t="str">
        <f>IF(T278=0,"-",IF(M278="Datos / Información",CONCATENATE(S278,Q278,O278,"-",VLOOKUP(N278,'Listas Generales'!$B$44:$C$47,2,0)),"-"))</f>
        <v>-</v>
      </c>
      <c r="J278" s="333"/>
      <c r="K278" s="334"/>
      <c r="L278" s="335"/>
      <c r="M278" s="90"/>
      <c r="N278" s="91"/>
      <c r="O278" s="92">
        <f>IFERROR(VLOOKUP(N278,'Listas Generales'!$B$24:$C$28,2,0),0)</f>
        <v>0</v>
      </c>
      <c r="P278" s="93"/>
      <c r="Q278" s="92">
        <f>IFERROR(VLOOKUP(P278,'Listas Generales'!$B$31:$C$35,2,0),0)</f>
        <v>0</v>
      </c>
      <c r="R278" s="93"/>
      <c r="S278" s="92">
        <f>IFERROR(VLOOKUP(R278,'Listas Generales'!$B$38:$C$42,2,0),0)</f>
        <v>0</v>
      </c>
      <c r="T278" s="94">
        <f t="shared" si="8"/>
        <v>0</v>
      </c>
      <c r="U278" s="172" t="str">
        <f>IFERROR(VLOOKUP(T278,'Listas Generales'!$B$4:$C$7,2,0),"-")</f>
        <v>Sin clasificar</v>
      </c>
      <c r="V278" s="99"/>
      <c r="W278" s="223"/>
      <c r="X278" s="224"/>
      <c r="Y278" s="224"/>
      <c r="Z278" s="224"/>
      <c r="AA278" s="224"/>
      <c r="AB278" s="225"/>
      <c r="AC278" s="142"/>
      <c r="AD278" s="141"/>
      <c r="AE278" s="141"/>
      <c r="AF278" s="141"/>
      <c r="AG278" s="187"/>
      <c r="AH278" s="323"/>
      <c r="AI278" s="100"/>
      <c r="AJ278" s="323"/>
      <c r="AK278" s="100"/>
      <c r="AL278" s="324"/>
      <c r="AM278" s="143"/>
      <c r="AN278" s="177" t="str">
        <f>IF(ISERROR(VLOOKUP(AL278,'Listas Ley Transparencia'!$N$3:$S$17,2,0)),"",VLOOKUP(AL278,'Listas Ley Transparencia'!$N$3:$S$17,2,0))</f>
        <v/>
      </c>
      <c r="AO278" s="178" t="str">
        <f>IF(ISERROR(VLOOKUP(AL278,'Listas Ley Transparencia'!$N$3:$S$17,3,0)),"",VLOOKUP(AL278,'Listas Ley Transparencia'!$N$3:$S$17,3,0))</f>
        <v/>
      </c>
      <c r="AP278" s="178" t="str">
        <f>IF(ISERROR(VLOOKUP(AL278,'Listas Ley Transparencia'!$N$3:$S$17,4,0)),"",VLOOKUP(AL278,'Listas Ley Transparencia'!$N$3:$S$17,4,0))</f>
        <v/>
      </c>
      <c r="AQ278" s="179" t="str">
        <f>IF(ISERROR(VLOOKUP(AL278,'Listas Ley Transparencia'!$N$3:$S$17,6,0)),"",VLOOKUP(AL278,'Listas Ley Transparencia'!$N$3:$S$17,6,0))</f>
        <v/>
      </c>
      <c r="AR278" s="229"/>
      <c r="AS278" s="230"/>
      <c r="AT278" s="231"/>
      <c r="AU278" s="231"/>
      <c r="AV278" s="232"/>
      <c r="AW278" s="236"/>
      <c r="AX278" s="167"/>
      <c r="AY278" s="168"/>
      <c r="AZ278" s="168"/>
      <c r="BA278" s="184" t="str">
        <f t="shared" si="9"/>
        <v>No</v>
      </c>
    </row>
    <row r="279" spans="1:53" ht="93" customHeight="1" x14ac:dyDescent="0.2">
      <c r="A279" s="96">
        <v>271</v>
      </c>
      <c r="B279" s="319"/>
      <c r="C279" s="97"/>
      <c r="D279" s="213"/>
      <c r="E279" s="97"/>
      <c r="F279" s="97"/>
      <c r="G279" s="98"/>
      <c r="H279" s="98"/>
      <c r="I279" s="174" t="str">
        <f>IF(T279=0,"-",IF(M279="Datos / Información",CONCATENATE(S279,Q279,O279,"-",VLOOKUP(N279,'Listas Generales'!$B$44:$C$47,2,0)),"-"))</f>
        <v>-</v>
      </c>
      <c r="J279" s="333"/>
      <c r="K279" s="334"/>
      <c r="L279" s="335"/>
      <c r="M279" s="90"/>
      <c r="N279" s="91"/>
      <c r="O279" s="92">
        <f>IFERROR(VLOOKUP(N279,'Listas Generales'!$B$24:$C$28,2,0),0)</f>
        <v>0</v>
      </c>
      <c r="P279" s="93"/>
      <c r="Q279" s="92">
        <f>IFERROR(VLOOKUP(P279,'Listas Generales'!$B$31:$C$35,2,0),0)</f>
        <v>0</v>
      </c>
      <c r="R279" s="93"/>
      <c r="S279" s="92">
        <f>IFERROR(VLOOKUP(R279,'Listas Generales'!$B$38:$C$42,2,0),0)</f>
        <v>0</v>
      </c>
      <c r="T279" s="94">
        <f t="shared" si="8"/>
        <v>0</v>
      </c>
      <c r="U279" s="172" t="str">
        <f>IFERROR(VLOOKUP(T279,'Listas Generales'!$B$4:$C$7,2,0),"-")</f>
        <v>Sin clasificar</v>
      </c>
      <c r="V279" s="99"/>
      <c r="W279" s="223"/>
      <c r="X279" s="224"/>
      <c r="Y279" s="224"/>
      <c r="Z279" s="224"/>
      <c r="AA279" s="224"/>
      <c r="AB279" s="225"/>
      <c r="AC279" s="142"/>
      <c r="AD279" s="141"/>
      <c r="AE279" s="141"/>
      <c r="AF279" s="141"/>
      <c r="AG279" s="187"/>
      <c r="AH279" s="323"/>
      <c r="AI279" s="100"/>
      <c r="AJ279" s="323"/>
      <c r="AK279" s="100"/>
      <c r="AL279" s="324"/>
      <c r="AM279" s="143"/>
      <c r="AN279" s="177" t="str">
        <f>IF(ISERROR(VLOOKUP(AL279,'Listas Ley Transparencia'!$N$3:$S$17,2,0)),"",VLOOKUP(AL279,'Listas Ley Transparencia'!$N$3:$S$17,2,0))</f>
        <v/>
      </c>
      <c r="AO279" s="178" t="str">
        <f>IF(ISERROR(VLOOKUP(AL279,'Listas Ley Transparencia'!$N$3:$S$17,3,0)),"",VLOOKUP(AL279,'Listas Ley Transparencia'!$N$3:$S$17,3,0))</f>
        <v/>
      </c>
      <c r="AP279" s="178" t="str">
        <f>IF(ISERROR(VLOOKUP(AL279,'Listas Ley Transparencia'!$N$3:$S$17,4,0)),"",VLOOKUP(AL279,'Listas Ley Transparencia'!$N$3:$S$17,4,0))</f>
        <v/>
      </c>
      <c r="AQ279" s="179" t="str">
        <f>IF(ISERROR(VLOOKUP(AL279,'Listas Ley Transparencia'!$N$3:$S$17,6,0)),"",VLOOKUP(AL279,'Listas Ley Transparencia'!$N$3:$S$17,6,0))</f>
        <v/>
      </c>
      <c r="AR279" s="229"/>
      <c r="AS279" s="230"/>
      <c r="AT279" s="231"/>
      <c r="AU279" s="231"/>
      <c r="AV279" s="232"/>
      <c r="AW279" s="236"/>
      <c r="AX279" s="167"/>
      <c r="AY279" s="168"/>
      <c r="AZ279" s="168"/>
      <c r="BA279" s="184" t="str">
        <f t="shared" si="9"/>
        <v>No</v>
      </c>
    </row>
    <row r="280" spans="1:53" ht="93" customHeight="1" x14ac:dyDescent="0.2">
      <c r="A280" s="96">
        <v>272</v>
      </c>
      <c r="B280" s="319"/>
      <c r="C280" s="97"/>
      <c r="D280" s="213"/>
      <c r="E280" s="97"/>
      <c r="F280" s="97"/>
      <c r="G280" s="98"/>
      <c r="H280" s="98"/>
      <c r="I280" s="174" t="str">
        <f>IF(T280=0,"-",IF(M280="Datos / Información",CONCATENATE(S280,Q280,O280,"-",VLOOKUP(N280,'Listas Generales'!$B$44:$C$47,2,0)),"-"))</f>
        <v>-</v>
      </c>
      <c r="J280" s="333"/>
      <c r="K280" s="334"/>
      <c r="L280" s="335"/>
      <c r="M280" s="90"/>
      <c r="N280" s="91"/>
      <c r="O280" s="92">
        <f>IFERROR(VLOOKUP(N280,'Listas Generales'!$B$24:$C$28,2,0),0)</f>
        <v>0</v>
      </c>
      <c r="P280" s="93"/>
      <c r="Q280" s="92">
        <f>IFERROR(VLOOKUP(P280,'Listas Generales'!$B$31:$C$35,2,0),0)</f>
        <v>0</v>
      </c>
      <c r="R280" s="93"/>
      <c r="S280" s="92">
        <f>IFERROR(VLOOKUP(R280,'Listas Generales'!$B$38:$C$42,2,0),0)</f>
        <v>0</v>
      </c>
      <c r="T280" s="94">
        <f t="shared" si="8"/>
        <v>0</v>
      </c>
      <c r="U280" s="172" t="str">
        <f>IFERROR(VLOOKUP(T280,'Listas Generales'!$B$4:$C$7,2,0),"-")</f>
        <v>Sin clasificar</v>
      </c>
      <c r="V280" s="99"/>
      <c r="W280" s="223"/>
      <c r="X280" s="224"/>
      <c r="Y280" s="224"/>
      <c r="Z280" s="224"/>
      <c r="AA280" s="224"/>
      <c r="AB280" s="225"/>
      <c r="AC280" s="142"/>
      <c r="AD280" s="141"/>
      <c r="AE280" s="141"/>
      <c r="AF280" s="141"/>
      <c r="AG280" s="187"/>
      <c r="AH280" s="323"/>
      <c r="AI280" s="100"/>
      <c r="AJ280" s="323"/>
      <c r="AK280" s="100"/>
      <c r="AL280" s="324"/>
      <c r="AM280" s="143"/>
      <c r="AN280" s="177" t="str">
        <f>IF(ISERROR(VLOOKUP(AL280,'Listas Ley Transparencia'!$N$3:$S$17,2,0)),"",VLOOKUP(AL280,'Listas Ley Transparencia'!$N$3:$S$17,2,0))</f>
        <v/>
      </c>
      <c r="AO280" s="178" t="str">
        <f>IF(ISERROR(VLOOKUP(AL280,'Listas Ley Transparencia'!$N$3:$S$17,3,0)),"",VLOOKUP(AL280,'Listas Ley Transparencia'!$N$3:$S$17,3,0))</f>
        <v/>
      </c>
      <c r="AP280" s="178" t="str">
        <f>IF(ISERROR(VLOOKUP(AL280,'Listas Ley Transparencia'!$N$3:$S$17,4,0)),"",VLOOKUP(AL280,'Listas Ley Transparencia'!$N$3:$S$17,4,0))</f>
        <v/>
      </c>
      <c r="AQ280" s="179" t="str">
        <f>IF(ISERROR(VLOOKUP(AL280,'Listas Ley Transparencia'!$N$3:$S$17,6,0)),"",VLOOKUP(AL280,'Listas Ley Transparencia'!$N$3:$S$17,6,0))</f>
        <v/>
      </c>
      <c r="AR280" s="229"/>
      <c r="AS280" s="230"/>
      <c r="AT280" s="231"/>
      <c r="AU280" s="231"/>
      <c r="AV280" s="232"/>
      <c r="AW280" s="236"/>
      <c r="AX280" s="167"/>
      <c r="AY280" s="168"/>
      <c r="AZ280" s="168"/>
      <c r="BA280" s="184" t="str">
        <f t="shared" si="9"/>
        <v>No</v>
      </c>
    </row>
    <row r="281" spans="1:53" ht="93" customHeight="1" x14ac:dyDescent="0.2">
      <c r="A281" s="96">
        <v>273</v>
      </c>
      <c r="B281" s="319"/>
      <c r="C281" s="97"/>
      <c r="D281" s="213"/>
      <c r="E281" s="97"/>
      <c r="F281" s="97"/>
      <c r="G281" s="98"/>
      <c r="H281" s="98"/>
      <c r="I281" s="174" t="str">
        <f>IF(T281=0,"-",IF(M281="Datos / Información",CONCATENATE(S281,Q281,O281,"-",VLOOKUP(N281,'Listas Generales'!$B$44:$C$47,2,0)),"-"))</f>
        <v>-</v>
      </c>
      <c r="J281" s="333"/>
      <c r="K281" s="334"/>
      <c r="L281" s="335"/>
      <c r="M281" s="90"/>
      <c r="N281" s="91"/>
      <c r="O281" s="92">
        <f>IFERROR(VLOOKUP(N281,'Listas Generales'!$B$24:$C$28,2,0),0)</f>
        <v>0</v>
      </c>
      <c r="P281" s="93"/>
      <c r="Q281" s="92">
        <f>IFERROR(VLOOKUP(P281,'Listas Generales'!$B$31:$C$35,2,0),0)</f>
        <v>0</v>
      </c>
      <c r="R281" s="93"/>
      <c r="S281" s="92">
        <f>IFERROR(VLOOKUP(R281,'Listas Generales'!$B$38:$C$42,2,0),0)</f>
        <v>0</v>
      </c>
      <c r="T281" s="94">
        <f t="shared" si="8"/>
        <v>0</v>
      </c>
      <c r="U281" s="172" t="str">
        <f>IFERROR(VLOOKUP(T281,'Listas Generales'!$B$4:$C$7,2,0),"-")</f>
        <v>Sin clasificar</v>
      </c>
      <c r="V281" s="99"/>
      <c r="W281" s="223"/>
      <c r="X281" s="224"/>
      <c r="Y281" s="224"/>
      <c r="Z281" s="224"/>
      <c r="AA281" s="224"/>
      <c r="AB281" s="225"/>
      <c r="AC281" s="142"/>
      <c r="AD281" s="141"/>
      <c r="AE281" s="141"/>
      <c r="AF281" s="141"/>
      <c r="AG281" s="187"/>
      <c r="AH281" s="323"/>
      <c r="AI281" s="100"/>
      <c r="AJ281" s="323"/>
      <c r="AK281" s="100"/>
      <c r="AL281" s="324"/>
      <c r="AM281" s="143"/>
      <c r="AN281" s="177" t="str">
        <f>IF(ISERROR(VLOOKUP(AL281,'Listas Ley Transparencia'!$N$3:$S$17,2,0)),"",VLOOKUP(AL281,'Listas Ley Transparencia'!$N$3:$S$17,2,0))</f>
        <v/>
      </c>
      <c r="AO281" s="178" t="str">
        <f>IF(ISERROR(VLOOKUP(AL281,'Listas Ley Transparencia'!$N$3:$S$17,3,0)),"",VLOOKUP(AL281,'Listas Ley Transparencia'!$N$3:$S$17,3,0))</f>
        <v/>
      </c>
      <c r="AP281" s="178" t="str">
        <f>IF(ISERROR(VLOOKUP(AL281,'Listas Ley Transparencia'!$N$3:$S$17,4,0)),"",VLOOKUP(AL281,'Listas Ley Transparencia'!$N$3:$S$17,4,0))</f>
        <v/>
      </c>
      <c r="AQ281" s="179" t="str">
        <f>IF(ISERROR(VLOOKUP(AL281,'Listas Ley Transparencia'!$N$3:$S$17,6,0)),"",VLOOKUP(AL281,'Listas Ley Transparencia'!$N$3:$S$17,6,0))</f>
        <v/>
      </c>
      <c r="AR281" s="229"/>
      <c r="AS281" s="230"/>
      <c r="AT281" s="231"/>
      <c r="AU281" s="231"/>
      <c r="AV281" s="232"/>
      <c r="AW281" s="236"/>
      <c r="AX281" s="167"/>
      <c r="AY281" s="168"/>
      <c r="AZ281" s="168"/>
      <c r="BA281" s="184" t="str">
        <f t="shared" si="9"/>
        <v>No</v>
      </c>
    </row>
    <row r="282" spans="1:53" ht="93" customHeight="1" x14ac:dyDescent="0.2">
      <c r="A282" s="96">
        <v>274</v>
      </c>
      <c r="B282" s="319"/>
      <c r="C282" s="97"/>
      <c r="D282" s="213"/>
      <c r="E282" s="97"/>
      <c r="F282" s="97"/>
      <c r="G282" s="98"/>
      <c r="H282" s="98"/>
      <c r="I282" s="174" t="str">
        <f>IF(T282=0,"-",IF(M282="Datos / Información",CONCATENATE(S282,Q282,O282,"-",VLOOKUP(N282,'Listas Generales'!$B$44:$C$47,2,0)),"-"))</f>
        <v>-</v>
      </c>
      <c r="J282" s="333"/>
      <c r="K282" s="334"/>
      <c r="L282" s="335"/>
      <c r="M282" s="90"/>
      <c r="N282" s="91"/>
      <c r="O282" s="92">
        <f>IFERROR(VLOOKUP(N282,'Listas Generales'!$B$24:$C$28,2,0),0)</f>
        <v>0</v>
      </c>
      <c r="P282" s="93"/>
      <c r="Q282" s="92">
        <f>IFERROR(VLOOKUP(P282,'Listas Generales'!$B$31:$C$35,2,0),0)</f>
        <v>0</v>
      </c>
      <c r="R282" s="93"/>
      <c r="S282" s="92">
        <f>IFERROR(VLOOKUP(R282,'Listas Generales'!$B$38:$C$42,2,0),0)</f>
        <v>0</v>
      </c>
      <c r="T282" s="94">
        <f t="shared" si="8"/>
        <v>0</v>
      </c>
      <c r="U282" s="172" t="str">
        <f>IFERROR(VLOOKUP(T282,'Listas Generales'!$B$4:$C$7,2,0),"-")</f>
        <v>Sin clasificar</v>
      </c>
      <c r="V282" s="99"/>
      <c r="W282" s="223"/>
      <c r="X282" s="224"/>
      <c r="Y282" s="224"/>
      <c r="Z282" s="224"/>
      <c r="AA282" s="224"/>
      <c r="AB282" s="225"/>
      <c r="AC282" s="142"/>
      <c r="AD282" s="141"/>
      <c r="AE282" s="141"/>
      <c r="AF282" s="141"/>
      <c r="AG282" s="187"/>
      <c r="AH282" s="323"/>
      <c r="AI282" s="100"/>
      <c r="AJ282" s="323"/>
      <c r="AK282" s="100"/>
      <c r="AL282" s="324"/>
      <c r="AM282" s="143"/>
      <c r="AN282" s="177" t="str">
        <f>IF(ISERROR(VLOOKUP(AL282,'Listas Ley Transparencia'!$N$3:$S$17,2,0)),"",VLOOKUP(AL282,'Listas Ley Transparencia'!$N$3:$S$17,2,0))</f>
        <v/>
      </c>
      <c r="AO282" s="178" t="str">
        <f>IF(ISERROR(VLOOKUP(AL282,'Listas Ley Transparencia'!$N$3:$S$17,3,0)),"",VLOOKUP(AL282,'Listas Ley Transparencia'!$N$3:$S$17,3,0))</f>
        <v/>
      </c>
      <c r="AP282" s="178" t="str">
        <f>IF(ISERROR(VLOOKUP(AL282,'Listas Ley Transparencia'!$N$3:$S$17,4,0)),"",VLOOKUP(AL282,'Listas Ley Transparencia'!$N$3:$S$17,4,0))</f>
        <v/>
      </c>
      <c r="AQ282" s="179" t="str">
        <f>IF(ISERROR(VLOOKUP(AL282,'Listas Ley Transparencia'!$N$3:$S$17,6,0)),"",VLOOKUP(AL282,'Listas Ley Transparencia'!$N$3:$S$17,6,0))</f>
        <v/>
      </c>
      <c r="AR282" s="229"/>
      <c r="AS282" s="230"/>
      <c r="AT282" s="231"/>
      <c r="AU282" s="231"/>
      <c r="AV282" s="232"/>
      <c r="AW282" s="236"/>
      <c r="AX282" s="167"/>
      <c r="AY282" s="168"/>
      <c r="AZ282" s="168"/>
      <c r="BA282" s="184" t="str">
        <f t="shared" si="9"/>
        <v>No</v>
      </c>
    </row>
    <row r="283" spans="1:53" ht="93" customHeight="1" x14ac:dyDescent="0.2">
      <c r="A283" s="96">
        <v>275</v>
      </c>
      <c r="B283" s="319"/>
      <c r="C283" s="97"/>
      <c r="D283" s="213"/>
      <c r="E283" s="97"/>
      <c r="F283" s="97"/>
      <c r="G283" s="98"/>
      <c r="H283" s="98"/>
      <c r="I283" s="174" t="str">
        <f>IF(T283=0,"-",IF(M283="Datos / Información",CONCATENATE(S283,Q283,O283,"-",VLOOKUP(N283,'Listas Generales'!$B$44:$C$47,2,0)),"-"))</f>
        <v>-</v>
      </c>
      <c r="J283" s="333"/>
      <c r="K283" s="334"/>
      <c r="L283" s="335"/>
      <c r="M283" s="90"/>
      <c r="N283" s="91"/>
      <c r="O283" s="92">
        <f>IFERROR(VLOOKUP(N283,'Listas Generales'!$B$24:$C$28,2,0),0)</f>
        <v>0</v>
      </c>
      <c r="P283" s="93"/>
      <c r="Q283" s="92">
        <f>IFERROR(VLOOKUP(P283,'Listas Generales'!$B$31:$C$35,2,0),0)</f>
        <v>0</v>
      </c>
      <c r="R283" s="93"/>
      <c r="S283" s="92">
        <f>IFERROR(VLOOKUP(R283,'Listas Generales'!$B$38:$C$42,2,0),0)</f>
        <v>0</v>
      </c>
      <c r="T283" s="94">
        <f t="shared" si="8"/>
        <v>0</v>
      </c>
      <c r="U283" s="172" t="str">
        <f>IFERROR(VLOOKUP(T283,'Listas Generales'!$B$4:$C$7,2,0),"-")</f>
        <v>Sin clasificar</v>
      </c>
      <c r="V283" s="99"/>
      <c r="W283" s="223"/>
      <c r="X283" s="224"/>
      <c r="Y283" s="224"/>
      <c r="Z283" s="224"/>
      <c r="AA283" s="224"/>
      <c r="AB283" s="225"/>
      <c r="AC283" s="142"/>
      <c r="AD283" s="141"/>
      <c r="AE283" s="141"/>
      <c r="AF283" s="141"/>
      <c r="AG283" s="187"/>
      <c r="AH283" s="323"/>
      <c r="AI283" s="100"/>
      <c r="AJ283" s="323"/>
      <c r="AK283" s="100"/>
      <c r="AL283" s="324"/>
      <c r="AM283" s="143"/>
      <c r="AN283" s="177" t="str">
        <f>IF(ISERROR(VLOOKUP(AL283,'Listas Ley Transparencia'!$N$3:$S$17,2,0)),"",VLOOKUP(AL283,'Listas Ley Transparencia'!$N$3:$S$17,2,0))</f>
        <v/>
      </c>
      <c r="AO283" s="178" t="str">
        <f>IF(ISERROR(VLOOKUP(AL283,'Listas Ley Transparencia'!$N$3:$S$17,3,0)),"",VLOOKUP(AL283,'Listas Ley Transparencia'!$N$3:$S$17,3,0))</f>
        <v/>
      </c>
      <c r="AP283" s="178" t="str">
        <f>IF(ISERROR(VLOOKUP(AL283,'Listas Ley Transparencia'!$N$3:$S$17,4,0)),"",VLOOKUP(AL283,'Listas Ley Transparencia'!$N$3:$S$17,4,0))</f>
        <v/>
      </c>
      <c r="AQ283" s="179" t="str">
        <f>IF(ISERROR(VLOOKUP(AL283,'Listas Ley Transparencia'!$N$3:$S$17,6,0)),"",VLOOKUP(AL283,'Listas Ley Transparencia'!$N$3:$S$17,6,0))</f>
        <v/>
      </c>
      <c r="AR283" s="229"/>
      <c r="AS283" s="230"/>
      <c r="AT283" s="231"/>
      <c r="AU283" s="231"/>
      <c r="AV283" s="232"/>
      <c r="AW283" s="236"/>
      <c r="AX283" s="167"/>
      <c r="AY283" s="168"/>
      <c r="AZ283" s="168"/>
      <c r="BA283" s="184" t="str">
        <f t="shared" si="9"/>
        <v>No</v>
      </c>
    </row>
    <row r="284" spans="1:53" ht="93" customHeight="1" x14ac:dyDescent="0.2">
      <c r="A284" s="96">
        <v>276</v>
      </c>
      <c r="B284" s="319"/>
      <c r="C284" s="97"/>
      <c r="D284" s="213"/>
      <c r="E284" s="97"/>
      <c r="F284" s="97"/>
      <c r="G284" s="98"/>
      <c r="H284" s="98"/>
      <c r="I284" s="174" t="str">
        <f>IF(T284=0,"-",IF(M284="Datos / Información",CONCATENATE(S284,Q284,O284,"-",VLOOKUP(N284,'Listas Generales'!$B$44:$C$47,2,0)),"-"))</f>
        <v>-</v>
      </c>
      <c r="J284" s="333"/>
      <c r="K284" s="334"/>
      <c r="L284" s="335"/>
      <c r="M284" s="90"/>
      <c r="N284" s="91"/>
      <c r="O284" s="92">
        <f>IFERROR(VLOOKUP(N284,'Listas Generales'!$B$24:$C$28,2,0),0)</f>
        <v>0</v>
      </c>
      <c r="P284" s="93"/>
      <c r="Q284" s="92">
        <f>IFERROR(VLOOKUP(P284,'Listas Generales'!$B$31:$C$35,2,0),0)</f>
        <v>0</v>
      </c>
      <c r="R284" s="93"/>
      <c r="S284" s="92">
        <f>IFERROR(VLOOKUP(R284,'Listas Generales'!$B$38:$C$42,2,0),0)</f>
        <v>0</v>
      </c>
      <c r="T284" s="94">
        <f t="shared" si="8"/>
        <v>0</v>
      </c>
      <c r="U284" s="172" t="str">
        <f>IFERROR(VLOOKUP(T284,'Listas Generales'!$B$4:$C$7,2,0),"-")</f>
        <v>Sin clasificar</v>
      </c>
      <c r="V284" s="99"/>
      <c r="W284" s="223"/>
      <c r="X284" s="224"/>
      <c r="Y284" s="224"/>
      <c r="Z284" s="224"/>
      <c r="AA284" s="224"/>
      <c r="AB284" s="225"/>
      <c r="AC284" s="142"/>
      <c r="AD284" s="141"/>
      <c r="AE284" s="141"/>
      <c r="AF284" s="141"/>
      <c r="AG284" s="187"/>
      <c r="AH284" s="323"/>
      <c r="AI284" s="100"/>
      <c r="AJ284" s="323"/>
      <c r="AK284" s="100"/>
      <c r="AL284" s="324"/>
      <c r="AM284" s="143"/>
      <c r="AN284" s="177" t="str">
        <f>IF(ISERROR(VLOOKUP(AL284,'Listas Ley Transparencia'!$N$3:$S$17,2,0)),"",VLOOKUP(AL284,'Listas Ley Transparencia'!$N$3:$S$17,2,0))</f>
        <v/>
      </c>
      <c r="AO284" s="178" t="str">
        <f>IF(ISERROR(VLOOKUP(AL284,'Listas Ley Transparencia'!$N$3:$S$17,3,0)),"",VLOOKUP(AL284,'Listas Ley Transparencia'!$N$3:$S$17,3,0))</f>
        <v/>
      </c>
      <c r="AP284" s="178" t="str">
        <f>IF(ISERROR(VLOOKUP(AL284,'Listas Ley Transparencia'!$N$3:$S$17,4,0)),"",VLOOKUP(AL284,'Listas Ley Transparencia'!$N$3:$S$17,4,0))</f>
        <v/>
      </c>
      <c r="AQ284" s="179" t="str">
        <f>IF(ISERROR(VLOOKUP(AL284,'Listas Ley Transparencia'!$N$3:$S$17,6,0)),"",VLOOKUP(AL284,'Listas Ley Transparencia'!$N$3:$S$17,6,0))</f>
        <v/>
      </c>
      <c r="AR284" s="229"/>
      <c r="AS284" s="230"/>
      <c r="AT284" s="231"/>
      <c r="AU284" s="231"/>
      <c r="AV284" s="232"/>
      <c r="AW284" s="236"/>
      <c r="AX284" s="167"/>
      <c r="AY284" s="168"/>
      <c r="AZ284" s="168"/>
      <c r="BA284" s="184" t="str">
        <f t="shared" si="9"/>
        <v>No</v>
      </c>
    </row>
    <row r="285" spans="1:53" ht="93" customHeight="1" x14ac:dyDescent="0.2">
      <c r="A285" s="96">
        <v>277</v>
      </c>
      <c r="B285" s="319"/>
      <c r="C285" s="97"/>
      <c r="D285" s="213"/>
      <c r="E285" s="97"/>
      <c r="F285" s="97"/>
      <c r="G285" s="98"/>
      <c r="H285" s="98"/>
      <c r="I285" s="174" t="str">
        <f>IF(T285=0,"-",IF(M285="Datos / Información",CONCATENATE(S285,Q285,O285,"-",VLOOKUP(N285,'Listas Generales'!$B$44:$C$47,2,0)),"-"))</f>
        <v>-</v>
      </c>
      <c r="J285" s="333"/>
      <c r="K285" s="334"/>
      <c r="L285" s="335"/>
      <c r="M285" s="90"/>
      <c r="N285" s="91"/>
      <c r="O285" s="92">
        <f>IFERROR(VLOOKUP(N285,'Listas Generales'!$B$24:$C$28,2,0),0)</f>
        <v>0</v>
      </c>
      <c r="P285" s="93"/>
      <c r="Q285" s="92">
        <f>IFERROR(VLOOKUP(P285,'Listas Generales'!$B$31:$C$35,2,0),0)</f>
        <v>0</v>
      </c>
      <c r="R285" s="93"/>
      <c r="S285" s="92">
        <f>IFERROR(VLOOKUP(R285,'Listas Generales'!$B$38:$C$42,2,0),0)</f>
        <v>0</v>
      </c>
      <c r="T285" s="94">
        <f t="shared" si="8"/>
        <v>0</v>
      </c>
      <c r="U285" s="172" t="str">
        <f>IFERROR(VLOOKUP(T285,'Listas Generales'!$B$4:$C$7,2,0),"-")</f>
        <v>Sin clasificar</v>
      </c>
      <c r="V285" s="99"/>
      <c r="W285" s="223"/>
      <c r="X285" s="224"/>
      <c r="Y285" s="224"/>
      <c r="Z285" s="224"/>
      <c r="AA285" s="224"/>
      <c r="AB285" s="225"/>
      <c r="AC285" s="142"/>
      <c r="AD285" s="141"/>
      <c r="AE285" s="141"/>
      <c r="AF285" s="141"/>
      <c r="AG285" s="187"/>
      <c r="AH285" s="323"/>
      <c r="AI285" s="100"/>
      <c r="AJ285" s="323"/>
      <c r="AK285" s="100"/>
      <c r="AL285" s="324"/>
      <c r="AM285" s="143"/>
      <c r="AN285" s="177" t="str">
        <f>IF(ISERROR(VLOOKUP(AL285,'Listas Ley Transparencia'!$N$3:$S$17,2,0)),"",VLOOKUP(AL285,'Listas Ley Transparencia'!$N$3:$S$17,2,0))</f>
        <v/>
      </c>
      <c r="AO285" s="178" t="str">
        <f>IF(ISERROR(VLOOKUP(AL285,'Listas Ley Transparencia'!$N$3:$S$17,3,0)),"",VLOOKUP(AL285,'Listas Ley Transparencia'!$N$3:$S$17,3,0))</f>
        <v/>
      </c>
      <c r="AP285" s="178" t="str">
        <f>IF(ISERROR(VLOOKUP(AL285,'Listas Ley Transparencia'!$N$3:$S$17,4,0)),"",VLOOKUP(AL285,'Listas Ley Transparencia'!$N$3:$S$17,4,0))</f>
        <v/>
      </c>
      <c r="AQ285" s="179" t="str">
        <f>IF(ISERROR(VLOOKUP(AL285,'Listas Ley Transparencia'!$N$3:$S$17,6,0)),"",VLOOKUP(AL285,'Listas Ley Transparencia'!$N$3:$S$17,6,0))</f>
        <v/>
      </c>
      <c r="AR285" s="229"/>
      <c r="AS285" s="230"/>
      <c r="AT285" s="231"/>
      <c r="AU285" s="231"/>
      <c r="AV285" s="232"/>
      <c r="AW285" s="236"/>
      <c r="AX285" s="167"/>
      <c r="AY285" s="168"/>
      <c r="AZ285" s="168"/>
      <c r="BA285" s="184" t="str">
        <f t="shared" si="9"/>
        <v>No</v>
      </c>
    </row>
    <row r="286" spans="1:53" ht="93" customHeight="1" x14ac:dyDescent="0.2">
      <c r="A286" s="96">
        <v>278</v>
      </c>
      <c r="B286" s="319"/>
      <c r="C286" s="97"/>
      <c r="D286" s="213"/>
      <c r="E286" s="97"/>
      <c r="F286" s="97"/>
      <c r="G286" s="98"/>
      <c r="H286" s="98"/>
      <c r="I286" s="174" t="str">
        <f>IF(T286=0,"-",IF(M286="Datos / Información",CONCATENATE(S286,Q286,O286,"-",VLOOKUP(N286,'Listas Generales'!$B$44:$C$47,2,0)),"-"))</f>
        <v>-</v>
      </c>
      <c r="J286" s="333"/>
      <c r="K286" s="334"/>
      <c r="L286" s="335"/>
      <c r="M286" s="90"/>
      <c r="N286" s="91"/>
      <c r="O286" s="92">
        <f>IFERROR(VLOOKUP(N286,'Listas Generales'!$B$24:$C$28,2,0),0)</f>
        <v>0</v>
      </c>
      <c r="P286" s="93"/>
      <c r="Q286" s="92">
        <f>IFERROR(VLOOKUP(P286,'Listas Generales'!$B$31:$C$35,2,0),0)</f>
        <v>0</v>
      </c>
      <c r="R286" s="93"/>
      <c r="S286" s="92">
        <f>IFERROR(VLOOKUP(R286,'Listas Generales'!$B$38:$C$42,2,0),0)</f>
        <v>0</v>
      </c>
      <c r="T286" s="94">
        <f t="shared" si="8"/>
        <v>0</v>
      </c>
      <c r="U286" s="172" t="str">
        <f>IFERROR(VLOOKUP(T286,'Listas Generales'!$B$4:$C$7,2,0),"-")</f>
        <v>Sin clasificar</v>
      </c>
      <c r="V286" s="99"/>
      <c r="W286" s="223"/>
      <c r="X286" s="224"/>
      <c r="Y286" s="224"/>
      <c r="Z286" s="224"/>
      <c r="AA286" s="224"/>
      <c r="AB286" s="225"/>
      <c r="AC286" s="142"/>
      <c r="AD286" s="141"/>
      <c r="AE286" s="141"/>
      <c r="AF286" s="141"/>
      <c r="AG286" s="187"/>
      <c r="AH286" s="323"/>
      <c r="AI286" s="100"/>
      <c r="AJ286" s="323"/>
      <c r="AK286" s="100"/>
      <c r="AL286" s="324"/>
      <c r="AM286" s="143"/>
      <c r="AN286" s="177" t="str">
        <f>IF(ISERROR(VLOOKUP(AL286,'Listas Ley Transparencia'!$N$3:$S$17,2,0)),"",VLOOKUP(AL286,'Listas Ley Transparencia'!$N$3:$S$17,2,0))</f>
        <v/>
      </c>
      <c r="AO286" s="178" t="str">
        <f>IF(ISERROR(VLOOKUP(AL286,'Listas Ley Transparencia'!$N$3:$S$17,3,0)),"",VLOOKUP(AL286,'Listas Ley Transparencia'!$N$3:$S$17,3,0))</f>
        <v/>
      </c>
      <c r="AP286" s="178" t="str">
        <f>IF(ISERROR(VLOOKUP(AL286,'Listas Ley Transparencia'!$N$3:$S$17,4,0)),"",VLOOKUP(AL286,'Listas Ley Transparencia'!$N$3:$S$17,4,0))</f>
        <v/>
      </c>
      <c r="AQ286" s="179" t="str">
        <f>IF(ISERROR(VLOOKUP(AL286,'Listas Ley Transparencia'!$N$3:$S$17,6,0)),"",VLOOKUP(AL286,'Listas Ley Transparencia'!$N$3:$S$17,6,0))</f>
        <v/>
      </c>
      <c r="AR286" s="229"/>
      <c r="AS286" s="230"/>
      <c r="AT286" s="231"/>
      <c r="AU286" s="231"/>
      <c r="AV286" s="232"/>
      <c r="AW286" s="236"/>
      <c r="AX286" s="167"/>
      <c r="AY286" s="168"/>
      <c r="AZ286" s="168"/>
      <c r="BA286" s="184" t="str">
        <f t="shared" si="9"/>
        <v>No</v>
      </c>
    </row>
    <row r="287" spans="1:53" ht="93" customHeight="1" x14ac:dyDescent="0.2">
      <c r="A287" s="96">
        <v>279</v>
      </c>
      <c r="B287" s="319"/>
      <c r="C287" s="97"/>
      <c r="D287" s="213"/>
      <c r="E287" s="97"/>
      <c r="F287" s="97"/>
      <c r="G287" s="98"/>
      <c r="H287" s="98"/>
      <c r="I287" s="174" t="str">
        <f>IF(T287=0,"-",IF(M287="Datos / Información",CONCATENATE(S287,Q287,O287,"-",VLOOKUP(N287,'Listas Generales'!$B$44:$C$47,2,0)),"-"))</f>
        <v>-</v>
      </c>
      <c r="J287" s="333"/>
      <c r="K287" s="334"/>
      <c r="L287" s="335"/>
      <c r="M287" s="90"/>
      <c r="N287" s="91"/>
      <c r="O287" s="92">
        <f>IFERROR(VLOOKUP(N287,'Listas Generales'!$B$24:$C$28,2,0),0)</f>
        <v>0</v>
      </c>
      <c r="P287" s="93"/>
      <c r="Q287" s="92">
        <f>IFERROR(VLOOKUP(P287,'Listas Generales'!$B$31:$C$35,2,0),0)</f>
        <v>0</v>
      </c>
      <c r="R287" s="93"/>
      <c r="S287" s="92">
        <f>IFERROR(VLOOKUP(R287,'Listas Generales'!$B$38:$C$42,2,0),0)</f>
        <v>0</v>
      </c>
      <c r="T287" s="94">
        <f t="shared" si="8"/>
        <v>0</v>
      </c>
      <c r="U287" s="172" t="str">
        <f>IFERROR(VLOOKUP(T287,'Listas Generales'!$B$4:$C$7,2,0),"-")</f>
        <v>Sin clasificar</v>
      </c>
      <c r="V287" s="99"/>
      <c r="W287" s="223"/>
      <c r="X287" s="224"/>
      <c r="Y287" s="224"/>
      <c r="Z287" s="224"/>
      <c r="AA287" s="224"/>
      <c r="AB287" s="225"/>
      <c r="AC287" s="142"/>
      <c r="AD287" s="141"/>
      <c r="AE287" s="141"/>
      <c r="AF287" s="141"/>
      <c r="AG287" s="187"/>
      <c r="AH287" s="323"/>
      <c r="AI287" s="100"/>
      <c r="AJ287" s="323"/>
      <c r="AK287" s="100"/>
      <c r="AL287" s="324"/>
      <c r="AM287" s="143"/>
      <c r="AN287" s="177" t="str">
        <f>IF(ISERROR(VLOOKUP(AL287,'Listas Ley Transparencia'!$N$3:$S$17,2,0)),"",VLOOKUP(AL287,'Listas Ley Transparencia'!$N$3:$S$17,2,0))</f>
        <v/>
      </c>
      <c r="AO287" s="178" t="str">
        <f>IF(ISERROR(VLOOKUP(AL287,'Listas Ley Transparencia'!$N$3:$S$17,3,0)),"",VLOOKUP(AL287,'Listas Ley Transparencia'!$N$3:$S$17,3,0))</f>
        <v/>
      </c>
      <c r="AP287" s="178" t="str">
        <f>IF(ISERROR(VLOOKUP(AL287,'Listas Ley Transparencia'!$N$3:$S$17,4,0)),"",VLOOKUP(AL287,'Listas Ley Transparencia'!$N$3:$S$17,4,0))</f>
        <v/>
      </c>
      <c r="AQ287" s="179" t="str">
        <f>IF(ISERROR(VLOOKUP(AL287,'Listas Ley Transparencia'!$N$3:$S$17,6,0)),"",VLOOKUP(AL287,'Listas Ley Transparencia'!$N$3:$S$17,6,0))</f>
        <v/>
      </c>
      <c r="AR287" s="229"/>
      <c r="AS287" s="230"/>
      <c r="AT287" s="231"/>
      <c r="AU287" s="231"/>
      <c r="AV287" s="232"/>
      <c r="AW287" s="236"/>
      <c r="AX287" s="167"/>
      <c r="AY287" s="168"/>
      <c r="AZ287" s="168"/>
      <c r="BA287" s="184" t="str">
        <f t="shared" si="9"/>
        <v>No</v>
      </c>
    </row>
    <row r="288" spans="1:53" ht="93" customHeight="1" x14ac:dyDescent="0.2">
      <c r="A288" s="96">
        <v>280</v>
      </c>
      <c r="B288" s="319"/>
      <c r="C288" s="97"/>
      <c r="D288" s="213"/>
      <c r="E288" s="97"/>
      <c r="F288" s="97"/>
      <c r="G288" s="98"/>
      <c r="H288" s="98"/>
      <c r="I288" s="174" t="str">
        <f>IF(T288=0,"-",IF(M288="Datos / Información",CONCATENATE(S288,Q288,O288,"-",VLOOKUP(N288,'Listas Generales'!$B$44:$C$47,2,0)),"-"))</f>
        <v>-</v>
      </c>
      <c r="J288" s="333"/>
      <c r="K288" s="334"/>
      <c r="L288" s="335"/>
      <c r="M288" s="90"/>
      <c r="N288" s="91"/>
      <c r="O288" s="92">
        <f>IFERROR(VLOOKUP(N288,'Listas Generales'!$B$24:$C$28,2,0),0)</f>
        <v>0</v>
      </c>
      <c r="P288" s="93"/>
      <c r="Q288" s="92">
        <f>IFERROR(VLOOKUP(P288,'Listas Generales'!$B$31:$C$35,2,0),0)</f>
        <v>0</v>
      </c>
      <c r="R288" s="93"/>
      <c r="S288" s="92">
        <f>IFERROR(VLOOKUP(R288,'Listas Generales'!$B$38:$C$42,2,0),0)</f>
        <v>0</v>
      </c>
      <c r="T288" s="94">
        <f t="shared" si="8"/>
        <v>0</v>
      </c>
      <c r="U288" s="172" t="str">
        <f>IFERROR(VLOOKUP(T288,'Listas Generales'!$B$4:$C$7,2,0),"-")</f>
        <v>Sin clasificar</v>
      </c>
      <c r="V288" s="99"/>
      <c r="W288" s="223"/>
      <c r="X288" s="224"/>
      <c r="Y288" s="224"/>
      <c r="Z288" s="224"/>
      <c r="AA288" s="224"/>
      <c r="AB288" s="225"/>
      <c r="AC288" s="142"/>
      <c r="AD288" s="141"/>
      <c r="AE288" s="141"/>
      <c r="AF288" s="141"/>
      <c r="AG288" s="187"/>
      <c r="AH288" s="323"/>
      <c r="AI288" s="100"/>
      <c r="AJ288" s="323"/>
      <c r="AK288" s="100"/>
      <c r="AL288" s="324"/>
      <c r="AM288" s="143"/>
      <c r="AN288" s="177" t="str">
        <f>IF(ISERROR(VLOOKUP(AL288,'Listas Ley Transparencia'!$N$3:$S$17,2,0)),"",VLOOKUP(AL288,'Listas Ley Transparencia'!$N$3:$S$17,2,0))</f>
        <v/>
      </c>
      <c r="AO288" s="178" t="str">
        <f>IF(ISERROR(VLOOKUP(AL288,'Listas Ley Transparencia'!$N$3:$S$17,3,0)),"",VLOOKUP(AL288,'Listas Ley Transparencia'!$N$3:$S$17,3,0))</f>
        <v/>
      </c>
      <c r="AP288" s="178" t="str">
        <f>IF(ISERROR(VLOOKUP(AL288,'Listas Ley Transparencia'!$N$3:$S$17,4,0)),"",VLOOKUP(AL288,'Listas Ley Transparencia'!$N$3:$S$17,4,0))</f>
        <v/>
      </c>
      <c r="AQ288" s="179" t="str">
        <f>IF(ISERROR(VLOOKUP(AL288,'Listas Ley Transparencia'!$N$3:$S$17,6,0)),"",VLOOKUP(AL288,'Listas Ley Transparencia'!$N$3:$S$17,6,0))</f>
        <v/>
      </c>
      <c r="AR288" s="229"/>
      <c r="AS288" s="230"/>
      <c r="AT288" s="231"/>
      <c r="AU288" s="231"/>
      <c r="AV288" s="232"/>
      <c r="AW288" s="236"/>
      <c r="AX288" s="167"/>
      <c r="AY288" s="168"/>
      <c r="AZ288" s="168"/>
      <c r="BA288" s="184" t="str">
        <f t="shared" si="9"/>
        <v>No</v>
      </c>
    </row>
    <row r="289" spans="1:53" ht="93" customHeight="1" x14ac:dyDescent="0.2">
      <c r="A289" s="96">
        <v>281</v>
      </c>
      <c r="B289" s="319"/>
      <c r="C289" s="97"/>
      <c r="D289" s="213"/>
      <c r="E289" s="97"/>
      <c r="F289" s="97"/>
      <c r="G289" s="98"/>
      <c r="H289" s="98"/>
      <c r="I289" s="174" t="str">
        <f>IF(T289=0,"-",IF(M289="Datos / Información",CONCATENATE(S289,Q289,O289,"-",VLOOKUP(N289,'Listas Generales'!$B$44:$C$47,2,0)),"-"))</f>
        <v>-</v>
      </c>
      <c r="J289" s="333"/>
      <c r="K289" s="334"/>
      <c r="L289" s="335"/>
      <c r="M289" s="90"/>
      <c r="N289" s="91"/>
      <c r="O289" s="92">
        <f>IFERROR(VLOOKUP(N289,'Listas Generales'!$B$24:$C$28,2,0),0)</f>
        <v>0</v>
      </c>
      <c r="P289" s="93"/>
      <c r="Q289" s="92">
        <f>IFERROR(VLOOKUP(P289,'Listas Generales'!$B$31:$C$35,2,0),0)</f>
        <v>0</v>
      </c>
      <c r="R289" s="93"/>
      <c r="S289" s="92">
        <f>IFERROR(VLOOKUP(R289,'Listas Generales'!$B$38:$C$42,2,0),0)</f>
        <v>0</v>
      </c>
      <c r="T289" s="94">
        <f t="shared" si="8"/>
        <v>0</v>
      </c>
      <c r="U289" s="172" t="str">
        <f>IFERROR(VLOOKUP(T289,'Listas Generales'!$B$4:$C$7,2,0),"-")</f>
        <v>Sin clasificar</v>
      </c>
      <c r="V289" s="99"/>
      <c r="W289" s="223"/>
      <c r="X289" s="224"/>
      <c r="Y289" s="224"/>
      <c r="Z289" s="224"/>
      <c r="AA289" s="224"/>
      <c r="AB289" s="225"/>
      <c r="AC289" s="142"/>
      <c r="AD289" s="141"/>
      <c r="AE289" s="141"/>
      <c r="AF289" s="141"/>
      <c r="AG289" s="187"/>
      <c r="AH289" s="323"/>
      <c r="AI289" s="100"/>
      <c r="AJ289" s="323"/>
      <c r="AK289" s="100"/>
      <c r="AL289" s="324"/>
      <c r="AM289" s="143"/>
      <c r="AN289" s="177" t="str">
        <f>IF(ISERROR(VLOOKUP(AL289,'Listas Ley Transparencia'!$N$3:$S$17,2,0)),"",VLOOKUP(AL289,'Listas Ley Transparencia'!$N$3:$S$17,2,0))</f>
        <v/>
      </c>
      <c r="AO289" s="178" t="str">
        <f>IF(ISERROR(VLOOKUP(AL289,'Listas Ley Transparencia'!$N$3:$S$17,3,0)),"",VLOOKUP(AL289,'Listas Ley Transparencia'!$N$3:$S$17,3,0))</f>
        <v/>
      </c>
      <c r="AP289" s="178" t="str">
        <f>IF(ISERROR(VLOOKUP(AL289,'Listas Ley Transparencia'!$N$3:$S$17,4,0)),"",VLOOKUP(AL289,'Listas Ley Transparencia'!$N$3:$S$17,4,0))</f>
        <v/>
      </c>
      <c r="AQ289" s="179" t="str">
        <f>IF(ISERROR(VLOOKUP(AL289,'Listas Ley Transparencia'!$N$3:$S$17,6,0)),"",VLOOKUP(AL289,'Listas Ley Transparencia'!$N$3:$S$17,6,0))</f>
        <v/>
      </c>
      <c r="AR289" s="229"/>
      <c r="AS289" s="230"/>
      <c r="AT289" s="231"/>
      <c r="AU289" s="231"/>
      <c r="AV289" s="232"/>
      <c r="AW289" s="236"/>
      <c r="AX289" s="167"/>
      <c r="AY289" s="168"/>
      <c r="AZ289" s="168"/>
      <c r="BA289" s="184" t="str">
        <f t="shared" si="9"/>
        <v>No</v>
      </c>
    </row>
    <row r="290" spans="1:53" ht="93" customHeight="1" x14ac:dyDescent="0.2">
      <c r="A290" s="96">
        <v>282</v>
      </c>
      <c r="B290" s="319"/>
      <c r="C290" s="97"/>
      <c r="D290" s="213"/>
      <c r="E290" s="97"/>
      <c r="F290" s="97"/>
      <c r="G290" s="98"/>
      <c r="H290" s="98"/>
      <c r="I290" s="174" t="str">
        <f>IF(T290=0,"-",IF(M290="Datos / Información",CONCATENATE(S290,Q290,O290,"-",VLOOKUP(N290,'Listas Generales'!$B$44:$C$47,2,0)),"-"))</f>
        <v>-</v>
      </c>
      <c r="J290" s="333"/>
      <c r="K290" s="334"/>
      <c r="L290" s="335"/>
      <c r="M290" s="90"/>
      <c r="N290" s="91"/>
      <c r="O290" s="92">
        <f>IFERROR(VLOOKUP(N290,'Listas Generales'!$B$24:$C$28,2,0),0)</f>
        <v>0</v>
      </c>
      <c r="P290" s="93"/>
      <c r="Q290" s="92">
        <f>IFERROR(VLOOKUP(P290,'Listas Generales'!$B$31:$C$35,2,0),0)</f>
        <v>0</v>
      </c>
      <c r="R290" s="93"/>
      <c r="S290" s="92">
        <f>IFERROR(VLOOKUP(R290,'Listas Generales'!$B$38:$C$42,2,0),0)</f>
        <v>0</v>
      </c>
      <c r="T290" s="94">
        <f t="shared" si="8"/>
        <v>0</v>
      </c>
      <c r="U290" s="172" t="str">
        <f>IFERROR(VLOOKUP(T290,'Listas Generales'!$B$4:$C$7,2,0),"-")</f>
        <v>Sin clasificar</v>
      </c>
      <c r="V290" s="99"/>
      <c r="W290" s="223"/>
      <c r="X290" s="224"/>
      <c r="Y290" s="224"/>
      <c r="Z290" s="224"/>
      <c r="AA290" s="224"/>
      <c r="AB290" s="225"/>
      <c r="AC290" s="142"/>
      <c r="AD290" s="141"/>
      <c r="AE290" s="141"/>
      <c r="AF290" s="141"/>
      <c r="AG290" s="187"/>
      <c r="AH290" s="323"/>
      <c r="AI290" s="100"/>
      <c r="AJ290" s="323"/>
      <c r="AK290" s="100"/>
      <c r="AL290" s="324"/>
      <c r="AM290" s="143"/>
      <c r="AN290" s="177" t="str">
        <f>IF(ISERROR(VLOOKUP(AL290,'Listas Ley Transparencia'!$N$3:$S$17,2,0)),"",VLOOKUP(AL290,'Listas Ley Transparencia'!$N$3:$S$17,2,0))</f>
        <v/>
      </c>
      <c r="AO290" s="178" t="str">
        <f>IF(ISERROR(VLOOKUP(AL290,'Listas Ley Transparencia'!$N$3:$S$17,3,0)),"",VLOOKUP(AL290,'Listas Ley Transparencia'!$N$3:$S$17,3,0))</f>
        <v/>
      </c>
      <c r="AP290" s="178" t="str">
        <f>IF(ISERROR(VLOOKUP(AL290,'Listas Ley Transparencia'!$N$3:$S$17,4,0)),"",VLOOKUP(AL290,'Listas Ley Transparencia'!$N$3:$S$17,4,0))</f>
        <v/>
      </c>
      <c r="AQ290" s="179" t="str">
        <f>IF(ISERROR(VLOOKUP(AL290,'Listas Ley Transparencia'!$N$3:$S$17,6,0)),"",VLOOKUP(AL290,'Listas Ley Transparencia'!$N$3:$S$17,6,0))</f>
        <v/>
      </c>
      <c r="AR290" s="229"/>
      <c r="AS290" s="230"/>
      <c r="AT290" s="231"/>
      <c r="AU290" s="231"/>
      <c r="AV290" s="232"/>
      <c r="AW290" s="236"/>
      <c r="AX290" s="167"/>
      <c r="AY290" s="168"/>
      <c r="AZ290" s="168"/>
      <c r="BA290" s="184" t="str">
        <f t="shared" si="9"/>
        <v>No</v>
      </c>
    </row>
    <row r="291" spans="1:53" ht="93" customHeight="1" x14ac:dyDescent="0.2">
      <c r="A291" s="96">
        <v>283</v>
      </c>
      <c r="B291" s="319"/>
      <c r="C291" s="97"/>
      <c r="D291" s="213"/>
      <c r="E291" s="97"/>
      <c r="F291" s="97"/>
      <c r="G291" s="98"/>
      <c r="H291" s="98"/>
      <c r="I291" s="174" t="str">
        <f>IF(T291=0,"-",IF(M291="Datos / Información",CONCATENATE(S291,Q291,O291,"-",VLOOKUP(N291,'Listas Generales'!$B$44:$C$47,2,0)),"-"))</f>
        <v>-</v>
      </c>
      <c r="J291" s="333"/>
      <c r="K291" s="334"/>
      <c r="L291" s="335"/>
      <c r="M291" s="90"/>
      <c r="N291" s="91"/>
      <c r="O291" s="92">
        <f>IFERROR(VLOOKUP(N291,'Listas Generales'!$B$24:$C$28,2,0),0)</f>
        <v>0</v>
      </c>
      <c r="P291" s="93"/>
      <c r="Q291" s="92">
        <f>IFERROR(VLOOKUP(P291,'Listas Generales'!$B$31:$C$35,2,0),0)</f>
        <v>0</v>
      </c>
      <c r="R291" s="93"/>
      <c r="S291" s="92">
        <f>IFERROR(VLOOKUP(R291,'Listas Generales'!$B$38:$C$42,2,0),0)</f>
        <v>0</v>
      </c>
      <c r="T291" s="94">
        <f t="shared" si="8"/>
        <v>0</v>
      </c>
      <c r="U291" s="172" t="str">
        <f>IFERROR(VLOOKUP(T291,'Listas Generales'!$B$4:$C$7,2,0),"-")</f>
        <v>Sin clasificar</v>
      </c>
      <c r="V291" s="99"/>
      <c r="W291" s="223"/>
      <c r="X291" s="224"/>
      <c r="Y291" s="224"/>
      <c r="Z291" s="224"/>
      <c r="AA291" s="224"/>
      <c r="AB291" s="225"/>
      <c r="AC291" s="142"/>
      <c r="AD291" s="141"/>
      <c r="AE291" s="141"/>
      <c r="AF291" s="141"/>
      <c r="AG291" s="187"/>
      <c r="AH291" s="323"/>
      <c r="AI291" s="100"/>
      <c r="AJ291" s="323"/>
      <c r="AK291" s="100"/>
      <c r="AL291" s="324"/>
      <c r="AM291" s="143"/>
      <c r="AN291" s="177" t="str">
        <f>IF(ISERROR(VLOOKUP(AL291,'Listas Ley Transparencia'!$N$3:$S$17,2,0)),"",VLOOKUP(AL291,'Listas Ley Transparencia'!$N$3:$S$17,2,0))</f>
        <v/>
      </c>
      <c r="AO291" s="178" t="str">
        <f>IF(ISERROR(VLOOKUP(AL291,'Listas Ley Transparencia'!$N$3:$S$17,3,0)),"",VLOOKUP(AL291,'Listas Ley Transparencia'!$N$3:$S$17,3,0))</f>
        <v/>
      </c>
      <c r="AP291" s="178" t="str">
        <f>IF(ISERROR(VLOOKUP(AL291,'Listas Ley Transparencia'!$N$3:$S$17,4,0)),"",VLOOKUP(AL291,'Listas Ley Transparencia'!$N$3:$S$17,4,0))</f>
        <v/>
      </c>
      <c r="AQ291" s="179" t="str">
        <f>IF(ISERROR(VLOOKUP(AL291,'Listas Ley Transparencia'!$N$3:$S$17,6,0)),"",VLOOKUP(AL291,'Listas Ley Transparencia'!$N$3:$S$17,6,0))</f>
        <v/>
      </c>
      <c r="AR291" s="229"/>
      <c r="AS291" s="230"/>
      <c r="AT291" s="231"/>
      <c r="AU291" s="231"/>
      <c r="AV291" s="232"/>
      <c r="AW291" s="236"/>
      <c r="AX291" s="167"/>
      <c r="AY291" s="168"/>
      <c r="AZ291" s="168"/>
      <c r="BA291" s="184" t="str">
        <f t="shared" si="9"/>
        <v>No</v>
      </c>
    </row>
    <row r="292" spans="1:53" ht="93" customHeight="1" x14ac:dyDescent="0.2">
      <c r="A292" s="96">
        <v>284</v>
      </c>
      <c r="B292" s="319"/>
      <c r="C292" s="97"/>
      <c r="D292" s="213"/>
      <c r="E292" s="97"/>
      <c r="F292" s="97"/>
      <c r="G292" s="98"/>
      <c r="H292" s="98"/>
      <c r="I292" s="174" t="str">
        <f>IF(T292=0,"-",IF(M292="Datos / Información",CONCATENATE(S292,Q292,O292,"-",VLOOKUP(N292,'Listas Generales'!$B$44:$C$47,2,0)),"-"))</f>
        <v>-</v>
      </c>
      <c r="J292" s="333"/>
      <c r="K292" s="334"/>
      <c r="L292" s="335"/>
      <c r="M292" s="90"/>
      <c r="N292" s="91"/>
      <c r="O292" s="92">
        <f>IFERROR(VLOOKUP(N292,'Listas Generales'!$B$24:$C$28,2,0),0)</f>
        <v>0</v>
      </c>
      <c r="P292" s="93"/>
      <c r="Q292" s="92">
        <f>IFERROR(VLOOKUP(P292,'Listas Generales'!$B$31:$C$35,2,0),0)</f>
        <v>0</v>
      </c>
      <c r="R292" s="93"/>
      <c r="S292" s="92">
        <f>IFERROR(VLOOKUP(R292,'Listas Generales'!$B$38:$C$42,2,0),0)</f>
        <v>0</v>
      </c>
      <c r="T292" s="94">
        <f t="shared" si="8"/>
        <v>0</v>
      </c>
      <c r="U292" s="172" t="str">
        <f>IFERROR(VLOOKUP(T292,'Listas Generales'!$B$4:$C$7,2,0),"-")</f>
        <v>Sin clasificar</v>
      </c>
      <c r="V292" s="99"/>
      <c r="W292" s="223"/>
      <c r="X292" s="224"/>
      <c r="Y292" s="224"/>
      <c r="Z292" s="224"/>
      <c r="AA292" s="224"/>
      <c r="AB292" s="225"/>
      <c r="AC292" s="142"/>
      <c r="AD292" s="141"/>
      <c r="AE292" s="141"/>
      <c r="AF292" s="141"/>
      <c r="AG292" s="187"/>
      <c r="AH292" s="323"/>
      <c r="AI292" s="100"/>
      <c r="AJ292" s="323"/>
      <c r="AK292" s="100"/>
      <c r="AL292" s="324"/>
      <c r="AM292" s="143"/>
      <c r="AN292" s="177" t="str">
        <f>IF(ISERROR(VLOOKUP(AL292,'Listas Ley Transparencia'!$N$3:$S$17,2,0)),"",VLOOKUP(AL292,'Listas Ley Transparencia'!$N$3:$S$17,2,0))</f>
        <v/>
      </c>
      <c r="AO292" s="178" t="str">
        <f>IF(ISERROR(VLOOKUP(AL292,'Listas Ley Transparencia'!$N$3:$S$17,3,0)),"",VLOOKUP(AL292,'Listas Ley Transparencia'!$N$3:$S$17,3,0))</f>
        <v/>
      </c>
      <c r="AP292" s="178" t="str">
        <f>IF(ISERROR(VLOOKUP(AL292,'Listas Ley Transparencia'!$N$3:$S$17,4,0)),"",VLOOKUP(AL292,'Listas Ley Transparencia'!$N$3:$S$17,4,0))</f>
        <v/>
      </c>
      <c r="AQ292" s="179" t="str">
        <f>IF(ISERROR(VLOOKUP(AL292,'Listas Ley Transparencia'!$N$3:$S$17,6,0)),"",VLOOKUP(AL292,'Listas Ley Transparencia'!$N$3:$S$17,6,0))</f>
        <v/>
      </c>
      <c r="AR292" s="229"/>
      <c r="AS292" s="230"/>
      <c r="AT292" s="231"/>
      <c r="AU292" s="231"/>
      <c r="AV292" s="232"/>
      <c r="AW292" s="236"/>
      <c r="AX292" s="167"/>
      <c r="AY292" s="168"/>
      <c r="AZ292" s="168"/>
      <c r="BA292" s="184" t="str">
        <f t="shared" si="9"/>
        <v>No</v>
      </c>
    </row>
    <row r="293" spans="1:53" ht="93" customHeight="1" x14ac:dyDescent="0.2">
      <c r="A293" s="96">
        <v>285</v>
      </c>
      <c r="B293" s="319"/>
      <c r="C293" s="97"/>
      <c r="D293" s="213"/>
      <c r="E293" s="97"/>
      <c r="F293" s="97"/>
      <c r="G293" s="98"/>
      <c r="H293" s="98"/>
      <c r="I293" s="174" t="str">
        <f>IF(T293=0,"-",IF(M293="Datos / Información",CONCATENATE(S293,Q293,O293,"-",VLOOKUP(N293,'Listas Generales'!$B$44:$C$47,2,0)),"-"))</f>
        <v>-</v>
      </c>
      <c r="J293" s="333"/>
      <c r="K293" s="334"/>
      <c r="L293" s="335"/>
      <c r="M293" s="90"/>
      <c r="N293" s="91"/>
      <c r="O293" s="92">
        <f>IFERROR(VLOOKUP(N293,'Listas Generales'!$B$24:$C$28,2,0),0)</f>
        <v>0</v>
      </c>
      <c r="P293" s="93"/>
      <c r="Q293" s="92">
        <f>IFERROR(VLOOKUP(P293,'Listas Generales'!$B$31:$C$35,2,0),0)</f>
        <v>0</v>
      </c>
      <c r="R293" s="93"/>
      <c r="S293" s="92">
        <f>IFERROR(VLOOKUP(R293,'Listas Generales'!$B$38:$C$42,2,0),0)</f>
        <v>0</v>
      </c>
      <c r="T293" s="94">
        <f t="shared" si="8"/>
        <v>0</v>
      </c>
      <c r="U293" s="172" t="str">
        <f>IFERROR(VLOOKUP(T293,'Listas Generales'!$B$4:$C$7,2,0),"-")</f>
        <v>Sin clasificar</v>
      </c>
      <c r="V293" s="99"/>
      <c r="W293" s="223"/>
      <c r="X293" s="224"/>
      <c r="Y293" s="224"/>
      <c r="Z293" s="224"/>
      <c r="AA293" s="224"/>
      <c r="AB293" s="225"/>
      <c r="AC293" s="142"/>
      <c r="AD293" s="141"/>
      <c r="AE293" s="141"/>
      <c r="AF293" s="141"/>
      <c r="AG293" s="187"/>
      <c r="AH293" s="323"/>
      <c r="AI293" s="100"/>
      <c r="AJ293" s="323"/>
      <c r="AK293" s="100"/>
      <c r="AL293" s="324"/>
      <c r="AM293" s="143"/>
      <c r="AN293" s="177" t="str">
        <f>IF(ISERROR(VLOOKUP(AL293,'Listas Ley Transparencia'!$N$3:$S$17,2,0)),"",VLOOKUP(AL293,'Listas Ley Transparencia'!$N$3:$S$17,2,0))</f>
        <v/>
      </c>
      <c r="AO293" s="178" t="str">
        <f>IF(ISERROR(VLOOKUP(AL293,'Listas Ley Transparencia'!$N$3:$S$17,3,0)),"",VLOOKUP(AL293,'Listas Ley Transparencia'!$N$3:$S$17,3,0))</f>
        <v/>
      </c>
      <c r="AP293" s="178" t="str">
        <f>IF(ISERROR(VLOOKUP(AL293,'Listas Ley Transparencia'!$N$3:$S$17,4,0)),"",VLOOKUP(AL293,'Listas Ley Transparencia'!$N$3:$S$17,4,0))</f>
        <v/>
      </c>
      <c r="AQ293" s="179" t="str">
        <f>IF(ISERROR(VLOOKUP(AL293,'Listas Ley Transparencia'!$N$3:$S$17,6,0)),"",VLOOKUP(AL293,'Listas Ley Transparencia'!$N$3:$S$17,6,0))</f>
        <v/>
      </c>
      <c r="AR293" s="229"/>
      <c r="AS293" s="230"/>
      <c r="AT293" s="231"/>
      <c r="AU293" s="231"/>
      <c r="AV293" s="232"/>
      <c r="AW293" s="236"/>
      <c r="AX293" s="167"/>
      <c r="AY293" s="168"/>
      <c r="AZ293" s="168"/>
      <c r="BA293" s="184" t="str">
        <f t="shared" si="9"/>
        <v>No</v>
      </c>
    </row>
    <row r="294" spans="1:53" ht="93" customHeight="1" x14ac:dyDescent="0.2">
      <c r="A294" s="96">
        <v>286</v>
      </c>
      <c r="B294" s="319"/>
      <c r="C294" s="97"/>
      <c r="D294" s="213"/>
      <c r="E294" s="97"/>
      <c r="F294" s="97"/>
      <c r="G294" s="98"/>
      <c r="H294" s="98"/>
      <c r="I294" s="174" t="str">
        <f>IF(T294=0,"-",IF(M294="Datos / Información",CONCATENATE(S294,Q294,O294,"-",VLOOKUP(N294,'Listas Generales'!$B$44:$C$47,2,0)),"-"))</f>
        <v>-</v>
      </c>
      <c r="J294" s="333"/>
      <c r="K294" s="334"/>
      <c r="L294" s="335"/>
      <c r="M294" s="90"/>
      <c r="N294" s="91"/>
      <c r="O294" s="92">
        <f>IFERROR(VLOOKUP(N294,'Listas Generales'!$B$24:$C$28,2,0),0)</f>
        <v>0</v>
      </c>
      <c r="P294" s="93"/>
      <c r="Q294" s="92">
        <f>IFERROR(VLOOKUP(P294,'Listas Generales'!$B$31:$C$35,2,0),0)</f>
        <v>0</v>
      </c>
      <c r="R294" s="93"/>
      <c r="S294" s="92">
        <f>IFERROR(VLOOKUP(R294,'Listas Generales'!$B$38:$C$42,2,0),0)</f>
        <v>0</v>
      </c>
      <c r="T294" s="94">
        <f t="shared" si="8"/>
        <v>0</v>
      </c>
      <c r="U294" s="172" t="str">
        <f>IFERROR(VLOOKUP(T294,'Listas Generales'!$B$4:$C$7,2,0),"-")</f>
        <v>Sin clasificar</v>
      </c>
      <c r="V294" s="99"/>
      <c r="W294" s="223"/>
      <c r="X294" s="224"/>
      <c r="Y294" s="224"/>
      <c r="Z294" s="224"/>
      <c r="AA294" s="224"/>
      <c r="AB294" s="225"/>
      <c r="AC294" s="142"/>
      <c r="AD294" s="141"/>
      <c r="AE294" s="141"/>
      <c r="AF294" s="141"/>
      <c r="AG294" s="187"/>
      <c r="AH294" s="323"/>
      <c r="AI294" s="100"/>
      <c r="AJ294" s="323"/>
      <c r="AK294" s="100"/>
      <c r="AL294" s="324"/>
      <c r="AM294" s="143"/>
      <c r="AN294" s="177" t="str">
        <f>IF(ISERROR(VLOOKUP(AL294,'Listas Ley Transparencia'!$N$3:$S$17,2,0)),"",VLOOKUP(AL294,'Listas Ley Transparencia'!$N$3:$S$17,2,0))</f>
        <v/>
      </c>
      <c r="AO294" s="178" t="str">
        <f>IF(ISERROR(VLOOKUP(AL294,'Listas Ley Transparencia'!$N$3:$S$17,3,0)),"",VLOOKUP(AL294,'Listas Ley Transparencia'!$N$3:$S$17,3,0))</f>
        <v/>
      </c>
      <c r="AP294" s="178" t="str">
        <f>IF(ISERROR(VLOOKUP(AL294,'Listas Ley Transparencia'!$N$3:$S$17,4,0)),"",VLOOKUP(AL294,'Listas Ley Transparencia'!$N$3:$S$17,4,0))</f>
        <v/>
      </c>
      <c r="AQ294" s="179" t="str">
        <f>IF(ISERROR(VLOOKUP(AL294,'Listas Ley Transparencia'!$N$3:$S$17,6,0)),"",VLOOKUP(AL294,'Listas Ley Transparencia'!$N$3:$S$17,6,0))</f>
        <v/>
      </c>
      <c r="AR294" s="229"/>
      <c r="AS294" s="230"/>
      <c r="AT294" s="231"/>
      <c r="AU294" s="231"/>
      <c r="AV294" s="232"/>
      <c r="AW294" s="236"/>
      <c r="AX294" s="167"/>
      <c r="AY294" s="168"/>
      <c r="AZ294" s="168"/>
      <c r="BA294" s="184" t="str">
        <f t="shared" si="9"/>
        <v>No</v>
      </c>
    </row>
    <row r="295" spans="1:53" ht="93" customHeight="1" x14ac:dyDescent="0.2">
      <c r="A295" s="96">
        <v>287</v>
      </c>
      <c r="B295" s="319"/>
      <c r="C295" s="97"/>
      <c r="D295" s="213"/>
      <c r="E295" s="97"/>
      <c r="F295" s="97"/>
      <c r="G295" s="98"/>
      <c r="H295" s="98"/>
      <c r="I295" s="174" t="str">
        <f>IF(T295=0,"-",IF(M295="Datos / Información",CONCATENATE(S295,Q295,O295,"-",VLOOKUP(N295,'Listas Generales'!$B$44:$C$47,2,0)),"-"))</f>
        <v>-</v>
      </c>
      <c r="J295" s="333"/>
      <c r="K295" s="334"/>
      <c r="L295" s="335"/>
      <c r="M295" s="90"/>
      <c r="N295" s="91"/>
      <c r="O295" s="92">
        <f>IFERROR(VLOOKUP(N295,'Listas Generales'!$B$24:$C$28,2,0),0)</f>
        <v>0</v>
      </c>
      <c r="P295" s="93"/>
      <c r="Q295" s="92">
        <f>IFERROR(VLOOKUP(P295,'Listas Generales'!$B$31:$C$35,2,0),0)</f>
        <v>0</v>
      </c>
      <c r="R295" s="93"/>
      <c r="S295" s="92">
        <f>IFERROR(VLOOKUP(R295,'Listas Generales'!$B$38:$C$42,2,0),0)</f>
        <v>0</v>
      </c>
      <c r="T295" s="94">
        <f t="shared" si="8"/>
        <v>0</v>
      </c>
      <c r="U295" s="172" t="str">
        <f>IFERROR(VLOOKUP(T295,'Listas Generales'!$B$4:$C$7,2,0),"-")</f>
        <v>Sin clasificar</v>
      </c>
      <c r="V295" s="99"/>
      <c r="W295" s="223"/>
      <c r="X295" s="224"/>
      <c r="Y295" s="224"/>
      <c r="Z295" s="224"/>
      <c r="AA295" s="224"/>
      <c r="AB295" s="225"/>
      <c r="AC295" s="142"/>
      <c r="AD295" s="141"/>
      <c r="AE295" s="141"/>
      <c r="AF295" s="141"/>
      <c r="AG295" s="187"/>
      <c r="AH295" s="323"/>
      <c r="AI295" s="100"/>
      <c r="AJ295" s="323"/>
      <c r="AK295" s="100"/>
      <c r="AL295" s="324"/>
      <c r="AM295" s="143"/>
      <c r="AN295" s="177" t="str">
        <f>IF(ISERROR(VLOOKUP(AL295,'Listas Ley Transparencia'!$N$3:$S$17,2,0)),"",VLOOKUP(AL295,'Listas Ley Transparencia'!$N$3:$S$17,2,0))</f>
        <v/>
      </c>
      <c r="AO295" s="178" t="str">
        <f>IF(ISERROR(VLOOKUP(AL295,'Listas Ley Transparencia'!$N$3:$S$17,3,0)),"",VLOOKUP(AL295,'Listas Ley Transparencia'!$N$3:$S$17,3,0))</f>
        <v/>
      </c>
      <c r="AP295" s="178" t="str">
        <f>IF(ISERROR(VLOOKUP(AL295,'Listas Ley Transparencia'!$N$3:$S$17,4,0)),"",VLOOKUP(AL295,'Listas Ley Transparencia'!$N$3:$S$17,4,0))</f>
        <v/>
      </c>
      <c r="AQ295" s="179" t="str">
        <f>IF(ISERROR(VLOOKUP(AL295,'Listas Ley Transparencia'!$N$3:$S$17,6,0)),"",VLOOKUP(AL295,'Listas Ley Transparencia'!$N$3:$S$17,6,0))</f>
        <v/>
      </c>
      <c r="AR295" s="229"/>
      <c r="AS295" s="230"/>
      <c r="AT295" s="231"/>
      <c r="AU295" s="231"/>
      <c r="AV295" s="232"/>
      <c r="AW295" s="236"/>
      <c r="AX295" s="167"/>
      <c r="AY295" s="168"/>
      <c r="AZ295" s="168"/>
      <c r="BA295" s="184" t="str">
        <f t="shared" si="9"/>
        <v>No</v>
      </c>
    </row>
    <row r="296" spans="1:53" ht="93" customHeight="1" x14ac:dyDescent="0.2">
      <c r="A296" s="96">
        <v>288</v>
      </c>
      <c r="B296" s="319"/>
      <c r="C296" s="97"/>
      <c r="D296" s="213"/>
      <c r="E296" s="97"/>
      <c r="F296" s="97"/>
      <c r="G296" s="98"/>
      <c r="H296" s="98"/>
      <c r="I296" s="174" t="str">
        <f>IF(T296=0,"-",IF(M296="Datos / Información",CONCATENATE(S296,Q296,O296,"-",VLOOKUP(N296,'Listas Generales'!$B$44:$C$47,2,0)),"-"))</f>
        <v>-</v>
      </c>
      <c r="J296" s="333"/>
      <c r="K296" s="334"/>
      <c r="L296" s="335"/>
      <c r="M296" s="90"/>
      <c r="N296" s="91"/>
      <c r="O296" s="92">
        <f>IFERROR(VLOOKUP(N296,'Listas Generales'!$B$24:$C$28,2,0),0)</f>
        <v>0</v>
      </c>
      <c r="P296" s="93"/>
      <c r="Q296" s="92">
        <f>IFERROR(VLOOKUP(P296,'Listas Generales'!$B$31:$C$35,2,0),0)</f>
        <v>0</v>
      </c>
      <c r="R296" s="93"/>
      <c r="S296" s="92">
        <f>IFERROR(VLOOKUP(R296,'Listas Generales'!$B$38:$C$42,2,0),0)</f>
        <v>0</v>
      </c>
      <c r="T296" s="94">
        <f t="shared" si="8"/>
        <v>0</v>
      </c>
      <c r="U296" s="172" t="str">
        <f>IFERROR(VLOOKUP(T296,'Listas Generales'!$B$4:$C$7,2,0),"-")</f>
        <v>Sin clasificar</v>
      </c>
      <c r="V296" s="99"/>
      <c r="W296" s="223"/>
      <c r="X296" s="224"/>
      <c r="Y296" s="224"/>
      <c r="Z296" s="224"/>
      <c r="AA296" s="224"/>
      <c r="AB296" s="225"/>
      <c r="AC296" s="142"/>
      <c r="AD296" s="141"/>
      <c r="AE296" s="141"/>
      <c r="AF296" s="141"/>
      <c r="AG296" s="187"/>
      <c r="AH296" s="323"/>
      <c r="AI296" s="100"/>
      <c r="AJ296" s="323"/>
      <c r="AK296" s="100"/>
      <c r="AL296" s="324"/>
      <c r="AM296" s="143"/>
      <c r="AN296" s="177" t="str">
        <f>IF(ISERROR(VLOOKUP(AL296,'Listas Ley Transparencia'!$N$3:$S$17,2,0)),"",VLOOKUP(AL296,'Listas Ley Transparencia'!$N$3:$S$17,2,0))</f>
        <v/>
      </c>
      <c r="AO296" s="178" t="str">
        <f>IF(ISERROR(VLOOKUP(AL296,'Listas Ley Transparencia'!$N$3:$S$17,3,0)),"",VLOOKUP(AL296,'Listas Ley Transparencia'!$N$3:$S$17,3,0))</f>
        <v/>
      </c>
      <c r="AP296" s="178" t="str">
        <f>IF(ISERROR(VLOOKUP(AL296,'Listas Ley Transparencia'!$N$3:$S$17,4,0)),"",VLOOKUP(AL296,'Listas Ley Transparencia'!$N$3:$S$17,4,0))</f>
        <v/>
      </c>
      <c r="AQ296" s="179" t="str">
        <f>IF(ISERROR(VLOOKUP(AL296,'Listas Ley Transparencia'!$N$3:$S$17,6,0)),"",VLOOKUP(AL296,'Listas Ley Transparencia'!$N$3:$S$17,6,0))</f>
        <v/>
      </c>
      <c r="AR296" s="229"/>
      <c r="AS296" s="230"/>
      <c r="AT296" s="231"/>
      <c r="AU296" s="231"/>
      <c r="AV296" s="232"/>
      <c r="AW296" s="236"/>
      <c r="AX296" s="167"/>
      <c r="AY296" s="168"/>
      <c r="AZ296" s="168"/>
      <c r="BA296" s="184" t="str">
        <f t="shared" si="9"/>
        <v>No</v>
      </c>
    </row>
    <row r="297" spans="1:53" ht="93" customHeight="1" x14ac:dyDescent="0.2">
      <c r="A297" s="96">
        <v>289</v>
      </c>
      <c r="B297" s="319"/>
      <c r="C297" s="97"/>
      <c r="D297" s="213"/>
      <c r="E297" s="97"/>
      <c r="F297" s="97"/>
      <c r="G297" s="98"/>
      <c r="H297" s="98"/>
      <c r="I297" s="174" t="str">
        <f>IF(T297=0,"-",IF(M297="Datos / Información",CONCATENATE(S297,Q297,O297,"-",VLOOKUP(N297,'Listas Generales'!$B$44:$C$47,2,0)),"-"))</f>
        <v>-</v>
      </c>
      <c r="J297" s="333"/>
      <c r="K297" s="334"/>
      <c r="L297" s="335"/>
      <c r="M297" s="90"/>
      <c r="N297" s="91"/>
      <c r="O297" s="92">
        <f>IFERROR(VLOOKUP(N297,'Listas Generales'!$B$24:$C$28,2,0),0)</f>
        <v>0</v>
      </c>
      <c r="P297" s="93"/>
      <c r="Q297" s="92">
        <f>IFERROR(VLOOKUP(P297,'Listas Generales'!$B$31:$C$35,2,0),0)</f>
        <v>0</v>
      </c>
      <c r="R297" s="93"/>
      <c r="S297" s="92">
        <f>IFERROR(VLOOKUP(R297,'Listas Generales'!$B$38:$C$42,2,0),0)</f>
        <v>0</v>
      </c>
      <c r="T297" s="94">
        <f t="shared" si="8"/>
        <v>0</v>
      </c>
      <c r="U297" s="172" t="str">
        <f>IFERROR(VLOOKUP(T297,'Listas Generales'!$B$4:$C$7,2,0),"-")</f>
        <v>Sin clasificar</v>
      </c>
      <c r="V297" s="99"/>
      <c r="W297" s="223"/>
      <c r="X297" s="224"/>
      <c r="Y297" s="224"/>
      <c r="Z297" s="224"/>
      <c r="AA297" s="224"/>
      <c r="AB297" s="225"/>
      <c r="AC297" s="142"/>
      <c r="AD297" s="141"/>
      <c r="AE297" s="141"/>
      <c r="AF297" s="141"/>
      <c r="AG297" s="187"/>
      <c r="AH297" s="323"/>
      <c r="AI297" s="100"/>
      <c r="AJ297" s="323"/>
      <c r="AK297" s="100"/>
      <c r="AL297" s="324"/>
      <c r="AM297" s="143"/>
      <c r="AN297" s="177" t="str">
        <f>IF(ISERROR(VLOOKUP(AL297,'Listas Ley Transparencia'!$N$3:$S$17,2,0)),"",VLOOKUP(AL297,'Listas Ley Transparencia'!$N$3:$S$17,2,0))</f>
        <v/>
      </c>
      <c r="AO297" s="178" t="str">
        <f>IF(ISERROR(VLOOKUP(AL297,'Listas Ley Transparencia'!$N$3:$S$17,3,0)),"",VLOOKUP(AL297,'Listas Ley Transparencia'!$N$3:$S$17,3,0))</f>
        <v/>
      </c>
      <c r="AP297" s="178" t="str">
        <f>IF(ISERROR(VLOOKUP(AL297,'Listas Ley Transparencia'!$N$3:$S$17,4,0)),"",VLOOKUP(AL297,'Listas Ley Transparencia'!$N$3:$S$17,4,0))</f>
        <v/>
      </c>
      <c r="AQ297" s="179" t="str">
        <f>IF(ISERROR(VLOOKUP(AL297,'Listas Ley Transparencia'!$N$3:$S$17,6,0)),"",VLOOKUP(AL297,'Listas Ley Transparencia'!$N$3:$S$17,6,0))</f>
        <v/>
      </c>
      <c r="AR297" s="229"/>
      <c r="AS297" s="230"/>
      <c r="AT297" s="231"/>
      <c r="AU297" s="231"/>
      <c r="AV297" s="232"/>
      <c r="AW297" s="236"/>
      <c r="AX297" s="167"/>
      <c r="AY297" s="168"/>
      <c r="AZ297" s="168"/>
      <c r="BA297" s="184" t="str">
        <f t="shared" si="9"/>
        <v>No</v>
      </c>
    </row>
    <row r="298" spans="1:53" ht="93" customHeight="1" x14ac:dyDescent="0.2">
      <c r="A298" s="96">
        <v>290</v>
      </c>
      <c r="B298" s="319"/>
      <c r="C298" s="97"/>
      <c r="D298" s="213"/>
      <c r="E298" s="97"/>
      <c r="F298" s="97"/>
      <c r="G298" s="98"/>
      <c r="H298" s="98"/>
      <c r="I298" s="174" t="str">
        <f>IF(T298=0,"-",IF(M298="Datos / Información",CONCATENATE(S298,Q298,O298,"-",VLOOKUP(N298,'Listas Generales'!$B$44:$C$47,2,0)),"-"))</f>
        <v>-</v>
      </c>
      <c r="J298" s="333"/>
      <c r="K298" s="334"/>
      <c r="L298" s="335"/>
      <c r="M298" s="90"/>
      <c r="N298" s="91"/>
      <c r="O298" s="92">
        <f>IFERROR(VLOOKUP(N298,'Listas Generales'!$B$24:$C$28,2,0),0)</f>
        <v>0</v>
      </c>
      <c r="P298" s="93"/>
      <c r="Q298" s="92">
        <f>IFERROR(VLOOKUP(P298,'Listas Generales'!$B$31:$C$35,2,0),0)</f>
        <v>0</v>
      </c>
      <c r="R298" s="93"/>
      <c r="S298" s="92">
        <f>IFERROR(VLOOKUP(R298,'Listas Generales'!$B$38:$C$42,2,0),0)</f>
        <v>0</v>
      </c>
      <c r="T298" s="94">
        <f t="shared" si="8"/>
        <v>0</v>
      </c>
      <c r="U298" s="172" t="str">
        <f>IFERROR(VLOOKUP(T298,'Listas Generales'!$B$4:$C$7,2,0),"-")</f>
        <v>Sin clasificar</v>
      </c>
      <c r="V298" s="99"/>
      <c r="W298" s="223"/>
      <c r="X298" s="224"/>
      <c r="Y298" s="224"/>
      <c r="Z298" s="224"/>
      <c r="AA298" s="224"/>
      <c r="AB298" s="225"/>
      <c r="AC298" s="142"/>
      <c r="AD298" s="141"/>
      <c r="AE298" s="141"/>
      <c r="AF298" s="141"/>
      <c r="AG298" s="187"/>
      <c r="AH298" s="323"/>
      <c r="AI298" s="100"/>
      <c r="AJ298" s="323"/>
      <c r="AK298" s="100"/>
      <c r="AL298" s="324"/>
      <c r="AM298" s="143"/>
      <c r="AN298" s="177" t="str">
        <f>IF(ISERROR(VLOOKUP(AL298,'Listas Ley Transparencia'!$N$3:$S$17,2,0)),"",VLOOKUP(AL298,'Listas Ley Transparencia'!$N$3:$S$17,2,0))</f>
        <v/>
      </c>
      <c r="AO298" s="178" t="str">
        <f>IF(ISERROR(VLOOKUP(AL298,'Listas Ley Transparencia'!$N$3:$S$17,3,0)),"",VLOOKUP(AL298,'Listas Ley Transparencia'!$N$3:$S$17,3,0))</f>
        <v/>
      </c>
      <c r="AP298" s="178" t="str">
        <f>IF(ISERROR(VLOOKUP(AL298,'Listas Ley Transparencia'!$N$3:$S$17,4,0)),"",VLOOKUP(AL298,'Listas Ley Transparencia'!$N$3:$S$17,4,0))</f>
        <v/>
      </c>
      <c r="AQ298" s="179" t="str">
        <f>IF(ISERROR(VLOOKUP(AL298,'Listas Ley Transparencia'!$N$3:$S$17,6,0)),"",VLOOKUP(AL298,'Listas Ley Transparencia'!$N$3:$S$17,6,0))</f>
        <v/>
      </c>
      <c r="AR298" s="229"/>
      <c r="AS298" s="230"/>
      <c r="AT298" s="231"/>
      <c r="AU298" s="231"/>
      <c r="AV298" s="232"/>
      <c r="AW298" s="236"/>
      <c r="AX298" s="167"/>
      <c r="AY298" s="168"/>
      <c r="AZ298" s="168"/>
      <c r="BA298" s="184" t="str">
        <f t="shared" si="9"/>
        <v>No</v>
      </c>
    </row>
    <row r="299" spans="1:53" ht="93" customHeight="1" x14ac:dyDescent="0.2">
      <c r="A299" s="96">
        <v>291</v>
      </c>
      <c r="B299" s="319"/>
      <c r="C299" s="97"/>
      <c r="D299" s="213"/>
      <c r="E299" s="97"/>
      <c r="F299" s="97"/>
      <c r="G299" s="98"/>
      <c r="H299" s="98"/>
      <c r="I299" s="174" t="str">
        <f>IF(T299=0,"-",IF(M299="Datos / Información",CONCATENATE(S299,Q299,O299,"-",VLOOKUP(N299,'Listas Generales'!$B$44:$C$47,2,0)),"-"))</f>
        <v>-</v>
      </c>
      <c r="J299" s="333"/>
      <c r="K299" s="334"/>
      <c r="L299" s="335"/>
      <c r="M299" s="90"/>
      <c r="N299" s="91"/>
      <c r="O299" s="92">
        <f>IFERROR(VLOOKUP(N299,'Listas Generales'!$B$24:$C$28,2,0),0)</f>
        <v>0</v>
      </c>
      <c r="P299" s="93"/>
      <c r="Q299" s="92">
        <f>IFERROR(VLOOKUP(P299,'Listas Generales'!$B$31:$C$35,2,0),0)</f>
        <v>0</v>
      </c>
      <c r="R299" s="93"/>
      <c r="S299" s="92">
        <f>IFERROR(VLOOKUP(R299,'Listas Generales'!$B$38:$C$42,2,0),0)</f>
        <v>0</v>
      </c>
      <c r="T299" s="94">
        <f t="shared" si="8"/>
        <v>0</v>
      </c>
      <c r="U299" s="172" t="str">
        <f>IFERROR(VLOOKUP(T299,'Listas Generales'!$B$4:$C$7,2,0),"-")</f>
        <v>Sin clasificar</v>
      </c>
      <c r="V299" s="99"/>
      <c r="W299" s="223"/>
      <c r="X299" s="224"/>
      <c r="Y299" s="224"/>
      <c r="Z299" s="224"/>
      <c r="AA299" s="224"/>
      <c r="AB299" s="225"/>
      <c r="AC299" s="142"/>
      <c r="AD299" s="141"/>
      <c r="AE299" s="141"/>
      <c r="AF299" s="141"/>
      <c r="AG299" s="187"/>
      <c r="AH299" s="323"/>
      <c r="AI299" s="100"/>
      <c r="AJ299" s="323"/>
      <c r="AK299" s="100"/>
      <c r="AL299" s="324"/>
      <c r="AM299" s="143"/>
      <c r="AN299" s="177" t="str">
        <f>IF(ISERROR(VLOOKUP(AL299,'Listas Ley Transparencia'!$N$3:$S$17,2,0)),"",VLOOKUP(AL299,'Listas Ley Transparencia'!$N$3:$S$17,2,0))</f>
        <v/>
      </c>
      <c r="AO299" s="178" t="str">
        <f>IF(ISERROR(VLOOKUP(AL299,'Listas Ley Transparencia'!$N$3:$S$17,3,0)),"",VLOOKUP(AL299,'Listas Ley Transparencia'!$N$3:$S$17,3,0))</f>
        <v/>
      </c>
      <c r="AP299" s="178" t="str">
        <f>IF(ISERROR(VLOOKUP(AL299,'Listas Ley Transparencia'!$N$3:$S$17,4,0)),"",VLOOKUP(AL299,'Listas Ley Transparencia'!$N$3:$S$17,4,0))</f>
        <v/>
      </c>
      <c r="AQ299" s="179" t="str">
        <f>IF(ISERROR(VLOOKUP(AL299,'Listas Ley Transparencia'!$N$3:$S$17,6,0)),"",VLOOKUP(AL299,'Listas Ley Transparencia'!$N$3:$S$17,6,0))</f>
        <v/>
      </c>
      <c r="AR299" s="229"/>
      <c r="AS299" s="230"/>
      <c r="AT299" s="231"/>
      <c r="AU299" s="231"/>
      <c r="AV299" s="232"/>
      <c r="AW299" s="236"/>
      <c r="AX299" s="167"/>
      <c r="AY299" s="168"/>
      <c r="AZ299" s="168"/>
      <c r="BA299" s="184" t="str">
        <f t="shared" si="9"/>
        <v>No</v>
      </c>
    </row>
    <row r="300" spans="1:53" ht="93" customHeight="1" x14ac:dyDescent="0.2">
      <c r="A300" s="96">
        <v>292</v>
      </c>
      <c r="B300" s="319"/>
      <c r="C300" s="97"/>
      <c r="D300" s="213"/>
      <c r="E300" s="97"/>
      <c r="F300" s="97"/>
      <c r="G300" s="98"/>
      <c r="H300" s="98"/>
      <c r="I300" s="174" t="str">
        <f>IF(T300=0,"-",IF(M300="Datos / Información",CONCATENATE(S300,Q300,O300,"-",VLOOKUP(N300,'Listas Generales'!$B$44:$C$47,2,0)),"-"))</f>
        <v>-</v>
      </c>
      <c r="J300" s="333"/>
      <c r="K300" s="334"/>
      <c r="L300" s="335"/>
      <c r="M300" s="90"/>
      <c r="N300" s="91"/>
      <c r="O300" s="92">
        <f>IFERROR(VLOOKUP(N300,'Listas Generales'!$B$24:$C$28,2,0),0)</f>
        <v>0</v>
      </c>
      <c r="P300" s="93"/>
      <c r="Q300" s="92">
        <f>IFERROR(VLOOKUP(P300,'Listas Generales'!$B$31:$C$35,2,0),0)</f>
        <v>0</v>
      </c>
      <c r="R300" s="93"/>
      <c r="S300" s="92">
        <f>IFERROR(VLOOKUP(R300,'Listas Generales'!$B$38:$C$42,2,0),0)</f>
        <v>0</v>
      </c>
      <c r="T300" s="94">
        <f t="shared" si="8"/>
        <v>0</v>
      </c>
      <c r="U300" s="172" t="str">
        <f>IFERROR(VLOOKUP(T300,'Listas Generales'!$B$4:$C$7,2,0),"-")</f>
        <v>Sin clasificar</v>
      </c>
      <c r="V300" s="99"/>
      <c r="W300" s="223"/>
      <c r="X300" s="224"/>
      <c r="Y300" s="224"/>
      <c r="Z300" s="224"/>
      <c r="AA300" s="224"/>
      <c r="AB300" s="225"/>
      <c r="AC300" s="142"/>
      <c r="AD300" s="141"/>
      <c r="AE300" s="141"/>
      <c r="AF300" s="141"/>
      <c r="AG300" s="187"/>
      <c r="AH300" s="323"/>
      <c r="AI300" s="100"/>
      <c r="AJ300" s="323"/>
      <c r="AK300" s="100"/>
      <c r="AL300" s="324"/>
      <c r="AM300" s="143"/>
      <c r="AN300" s="177" t="str">
        <f>IF(ISERROR(VLOOKUP(AL300,'Listas Ley Transparencia'!$N$3:$S$17,2,0)),"",VLOOKUP(AL300,'Listas Ley Transparencia'!$N$3:$S$17,2,0))</f>
        <v/>
      </c>
      <c r="AO300" s="178" t="str">
        <f>IF(ISERROR(VLOOKUP(AL300,'Listas Ley Transparencia'!$N$3:$S$17,3,0)),"",VLOOKUP(AL300,'Listas Ley Transparencia'!$N$3:$S$17,3,0))</f>
        <v/>
      </c>
      <c r="AP300" s="178" t="str">
        <f>IF(ISERROR(VLOOKUP(AL300,'Listas Ley Transparencia'!$N$3:$S$17,4,0)),"",VLOOKUP(AL300,'Listas Ley Transparencia'!$N$3:$S$17,4,0))</f>
        <v/>
      </c>
      <c r="AQ300" s="179" t="str">
        <f>IF(ISERROR(VLOOKUP(AL300,'Listas Ley Transparencia'!$N$3:$S$17,6,0)),"",VLOOKUP(AL300,'Listas Ley Transparencia'!$N$3:$S$17,6,0))</f>
        <v/>
      </c>
      <c r="AR300" s="229"/>
      <c r="AS300" s="230"/>
      <c r="AT300" s="231"/>
      <c r="AU300" s="231"/>
      <c r="AV300" s="232"/>
      <c r="AW300" s="236"/>
      <c r="AX300" s="167"/>
      <c r="AY300" s="168"/>
      <c r="AZ300" s="168"/>
      <c r="BA300" s="184" t="str">
        <f t="shared" si="9"/>
        <v>No</v>
      </c>
    </row>
    <row r="301" spans="1:53" ht="93" customHeight="1" x14ac:dyDescent="0.2">
      <c r="A301" s="96">
        <v>293</v>
      </c>
      <c r="B301" s="319"/>
      <c r="C301" s="97"/>
      <c r="D301" s="213"/>
      <c r="E301" s="97"/>
      <c r="F301" s="97"/>
      <c r="G301" s="98"/>
      <c r="H301" s="98"/>
      <c r="I301" s="174" t="str">
        <f>IF(T301=0,"-",IF(M301="Datos / Información",CONCATENATE(S301,Q301,O301,"-",VLOOKUP(N301,'Listas Generales'!$B$44:$C$47,2,0)),"-"))</f>
        <v>-</v>
      </c>
      <c r="J301" s="333"/>
      <c r="K301" s="334"/>
      <c r="L301" s="335"/>
      <c r="M301" s="90"/>
      <c r="N301" s="91"/>
      <c r="O301" s="92">
        <f>IFERROR(VLOOKUP(N301,'Listas Generales'!$B$24:$C$28,2,0),0)</f>
        <v>0</v>
      </c>
      <c r="P301" s="93"/>
      <c r="Q301" s="92">
        <f>IFERROR(VLOOKUP(P301,'Listas Generales'!$B$31:$C$35,2,0),0)</f>
        <v>0</v>
      </c>
      <c r="R301" s="93"/>
      <c r="S301" s="92">
        <f>IFERROR(VLOOKUP(R301,'Listas Generales'!$B$38:$C$42,2,0),0)</f>
        <v>0</v>
      </c>
      <c r="T301" s="94">
        <f t="shared" si="8"/>
        <v>0</v>
      </c>
      <c r="U301" s="172" t="str">
        <f>IFERROR(VLOOKUP(T301,'Listas Generales'!$B$4:$C$7,2,0),"-")</f>
        <v>Sin clasificar</v>
      </c>
      <c r="V301" s="99"/>
      <c r="W301" s="223"/>
      <c r="X301" s="224"/>
      <c r="Y301" s="224"/>
      <c r="Z301" s="224"/>
      <c r="AA301" s="224"/>
      <c r="AB301" s="225"/>
      <c r="AC301" s="142"/>
      <c r="AD301" s="141"/>
      <c r="AE301" s="141"/>
      <c r="AF301" s="141"/>
      <c r="AG301" s="187"/>
      <c r="AH301" s="323"/>
      <c r="AI301" s="100"/>
      <c r="AJ301" s="323"/>
      <c r="AK301" s="100"/>
      <c r="AL301" s="324"/>
      <c r="AM301" s="143"/>
      <c r="AN301" s="177" t="str">
        <f>IF(ISERROR(VLOOKUP(AL301,'Listas Ley Transparencia'!$N$3:$S$17,2,0)),"",VLOOKUP(AL301,'Listas Ley Transparencia'!$N$3:$S$17,2,0))</f>
        <v/>
      </c>
      <c r="AO301" s="178" t="str">
        <f>IF(ISERROR(VLOOKUP(AL301,'Listas Ley Transparencia'!$N$3:$S$17,3,0)),"",VLOOKUP(AL301,'Listas Ley Transparencia'!$N$3:$S$17,3,0))</f>
        <v/>
      </c>
      <c r="AP301" s="178" t="str">
        <f>IF(ISERROR(VLOOKUP(AL301,'Listas Ley Transparencia'!$N$3:$S$17,4,0)),"",VLOOKUP(AL301,'Listas Ley Transparencia'!$N$3:$S$17,4,0))</f>
        <v/>
      </c>
      <c r="AQ301" s="179" t="str">
        <f>IF(ISERROR(VLOOKUP(AL301,'Listas Ley Transparencia'!$N$3:$S$17,6,0)),"",VLOOKUP(AL301,'Listas Ley Transparencia'!$N$3:$S$17,6,0))</f>
        <v/>
      </c>
      <c r="AR301" s="229"/>
      <c r="AS301" s="230"/>
      <c r="AT301" s="231"/>
      <c r="AU301" s="231"/>
      <c r="AV301" s="232"/>
      <c r="AW301" s="236"/>
      <c r="AX301" s="167"/>
      <c r="AY301" s="168"/>
      <c r="AZ301" s="168"/>
      <c r="BA301" s="184" t="str">
        <f t="shared" si="9"/>
        <v>No</v>
      </c>
    </row>
    <row r="302" spans="1:53" ht="93" customHeight="1" x14ac:dyDescent="0.2">
      <c r="A302" s="96">
        <v>294</v>
      </c>
      <c r="B302" s="319"/>
      <c r="C302" s="97"/>
      <c r="D302" s="213"/>
      <c r="E302" s="97"/>
      <c r="F302" s="97"/>
      <c r="G302" s="98"/>
      <c r="H302" s="98"/>
      <c r="I302" s="174" t="str">
        <f>IF(T302=0,"-",IF(M302="Datos / Información",CONCATENATE(S302,Q302,O302,"-",VLOOKUP(N302,'Listas Generales'!$B$44:$C$47,2,0)),"-"))</f>
        <v>-</v>
      </c>
      <c r="J302" s="333"/>
      <c r="K302" s="334"/>
      <c r="L302" s="335"/>
      <c r="M302" s="90"/>
      <c r="N302" s="91"/>
      <c r="O302" s="92">
        <f>IFERROR(VLOOKUP(N302,'Listas Generales'!$B$24:$C$28,2,0),0)</f>
        <v>0</v>
      </c>
      <c r="P302" s="93"/>
      <c r="Q302" s="92">
        <f>IFERROR(VLOOKUP(P302,'Listas Generales'!$B$31:$C$35,2,0),0)</f>
        <v>0</v>
      </c>
      <c r="R302" s="93"/>
      <c r="S302" s="92">
        <f>IFERROR(VLOOKUP(R302,'Listas Generales'!$B$38:$C$42,2,0),0)</f>
        <v>0</v>
      </c>
      <c r="T302" s="94">
        <f t="shared" si="8"/>
        <v>0</v>
      </c>
      <c r="U302" s="172" t="str">
        <f>IFERROR(VLOOKUP(T302,'Listas Generales'!$B$4:$C$7,2,0),"-")</f>
        <v>Sin clasificar</v>
      </c>
      <c r="V302" s="99"/>
      <c r="W302" s="223"/>
      <c r="X302" s="224"/>
      <c r="Y302" s="224"/>
      <c r="Z302" s="224"/>
      <c r="AA302" s="224"/>
      <c r="AB302" s="225"/>
      <c r="AC302" s="142"/>
      <c r="AD302" s="141"/>
      <c r="AE302" s="141"/>
      <c r="AF302" s="141"/>
      <c r="AG302" s="187"/>
      <c r="AH302" s="323"/>
      <c r="AI302" s="100"/>
      <c r="AJ302" s="323"/>
      <c r="AK302" s="100"/>
      <c r="AL302" s="324"/>
      <c r="AM302" s="143"/>
      <c r="AN302" s="177" t="str">
        <f>IF(ISERROR(VLOOKUP(AL302,'Listas Ley Transparencia'!$N$3:$S$17,2,0)),"",VLOOKUP(AL302,'Listas Ley Transparencia'!$N$3:$S$17,2,0))</f>
        <v/>
      </c>
      <c r="AO302" s="178" t="str">
        <f>IF(ISERROR(VLOOKUP(AL302,'Listas Ley Transparencia'!$N$3:$S$17,3,0)),"",VLOOKUP(AL302,'Listas Ley Transparencia'!$N$3:$S$17,3,0))</f>
        <v/>
      </c>
      <c r="AP302" s="178" t="str">
        <f>IF(ISERROR(VLOOKUP(AL302,'Listas Ley Transparencia'!$N$3:$S$17,4,0)),"",VLOOKUP(AL302,'Listas Ley Transparencia'!$N$3:$S$17,4,0))</f>
        <v/>
      </c>
      <c r="AQ302" s="179" t="str">
        <f>IF(ISERROR(VLOOKUP(AL302,'Listas Ley Transparencia'!$N$3:$S$17,6,0)),"",VLOOKUP(AL302,'Listas Ley Transparencia'!$N$3:$S$17,6,0))</f>
        <v/>
      </c>
      <c r="AR302" s="229"/>
      <c r="AS302" s="230"/>
      <c r="AT302" s="231"/>
      <c r="AU302" s="231"/>
      <c r="AV302" s="232"/>
      <c r="AW302" s="236"/>
      <c r="AX302" s="167"/>
      <c r="AY302" s="168"/>
      <c r="AZ302" s="168"/>
      <c r="BA302" s="184" t="str">
        <f t="shared" si="9"/>
        <v>No</v>
      </c>
    </row>
    <row r="303" spans="1:53" ht="93" customHeight="1" x14ac:dyDescent="0.2">
      <c r="A303" s="96">
        <v>295</v>
      </c>
      <c r="B303" s="319"/>
      <c r="C303" s="97"/>
      <c r="D303" s="213"/>
      <c r="E303" s="97"/>
      <c r="F303" s="97"/>
      <c r="G303" s="98"/>
      <c r="H303" s="98"/>
      <c r="I303" s="174" t="str">
        <f>IF(T303=0,"-",IF(M303="Datos / Información",CONCATENATE(S303,Q303,O303,"-",VLOOKUP(N303,'Listas Generales'!$B$44:$C$47,2,0)),"-"))</f>
        <v>-</v>
      </c>
      <c r="J303" s="333"/>
      <c r="K303" s="334"/>
      <c r="L303" s="335"/>
      <c r="M303" s="90"/>
      <c r="N303" s="91"/>
      <c r="O303" s="92">
        <f>IFERROR(VLOOKUP(N303,'Listas Generales'!$B$24:$C$28,2,0),0)</f>
        <v>0</v>
      </c>
      <c r="P303" s="93"/>
      <c r="Q303" s="92">
        <f>IFERROR(VLOOKUP(P303,'Listas Generales'!$B$31:$C$35,2,0),0)</f>
        <v>0</v>
      </c>
      <c r="R303" s="93"/>
      <c r="S303" s="92">
        <f>IFERROR(VLOOKUP(R303,'Listas Generales'!$B$38:$C$42,2,0),0)</f>
        <v>0</v>
      </c>
      <c r="T303" s="94">
        <f t="shared" si="8"/>
        <v>0</v>
      </c>
      <c r="U303" s="172" t="str">
        <f>IFERROR(VLOOKUP(T303,'Listas Generales'!$B$4:$C$7,2,0),"-")</f>
        <v>Sin clasificar</v>
      </c>
      <c r="V303" s="99"/>
      <c r="W303" s="223"/>
      <c r="X303" s="224"/>
      <c r="Y303" s="224"/>
      <c r="Z303" s="224"/>
      <c r="AA303" s="224"/>
      <c r="AB303" s="225"/>
      <c r="AC303" s="142"/>
      <c r="AD303" s="141"/>
      <c r="AE303" s="141"/>
      <c r="AF303" s="141"/>
      <c r="AG303" s="187"/>
      <c r="AH303" s="323"/>
      <c r="AI303" s="100"/>
      <c r="AJ303" s="323"/>
      <c r="AK303" s="100"/>
      <c r="AL303" s="324"/>
      <c r="AM303" s="143"/>
      <c r="AN303" s="177" t="str">
        <f>IF(ISERROR(VLOOKUP(AL303,'Listas Ley Transparencia'!$N$3:$S$17,2,0)),"",VLOOKUP(AL303,'Listas Ley Transparencia'!$N$3:$S$17,2,0))</f>
        <v/>
      </c>
      <c r="AO303" s="178" t="str">
        <f>IF(ISERROR(VLOOKUP(AL303,'Listas Ley Transparencia'!$N$3:$S$17,3,0)),"",VLOOKUP(AL303,'Listas Ley Transparencia'!$N$3:$S$17,3,0))</f>
        <v/>
      </c>
      <c r="AP303" s="178" t="str">
        <f>IF(ISERROR(VLOOKUP(AL303,'Listas Ley Transparencia'!$N$3:$S$17,4,0)),"",VLOOKUP(AL303,'Listas Ley Transparencia'!$N$3:$S$17,4,0))</f>
        <v/>
      </c>
      <c r="AQ303" s="179" t="str">
        <f>IF(ISERROR(VLOOKUP(AL303,'Listas Ley Transparencia'!$N$3:$S$17,6,0)),"",VLOOKUP(AL303,'Listas Ley Transparencia'!$N$3:$S$17,6,0))</f>
        <v/>
      </c>
      <c r="AR303" s="229"/>
      <c r="AS303" s="230"/>
      <c r="AT303" s="231"/>
      <c r="AU303" s="231"/>
      <c r="AV303" s="232"/>
      <c r="AW303" s="236"/>
      <c r="AX303" s="167"/>
      <c r="AY303" s="168"/>
      <c r="AZ303" s="168"/>
      <c r="BA303" s="184" t="str">
        <f t="shared" si="9"/>
        <v>No</v>
      </c>
    </row>
    <row r="304" spans="1:53" ht="93" customHeight="1" x14ac:dyDescent="0.2">
      <c r="A304" s="96">
        <v>296</v>
      </c>
      <c r="B304" s="319"/>
      <c r="C304" s="97"/>
      <c r="D304" s="213"/>
      <c r="E304" s="97"/>
      <c r="F304" s="97"/>
      <c r="G304" s="98"/>
      <c r="H304" s="98"/>
      <c r="I304" s="174" t="str">
        <f>IF(T304=0,"-",IF(M304="Datos / Información",CONCATENATE(S304,Q304,O304,"-",VLOOKUP(N304,'Listas Generales'!$B$44:$C$47,2,0)),"-"))</f>
        <v>-</v>
      </c>
      <c r="J304" s="333"/>
      <c r="K304" s="334"/>
      <c r="L304" s="335"/>
      <c r="M304" s="90"/>
      <c r="N304" s="91"/>
      <c r="O304" s="92">
        <f>IFERROR(VLOOKUP(N304,'Listas Generales'!$B$24:$C$28,2,0),0)</f>
        <v>0</v>
      </c>
      <c r="P304" s="93"/>
      <c r="Q304" s="92">
        <f>IFERROR(VLOOKUP(P304,'Listas Generales'!$B$31:$C$35,2,0),0)</f>
        <v>0</v>
      </c>
      <c r="R304" s="93"/>
      <c r="S304" s="92">
        <f>IFERROR(VLOOKUP(R304,'Listas Generales'!$B$38:$C$42,2,0),0)</f>
        <v>0</v>
      </c>
      <c r="T304" s="94">
        <f t="shared" si="8"/>
        <v>0</v>
      </c>
      <c r="U304" s="172" t="str">
        <f>IFERROR(VLOOKUP(T304,'Listas Generales'!$B$4:$C$7,2,0),"-")</f>
        <v>Sin clasificar</v>
      </c>
      <c r="V304" s="99"/>
      <c r="W304" s="223"/>
      <c r="X304" s="224"/>
      <c r="Y304" s="224"/>
      <c r="Z304" s="224"/>
      <c r="AA304" s="224"/>
      <c r="AB304" s="225"/>
      <c r="AC304" s="142"/>
      <c r="AD304" s="141"/>
      <c r="AE304" s="141"/>
      <c r="AF304" s="141"/>
      <c r="AG304" s="187"/>
      <c r="AH304" s="323"/>
      <c r="AI304" s="100"/>
      <c r="AJ304" s="323"/>
      <c r="AK304" s="100"/>
      <c r="AL304" s="324"/>
      <c r="AM304" s="143"/>
      <c r="AN304" s="177" t="str">
        <f>IF(ISERROR(VLOOKUP(AL304,'Listas Ley Transparencia'!$N$3:$S$17,2,0)),"",VLOOKUP(AL304,'Listas Ley Transparencia'!$N$3:$S$17,2,0))</f>
        <v/>
      </c>
      <c r="AO304" s="178" t="str">
        <f>IF(ISERROR(VLOOKUP(AL304,'Listas Ley Transparencia'!$N$3:$S$17,3,0)),"",VLOOKUP(AL304,'Listas Ley Transparencia'!$N$3:$S$17,3,0))</f>
        <v/>
      </c>
      <c r="AP304" s="178" t="str">
        <f>IF(ISERROR(VLOOKUP(AL304,'Listas Ley Transparencia'!$N$3:$S$17,4,0)),"",VLOOKUP(AL304,'Listas Ley Transparencia'!$N$3:$S$17,4,0))</f>
        <v/>
      </c>
      <c r="AQ304" s="179" t="str">
        <f>IF(ISERROR(VLOOKUP(AL304,'Listas Ley Transparencia'!$N$3:$S$17,6,0)),"",VLOOKUP(AL304,'Listas Ley Transparencia'!$N$3:$S$17,6,0))</f>
        <v/>
      </c>
      <c r="AR304" s="229"/>
      <c r="AS304" s="230"/>
      <c r="AT304" s="231"/>
      <c r="AU304" s="231"/>
      <c r="AV304" s="232"/>
      <c r="AW304" s="236"/>
      <c r="AX304" s="167"/>
      <c r="AY304" s="168"/>
      <c r="AZ304" s="168"/>
      <c r="BA304" s="184" t="str">
        <f t="shared" si="9"/>
        <v>No</v>
      </c>
    </row>
    <row r="305" spans="1:53" ht="93" customHeight="1" x14ac:dyDescent="0.2">
      <c r="A305" s="96">
        <v>297</v>
      </c>
      <c r="B305" s="319"/>
      <c r="C305" s="97"/>
      <c r="D305" s="213"/>
      <c r="E305" s="97"/>
      <c r="F305" s="97"/>
      <c r="G305" s="98"/>
      <c r="H305" s="98"/>
      <c r="I305" s="174" t="str">
        <f>IF(T305=0,"-",IF(M305="Datos / Información",CONCATENATE(S305,Q305,O305,"-",VLOOKUP(N305,'Listas Generales'!$B$44:$C$47,2,0)),"-"))</f>
        <v>-</v>
      </c>
      <c r="J305" s="333"/>
      <c r="K305" s="334"/>
      <c r="L305" s="335"/>
      <c r="M305" s="90"/>
      <c r="N305" s="91"/>
      <c r="O305" s="92">
        <f>IFERROR(VLOOKUP(N305,'Listas Generales'!$B$24:$C$28,2,0),0)</f>
        <v>0</v>
      </c>
      <c r="P305" s="93"/>
      <c r="Q305" s="92">
        <f>IFERROR(VLOOKUP(P305,'Listas Generales'!$B$31:$C$35,2,0),0)</f>
        <v>0</v>
      </c>
      <c r="R305" s="93"/>
      <c r="S305" s="92">
        <f>IFERROR(VLOOKUP(R305,'Listas Generales'!$B$38:$C$42,2,0),0)</f>
        <v>0</v>
      </c>
      <c r="T305" s="94">
        <f t="shared" si="8"/>
        <v>0</v>
      </c>
      <c r="U305" s="172" t="str">
        <f>IFERROR(VLOOKUP(T305,'Listas Generales'!$B$4:$C$7,2,0),"-")</f>
        <v>Sin clasificar</v>
      </c>
      <c r="V305" s="99"/>
      <c r="W305" s="223"/>
      <c r="X305" s="224"/>
      <c r="Y305" s="224"/>
      <c r="Z305" s="224"/>
      <c r="AA305" s="224"/>
      <c r="AB305" s="225"/>
      <c r="AC305" s="142"/>
      <c r="AD305" s="141"/>
      <c r="AE305" s="141"/>
      <c r="AF305" s="141"/>
      <c r="AG305" s="187"/>
      <c r="AH305" s="323"/>
      <c r="AI305" s="100"/>
      <c r="AJ305" s="323"/>
      <c r="AK305" s="100"/>
      <c r="AL305" s="324"/>
      <c r="AM305" s="143"/>
      <c r="AN305" s="177" t="str">
        <f>IF(ISERROR(VLOOKUP(AL305,'Listas Ley Transparencia'!$N$3:$S$17,2,0)),"",VLOOKUP(AL305,'Listas Ley Transparencia'!$N$3:$S$17,2,0))</f>
        <v/>
      </c>
      <c r="AO305" s="178" t="str">
        <f>IF(ISERROR(VLOOKUP(AL305,'Listas Ley Transparencia'!$N$3:$S$17,3,0)),"",VLOOKUP(AL305,'Listas Ley Transparencia'!$N$3:$S$17,3,0))</f>
        <v/>
      </c>
      <c r="AP305" s="178" t="str">
        <f>IF(ISERROR(VLOOKUP(AL305,'Listas Ley Transparencia'!$N$3:$S$17,4,0)),"",VLOOKUP(AL305,'Listas Ley Transparencia'!$N$3:$S$17,4,0))</f>
        <v/>
      </c>
      <c r="AQ305" s="179" t="str">
        <f>IF(ISERROR(VLOOKUP(AL305,'Listas Ley Transparencia'!$N$3:$S$17,6,0)),"",VLOOKUP(AL305,'Listas Ley Transparencia'!$N$3:$S$17,6,0))</f>
        <v/>
      </c>
      <c r="AR305" s="229"/>
      <c r="AS305" s="230"/>
      <c r="AT305" s="231"/>
      <c r="AU305" s="231"/>
      <c r="AV305" s="232"/>
      <c r="AW305" s="236"/>
      <c r="AX305" s="167"/>
      <c r="AY305" s="168"/>
      <c r="AZ305" s="168"/>
      <c r="BA305" s="184" t="str">
        <f t="shared" si="9"/>
        <v>No</v>
      </c>
    </row>
    <row r="306" spans="1:53" ht="93" customHeight="1" x14ac:dyDescent="0.2">
      <c r="A306" s="96">
        <v>298</v>
      </c>
      <c r="B306" s="319"/>
      <c r="C306" s="97"/>
      <c r="D306" s="213"/>
      <c r="E306" s="97"/>
      <c r="F306" s="97"/>
      <c r="G306" s="98"/>
      <c r="H306" s="98"/>
      <c r="I306" s="174" t="str">
        <f>IF(T306=0,"-",IF(M306="Datos / Información",CONCATENATE(S306,Q306,O306,"-",VLOOKUP(N306,'Listas Generales'!$B$44:$C$47,2,0)),"-"))</f>
        <v>-</v>
      </c>
      <c r="J306" s="333"/>
      <c r="K306" s="334"/>
      <c r="L306" s="335"/>
      <c r="M306" s="90"/>
      <c r="N306" s="91"/>
      <c r="O306" s="92">
        <f>IFERROR(VLOOKUP(N306,'Listas Generales'!$B$24:$C$28,2,0),0)</f>
        <v>0</v>
      </c>
      <c r="P306" s="93"/>
      <c r="Q306" s="92">
        <f>IFERROR(VLOOKUP(P306,'Listas Generales'!$B$31:$C$35,2,0),0)</f>
        <v>0</v>
      </c>
      <c r="R306" s="93"/>
      <c r="S306" s="92">
        <f>IFERROR(VLOOKUP(R306,'Listas Generales'!$B$38:$C$42,2,0),0)</f>
        <v>0</v>
      </c>
      <c r="T306" s="94">
        <f t="shared" si="8"/>
        <v>0</v>
      </c>
      <c r="U306" s="172" t="str">
        <f>IFERROR(VLOOKUP(T306,'Listas Generales'!$B$4:$C$7,2,0),"-")</f>
        <v>Sin clasificar</v>
      </c>
      <c r="V306" s="99"/>
      <c r="W306" s="223"/>
      <c r="X306" s="224"/>
      <c r="Y306" s="224"/>
      <c r="Z306" s="224"/>
      <c r="AA306" s="224"/>
      <c r="AB306" s="225"/>
      <c r="AC306" s="142"/>
      <c r="AD306" s="141"/>
      <c r="AE306" s="141"/>
      <c r="AF306" s="141"/>
      <c r="AG306" s="187"/>
      <c r="AH306" s="323"/>
      <c r="AI306" s="100"/>
      <c r="AJ306" s="323"/>
      <c r="AK306" s="100"/>
      <c r="AL306" s="324"/>
      <c r="AM306" s="143"/>
      <c r="AN306" s="177" t="str">
        <f>IF(ISERROR(VLOOKUP(AL306,'Listas Ley Transparencia'!$N$3:$S$17,2,0)),"",VLOOKUP(AL306,'Listas Ley Transparencia'!$N$3:$S$17,2,0))</f>
        <v/>
      </c>
      <c r="AO306" s="178" t="str">
        <f>IF(ISERROR(VLOOKUP(AL306,'Listas Ley Transparencia'!$N$3:$S$17,3,0)),"",VLOOKUP(AL306,'Listas Ley Transparencia'!$N$3:$S$17,3,0))</f>
        <v/>
      </c>
      <c r="AP306" s="178" t="str">
        <f>IF(ISERROR(VLOOKUP(AL306,'Listas Ley Transparencia'!$N$3:$S$17,4,0)),"",VLOOKUP(AL306,'Listas Ley Transparencia'!$N$3:$S$17,4,0))</f>
        <v/>
      </c>
      <c r="AQ306" s="179" t="str">
        <f>IF(ISERROR(VLOOKUP(AL306,'Listas Ley Transparencia'!$N$3:$S$17,6,0)),"",VLOOKUP(AL306,'Listas Ley Transparencia'!$N$3:$S$17,6,0))</f>
        <v/>
      </c>
      <c r="AR306" s="229"/>
      <c r="AS306" s="230"/>
      <c r="AT306" s="231"/>
      <c r="AU306" s="231"/>
      <c r="AV306" s="232"/>
      <c r="AW306" s="236"/>
      <c r="AX306" s="167"/>
      <c r="AY306" s="168"/>
      <c r="AZ306" s="168"/>
      <c r="BA306" s="184" t="str">
        <f t="shared" si="9"/>
        <v>No</v>
      </c>
    </row>
    <row r="307" spans="1:53" ht="93" customHeight="1" x14ac:dyDescent="0.2">
      <c r="A307" s="96">
        <v>299</v>
      </c>
      <c r="B307" s="319"/>
      <c r="C307" s="97"/>
      <c r="D307" s="213"/>
      <c r="E307" s="97"/>
      <c r="F307" s="97"/>
      <c r="G307" s="98"/>
      <c r="H307" s="98"/>
      <c r="I307" s="174" t="str">
        <f>IF(T307=0,"-",IF(M307="Datos / Información",CONCATENATE(S307,Q307,O307,"-",VLOOKUP(N307,'Listas Generales'!$B$44:$C$47,2,0)),"-"))</f>
        <v>-</v>
      </c>
      <c r="J307" s="333"/>
      <c r="K307" s="334"/>
      <c r="L307" s="335"/>
      <c r="M307" s="90"/>
      <c r="N307" s="91"/>
      <c r="O307" s="92">
        <f>IFERROR(VLOOKUP(N307,'Listas Generales'!$B$24:$C$28,2,0),0)</f>
        <v>0</v>
      </c>
      <c r="P307" s="93"/>
      <c r="Q307" s="92">
        <f>IFERROR(VLOOKUP(P307,'Listas Generales'!$B$31:$C$35,2,0),0)</f>
        <v>0</v>
      </c>
      <c r="R307" s="93"/>
      <c r="S307" s="92">
        <f>IFERROR(VLOOKUP(R307,'Listas Generales'!$B$38:$C$42,2,0),0)</f>
        <v>0</v>
      </c>
      <c r="T307" s="94">
        <f t="shared" si="8"/>
        <v>0</v>
      </c>
      <c r="U307" s="172" t="str">
        <f>IFERROR(VLOOKUP(T307,'Listas Generales'!$B$4:$C$7,2,0),"-")</f>
        <v>Sin clasificar</v>
      </c>
      <c r="V307" s="99"/>
      <c r="W307" s="223"/>
      <c r="X307" s="224"/>
      <c r="Y307" s="224"/>
      <c r="Z307" s="224"/>
      <c r="AA307" s="224"/>
      <c r="AB307" s="225"/>
      <c r="AC307" s="142"/>
      <c r="AD307" s="141"/>
      <c r="AE307" s="141"/>
      <c r="AF307" s="141"/>
      <c r="AG307" s="187"/>
      <c r="AH307" s="323"/>
      <c r="AI307" s="100"/>
      <c r="AJ307" s="323"/>
      <c r="AK307" s="100"/>
      <c r="AL307" s="324"/>
      <c r="AM307" s="143"/>
      <c r="AN307" s="177" t="str">
        <f>IF(ISERROR(VLOOKUP(AL307,'Listas Ley Transparencia'!$N$3:$S$17,2,0)),"",VLOOKUP(AL307,'Listas Ley Transparencia'!$N$3:$S$17,2,0))</f>
        <v/>
      </c>
      <c r="AO307" s="178" t="str">
        <f>IF(ISERROR(VLOOKUP(AL307,'Listas Ley Transparencia'!$N$3:$S$17,3,0)),"",VLOOKUP(AL307,'Listas Ley Transparencia'!$N$3:$S$17,3,0))</f>
        <v/>
      </c>
      <c r="AP307" s="178" t="str">
        <f>IF(ISERROR(VLOOKUP(AL307,'Listas Ley Transparencia'!$N$3:$S$17,4,0)),"",VLOOKUP(AL307,'Listas Ley Transparencia'!$N$3:$S$17,4,0))</f>
        <v/>
      </c>
      <c r="AQ307" s="179" t="str">
        <f>IF(ISERROR(VLOOKUP(AL307,'Listas Ley Transparencia'!$N$3:$S$17,6,0)),"",VLOOKUP(AL307,'Listas Ley Transparencia'!$N$3:$S$17,6,0))</f>
        <v/>
      </c>
      <c r="AR307" s="229"/>
      <c r="AS307" s="230"/>
      <c r="AT307" s="231"/>
      <c r="AU307" s="231"/>
      <c r="AV307" s="232"/>
      <c r="AW307" s="236"/>
      <c r="AX307" s="167"/>
      <c r="AY307" s="168"/>
      <c r="AZ307" s="168"/>
      <c r="BA307" s="184" t="str">
        <f t="shared" si="9"/>
        <v>No</v>
      </c>
    </row>
    <row r="308" spans="1:53" ht="93" customHeight="1" thickBot="1" x14ac:dyDescent="0.25">
      <c r="A308" s="104">
        <v>300</v>
      </c>
      <c r="B308" s="105"/>
      <c r="C308" s="105"/>
      <c r="D308" s="215"/>
      <c r="E308" s="105"/>
      <c r="F308" s="105"/>
      <c r="G308" s="106"/>
      <c r="H308" s="106"/>
      <c r="I308" s="239" t="str">
        <f>IF(T308=0,"-",IF(M308="Datos / Información",CONCATENATE(S308,Q308,O308,"-",VLOOKUP(N308,'Listas Generales'!$B$44:$C$47,2,0)),"-"))</f>
        <v>-</v>
      </c>
      <c r="J308" s="339"/>
      <c r="K308" s="336"/>
      <c r="L308" s="337"/>
      <c r="M308" s="107"/>
      <c r="N308" s="108"/>
      <c r="O308" s="109">
        <f>IFERROR(VLOOKUP(N308,'Listas Generales'!$B$24:$C$28,2,0),0)</f>
        <v>0</v>
      </c>
      <c r="P308" s="110"/>
      <c r="Q308" s="109">
        <f>IFERROR(VLOOKUP(P308,'Listas Generales'!$B$31:$C$35,2,0),0)</f>
        <v>0</v>
      </c>
      <c r="R308" s="110"/>
      <c r="S308" s="109">
        <f>IFERROR(VLOOKUP(R308,'Listas Generales'!$B$38:$C$42,2,0),0)</f>
        <v>0</v>
      </c>
      <c r="T308" s="111">
        <f t="shared" si="8"/>
        <v>0</v>
      </c>
      <c r="U308" s="173" t="str">
        <f>IFERROR(VLOOKUP(T308,'Listas Generales'!$B$4:$C$7,2,0),"-")</f>
        <v>Sin clasificar</v>
      </c>
      <c r="V308" s="112"/>
      <c r="W308" s="226"/>
      <c r="X308" s="227"/>
      <c r="Y308" s="227"/>
      <c r="Z308" s="227"/>
      <c r="AA308" s="227"/>
      <c r="AB308" s="228"/>
      <c r="AC308" s="144"/>
      <c r="AD308" s="145"/>
      <c r="AE308" s="145"/>
      <c r="AF308" s="145"/>
      <c r="AG308" s="249"/>
      <c r="AH308" s="325"/>
      <c r="AI308" s="238"/>
      <c r="AJ308" s="325"/>
      <c r="AK308" s="238"/>
      <c r="AL308" s="327"/>
      <c r="AM308" s="146"/>
      <c r="AN308" s="180" t="str">
        <f>IF(ISERROR(VLOOKUP(AL308,'Listas Ley Transparencia'!$N$3:$S$17,2,0)),"",VLOOKUP(AL308,'Listas Ley Transparencia'!$N$3:$S$17,2,0))</f>
        <v/>
      </c>
      <c r="AO308" s="181" t="str">
        <f>IF(ISERROR(VLOOKUP(AL308,'Listas Ley Transparencia'!$N$3:$S$17,3,0)),"",VLOOKUP(AL308,'Listas Ley Transparencia'!$N$3:$S$17,3,0))</f>
        <v/>
      </c>
      <c r="AP308" s="181" t="str">
        <f>IF(ISERROR(VLOOKUP(AL308,'Listas Ley Transparencia'!$N$3:$S$17,4,0)),"",VLOOKUP(AL308,'Listas Ley Transparencia'!$N$3:$S$17,4,0))</f>
        <v/>
      </c>
      <c r="AQ308" s="182" t="str">
        <f>IF(ISERROR(VLOOKUP(AL308,'Listas Ley Transparencia'!$N$3:$S$17,6,0)),"",VLOOKUP(AL308,'Listas Ley Transparencia'!$N$3:$S$17,6,0))</f>
        <v/>
      </c>
      <c r="AR308" s="233"/>
      <c r="AS308" s="243"/>
      <c r="AT308" s="234"/>
      <c r="AU308" s="234"/>
      <c r="AV308" s="235"/>
      <c r="AW308" s="237"/>
      <c r="AX308" s="169"/>
      <c r="AY308" s="170"/>
      <c r="AZ308" s="170"/>
      <c r="BA308" s="185" t="str">
        <f t="shared" si="9"/>
        <v>No</v>
      </c>
    </row>
    <row r="309" spans="1:53" x14ac:dyDescent="0.2">
      <c r="K309" s="338"/>
      <c r="L309" s="338"/>
      <c r="AH309" s="326"/>
      <c r="AJ309" s="326"/>
      <c r="AL309" s="326"/>
    </row>
    <row r="310" spans="1:53" x14ac:dyDescent="0.2"/>
  </sheetData>
  <sheetProtection algorithmName="SHA-512" hashValue="A4SQAYV7vVQ6ZKWnicyCPWK6DiymQfOkPlBjJdnO8KEWrSqePqZ2gSe6pjS+aUm1xTckzD1JkaFKnxLz+aiiEg==" saltValue="TYN39jRiS0zqRU6SRP/P+Q==" spinCount="100000" sheet="1" objects="1" scenarios="1" autoFilter="0"/>
  <protectedRanges>
    <protectedRange sqref="AR9:AV308 AM9:AM308" name="transpap2"/>
    <protectedRange sqref="W9:AB308" name="datospersonales"/>
    <protectedRange sqref="R9:R308" name="valorap3"/>
    <protectedRange sqref="M9:N308" name="valorap1"/>
    <protectedRange sqref="B9:H308" name="Identificación"/>
    <protectedRange sqref="P9:P308" name="valorap2"/>
    <protectedRange sqref="V9:V308" name="valorap4"/>
    <protectedRange sqref="AC9:AK308" name="transpap1"/>
    <protectedRange sqref="AW9:AW308" name="datoabierto"/>
    <protectedRange sqref="AX9:AZ308" name="icc"/>
    <protectedRange sqref="AL9:AL308" name="transpap1_1"/>
    <protectedRange sqref="J9:L9" name="retendoc"/>
    <protectedRange sqref="J10:L308" name="retendoc_1"/>
  </protectedRanges>
  <autoFilter ref="A7:AW7"/>
  <dataConsolidate/>
  <mergeCells count="12">
    <mergeCell ref="A1:C4"/>
    <mergeCell ref="AV1:AW1"/>
    <mergeCell ref="AV2:AW2"/>
    <mergeCell ref="AV3:AW3"/>
    <mergeCell ref="AV4:AW4"/>
    <mergeCell ref="D1:AU4"/>
    <mergeCell ref="AX6:BA6"/>
    <mergeCell ref="W6:AB6"/>
    <mergeCell ref="AC6:AV6"/>
    <mergeCell ref="A6:I6"/>
    <mergeCell ref="M6:V6"/>
    <mergeCell ref="J6:L6"/>
  </mergeCells>
  <conditionalFormatting sqref="P9:P308 U9:U308 I9:I308">
    <cfRule type="cellIs" dxfId="71" priority="151" operator="equal">
      <formula>"Sin clasificar"</formula>
    </cfRule>
    <cfRule type="cellIs" dxfId="70" priority="152" operator="equal">
      <formula>"Bajo"</formula>
    </cfRule>
    <cfRule type="cellIs" dxfId="69" priority="153" operator="equal">
      <formula>"Medio"</formula>
    </cfRule>
    <cfRule type="cellIs" dxfId="68" priority="154" operator="equal">
      <formula>"Alto"</formula>
    </cfRule>
  </conditionalFormatting>
  <conditionalFormatting sqref="R9:R308">
    <cfRule type="cellIs" dxfId="67" priority="147" operator="equal">
      <formula>"Sin clasificar"</formula>
    </cfRule>
    <cfRule type="cellIs" dxfId="66" priority="148" operator="equal">
      <formula>"Bajo"</formula>
    </cfRule>
    <cfRule type="cellIs" dxfId="65" priority="149" operator="equal">
      <formula>"Medio"</formula>
    </cfRule>
    <cfRule type="cellIs" dxfId="64" priority="150" operator="equal">
      <formula>"Alto"</formula>
    </cfRule>
  </conditionalFormatting>
  <conditionalFormatting sqref="N9">
    <cfRule type="cellIs" dxfId="63" priority="131" operator="equal">
      <formula>"Sin clasificar"</formula>
    </cfRule>
  </conditionalFormatting>
  <conditionalFormatting sqref="N10">
    <cfRule type="cellIs" dxfId="62" priority="127" operator="equal">
      <formula>"Sin clasificar"</formula>
    </cfRule>
  </conditionalFormatting>
  <conditionalFormatting sqref="N11:N307">
    <cfRule type="cellIs" dxfId="61" priority="123" operator="equal">
      <formula>"Sin clasificar"</formula>
    </cfRule>
  </conditionalFormatting>
  <conditionalFormatting sqref="N308">
    <cfRule type="cellIs" dxfId="60" priority="119" operator="equal">
      <formula>"Sin clasificar"</formula>
    </cfRule>
  </conditionalFormatting>
  <conditionalFormatting sqref="BA9">
    <cfRule type="cellIs" dxfId="59" priority="79" operator="equal">
      <formula>"No"</formula>
    </cfRule>
  </conditionalFormatting>
  <conditionalFormatting sqref="BA10">
    <cfRule type="cellIs" dxfId="58" priority="78" operator="equal">
      <formula>"No"</formula>
    </cfRule>
  </conditionalFormatting>
  <conditionalFormatting sqref="BA11:BA308">
    <cfRule type="cellIs" dxfId="57" priority="77" operator="equal">
      <formula>"No"</formula>
    </cfRule>
  </conditionalFormatting>
  <conditionalFormatting sqref="U8 I8">
    <cfRule type="cellIs" dxfId="56" priority="67" operator="equal">
      <formula>"Sin clasificar"</formula>
    </cfRule>
    <cfRule type="cellIs" dxfId="55" priority="68" operator="equal">
      <formula>"Bajo"</formula>
    </cfRule>
    <cfRule type="cellIs" dxfId="54" priority="69" operator="equal">
      <formula>"Medio"</formula>
    </cfRule>
    <cfRule type="cellIs" dxfId="53" priority="70" operator="equal">
      <formula>"Alto"</formula>
    </cfRule>
  </conditionalFormatting>
  <conditionalFormatting sqref="N8">
    <cfRule type="cellIs" dxfId="52" priority="58" operator="equal">
      <formula>"Sin clasificar"</formula>
    </cfRule>
  </conditionalFormatting>
  <conditionalFormatting sqref="P8">
    <cfRule type="cellIs" dxfId="51" priority="45" operator="equal">
      <formula>"Sin clasificar"</formula>
    </cfRule>
  </conditionalFormatting>
  <conditionalFormatting sqref="R8">
    <cfRule type="cellIs" dxfId="50" priority="41" operator="equal">
      <formula>"Sin clasificar"</formula>
    </cfRule>
  </conditionalFormatting>
  <conditionalFormatting sqref="X9:X308">
    <cfRule type="expression" dxfId="49" priority="35">
      <formula>IF($W9&lt;&gt;"Si",1,0)</formula>
    </cfRule>
  </conditionalFormatting>
  <conditionalFormatting sqref="Y9:Y308">
    <cfRule type="expression" dxfId="48" priority="34">
      <formula>IF($W9&lt;&gt;"Si",1,0)</formula>
    </cfRule>
  </conditionalFormatting>
  <conditionalFormatting sqref="Z9:Z308">
    <cfRule type="expression" dxfId="47" priority="33">
      <formula>IF($W9&lt;&gt;"Si",1,0)</formula>
    </cfRule>
  </conditionalFormatting>
  <conditionalFormatting sqref="AA9:AA308">
    <cfRule type="expression" dxfId="46" priority="32">
      <formula>IF($W9&lt;&gt;"Si",1,0)</formula>
    </cfRule>
  </conditionalFormatting>
  <conditionalFormatting sqref="AB9:AB308">
    <cfRule type="expression" dxfId="45" priority="31">
      <formula>IF($W9&lt;&gt;"Si",1,0)</formula>
    </cfRule>
  </conditionalFormatting>
  <conditionalFormatting sqref="AK9:AK308">
    <cfRule type="expression" dxfId="44" priority="30">
      <formula>IF(AJ9&lt;&gt;"Definido manualmente",1,0)</formula>
    </cfRule>
  </conditionalFormatting>
  <conditionalFormatting sqref="AC9:AC308">
    <cfRule type="expression" dxfId="43" priority="29">
      <formula>IF(AND($M9&lt;&gt;"Datos / Información",$M9&lt;&gt;"Bases de datos"),1,0)</formula>
    </cfRule>
  </conditionalFormatting>
  <conditionalFormatting sqref="AD9:AD308">
    <cfRule type="expression" dxfId="42" priority="28">
      <formula>IF(AND($M9&lt;&gt;"Datos / Información",$M9&lt;&gt;"Bases de datos"),1,0)</formula>
    </cfRule>
  </conditionalFormatting>
  <conditionalFormatting sqref="AE9:AE308">
    <cfRule type="expression" dxfId="41" priority="25">
      <formula>IF(AND($M9&lt;&gt;"Datos / Información",$M9&lt;&gt;"Bases de datos"),1,0)</formula>
    </cfRule>
  </conditionalFormatting>
  <conditionalFormatting sqref="AF9:AF308">
    <cfRule type="expression" dxfId="40" priority="27">
      <formula>IF(AND($M9&lt;&gt;"Datos / Información",$M9&lt;&gt;"Bases de datos"),1,0)</formula>
    </cfRule>
  </conditionalFormatting>
  <conditionalFormatting sqref="AG9:AG308">
    <cfRule type="expression" dxfId="39" priority="24">
      <formula>IF(AND($M9&lt;&gt;"Datos / Información",$M9&lt;&gt;"Bases de datos"),1,0)</formula>
    </cfRule>
  </conditionalFormatting>
  <conditionalFormatting sqref="AI9:AI308">
    <cfRule type="expression" dxfId="38" priority="23">
      <formula>IF(AH9&lt;&gt;"Definido manualmente",1,0)</formula>
    </cfRule>
  </conditionalFormatting>
  <conditionalFormatting sqref="AJ9:AJ308">
    <cfRule type="expression" dxfId="37" priority="22">
      <formula>IF(AND($M9&lt;&gt;"Datos / Información",$M9&lt;&gt;"Bases de datos"),1,0)</formula>
    </cfRule>
  </conditionalFormatting>
  <conditionalFormatting sqref="AM9:AM308">
    <cfRule type="expression" dxfId="36" priority="20">
      <formula>IF(AND($M9&lt;&gt;"Datos / Información",$M9&lt;&gt;"Bases de datos"),1,0)</formula>
    </cfRule>
  </conditionalFormatting>
  <conditionalFormatting sqref="AS9:AS308">
    <cfRule type="expression" dxfId="35" priority="19">
      <formula>IF(AND($M9&lt;&gt;"Datos / Información",$M9&lt;&gt;"Bases de datos"),1,0)</formula>
    </cfRule>
  </conditionalFormatting>
  <conditionalFormatting sqref="AT9:AT308">
    <cfRule type="expression" dxfId="34" priority="18">
      <formula>IF(AND($M9&lt;&gt;"Datos / Información",$M9&lt;&gt;"Bases de datos"),1,0)</formula>
    </cfRule>
  </conditionalFormatting>
  <conditionalFormatting sqref="AU9:AU308">
    <cfRule type="expression" dxfId="33" priority="17">
      <formula>IF(AND($M9&lt;&gt;"Datos / Información",$M9&lt;&gt;"Bases de datos"),1,0)</formula>
    </cfRule>
  </conditionalFormatting>
  <conditionalFormatting sqref="AV9:AV308">
    <cfRule type="expression" dxfId="32" priority="16">
      <formula>IF(AND($M9&lt;&gt;"Datos / Información",$M9&lt;&gt;"Bases de datos"),1,0)</formula>
    </cfRule>
  </conditionalFormatting>
  <conditionalFormatting sqref="AW9:AW308">
    <cfRule type="expression" dxfId="31" priority="15">
      <formula>IF(AND($M9&lt;&gt;"Datos / Información",$M9&lt;&gt;"Bases de datos"),1,0)</formula>
    </cfRule>
  </conditionalFormatting>
  <conditionalFormatting sqref="AR9:AR308">
    <cfRule type="expression" dxfId="30" priority="14">
      <formula>IF(AND($M9&lt;&gt;"Datos / Información",$M9&lt;&gt;"Bases de datos"),1,0)</formula>
    </cfRule>
  </conditionalFormatting>
  <conditionalFormatting sqref="A7:H7">
    <cfRule type="duplicateValues" dxfId="29" priority="168"/>
  </conditionalFormatting>
  <conditionalFormatting sqref="AL9:AL308">
    <cfRule type="expression" dxfId="28" priority="6">
      <formula>IF(AND($Q9&lt;&gt;"Datos / Información",$Q9&lt;&gt;"Bases de datos"),1,0)</formula>
    </cfRule>
  </conditionalFormatting>
  <conditionalFormatting sqref="AH9">
    <cfRule type="expression" dxfId="27" priority="5">
      <formula>IF(AND($M9&lt;&gt;"Datos / Información",$M9&lt;&gt;"Bases de datos"),1,0)</formula>
    </cfRule>
  </conditionalFormatting>
  <conditionalFormatting sqref="AH10:AH308">
    <cfRule type="expression" dxfId="26" priority="4">
      <formula>IF(AND($M10&lt;&gt;"Datos / Información",$M10&lt;&gt;"Bases de datos"),1,0)</formula>
    </cfRule>
  </conditionalFormatting>
  <conditionalFormatting sqref="J7:L7">
    <cfRule type="duplicateValues" dxfId="25" priority="2"/>
  </conditionalFormatting>
  <conditionalFormatting sqref="J6">
    <cfRule type="duplicateValues" dxfId="24" priority="1"/>
  </conditionalFormatting>
  <dataValidations count="18">
    <dataValidation type="list" allowBlank="1" showInputMessage="1" showErrorMessage="1" sqref="M9:M308">
      <formula1>lst_tipoactivos</formula1>
    </dataValidation>
    <dataValidation type="list" allowBlank="1" showInputMessage="1" showErrorMessage="1" sqref="N9:N308">
      <formula1>lst_confidencialidad</formula1>
    </dataValidation>
    <dataValidation type="list" allowBlank="1" showInputMessage="1" showErrorMessage="1" sqref="P9:P308">
      <formula1>lst_integridad</formula1>
    </dataValidation>
    <dataValidation type="list" allowBlank="1" showInputMessage="1" showErrorMessage="1" sqref="R9:R308">
      <formula1>lst_disponibilidad</formula1>
    </dataValidation>
    <dataValidation type="list" allowBlank="1" showInputMessage="1" showErrorMessage="1" sqref="W9:W308">
      <formula1>lst_datospersonales</formula1>
    </dataValidation>
    <dataValidation type="list" allowBlank="1" showInputMessage="1" showErrorMessage="1" sqref="AC9:AC308">
      <formula1>lst_idioma</formula1>
    </dataValidation>
    <dataValidation type="list" allowBlank="1" showInputMessage="1" showErrorMessage="1" sqref="AD9:AD308">
      <formula1>lst_medioconser</formula1>
    </dataValidation>
    <dataValidation type="list" allowBlank="1" showInputMessage="1" showErrorMessage="1" sqref="AE9:AE308">
      <formula1>lst_formato</formula1>
    </dataValidation>
    <dataValidation type="list" allowBlank="1" showInputMessage="1" showErrorMessage="1" sqref="AF9:AF308">
      <formula1>lst_infpubdis</formula1>
    </dataValidation>
    <dataValidation type="list" allowBlank="1" showInputMessage="1" showErrorMessage="1" sqref="AL9:AL308">
      <formula1>lst_condleg</formula1>
    </dataValidation>
    <dataValidation type="list" allowBlank="1" showInputMessage="1" showErrorMessage="1" sqref="AR9:AR308">
      <formula1>lst_clasoreserinfo</formula1>
    </dataValidation>
    <dataValidation type="list" allowBlank="1" showInputMessage="1" showErrorMessage="1" sqref="AT9:AT308">
      <formula1>lst_frecuencia</formula1>
    </dataValidation>
    <dataValidation type="list" allowBlank="1" showInputMessage="1" showErrorMessage="1" sqref="AU9:AU308">
      <formula1>lst_lugarconsu</formula1>
    </dataValidation>
    <dataValidation type="list" allowBlank="1" showInputMessage="1" showErrorMessage="1" sqref="AW9:AZ308">
      <formula1>lst_datosabiertos</formula1>
    </dataValidation>
    <dataValidation type="list" allowBlank="1" showInputMessage="1" showErrorMessage="1" sqref="AB9:AB308">
      <formula1>lst_avisoprivacidad</formula1>
    </dataValidation>
    <dataValidation type="list" allowBlank="1" showInputMessage="1" showErrorMessage="1" sqref="X9:AA308">
      <formula1>lst_tipodedato</formula1>
    </dataValidation>
    <dataValidation type="list" allowBlank="1" showInputMessage="1" showErrorMessage="1" sqref="B9:B308">
      <formula1>Estratégicos</formula1>
    </dataValidation>
    <dataValidation type="list" allowBlank="1" showInputMessage="1" showErrorMessage="1" sqref="AJ9:AJ308 AH9:AH308">
      <formula1>lst_procesos</formula1>
    </dataValidation>
  </dataValidations>
  <pageMargins left="0.70866141732283472" right="0.70866141732283472" top="0.74803149606299213" bottom="0.74803149606299213" header="0.31496062992125984" footer="0.31496062992125984"/>
  <pageSetup orientation="portrait" r:id="rId1"/>
  <headerFooter>
    <oddFooter>&amp;CNota: Si este documento se encuentra impreso se considera Copia no Controlada. La versión vigente está publicada en el
sitio web del Instituto Distrital de Gestión de Riesgo y Cambio Climático.</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32" operator="containsText" id="{630D4BD1-7F6E-4530-8E01-C174EE7682B0}">
            <xm:f>NOT(ISERROR(SEARCH("Baja",N9)))</xm:f>
            <xm:f>"Baja"</xm:f>
            <x14:dxf>
              <font>
                <color auto="1"/>
              </font>
              <fill>
                <patternFill patternType="lightDown">
                  <fgColor theme="0" tint="-0.24994659260841701"/>
                  <bgColor rgb="FF92D050"/>
                </patternFill>
              </fill>
            </x14:dxf>
          </x14:cfRule>
          <x14:cfRule type="containsText" priority="133" operator="containsText" id="{2E8D0026-5772-46CA-A988-B9D0D55B62AD}">
            <xm:f>NOT(ISERROR(SEARCH("Medio",N9)))</xm:f>
            <xm:f>"Medio"</xm:f>
            <x14:dxf>
              <fill>
                <patternFill patternType="lightDown">
                  <fgColor rgb="FFFFFF99"/>
                  <bgColor rgb="FFFFFF00"/>
                </patternFill>
              </fill>
            </x14:dxf>
          </x14:cfRule>
          <x14:cfRule type="containsText" priority="134" operator="containsText" id="{FC83B9C6-B25F-43F4-B481-DE9BD6D51EAD}">
            <xm:f>NOT(ISERROR(SEARCH("Alta",N9)))</xm:f>
            <xm:f>"Alta"</xm:f>
            <x14:dxf>
              <font>
                <color theme="0"/>
              </font>
              <fill>
                <patternFill patternType="lightUp">
                  <fgColor theme="1" tint="0.499984740745262"/>
                  <bgColor rgb="FFC00000"/>
                </patternFill>
              </fill>
            </x14:dxf>
          </x14:cfRule>
          <xm:sqref>N9</xm:sqref>
        </x14:conditionalFormatting>
        <x14:conditionalFormatting xmlns:xm="http://schemas.microsoft.com/office/excel/2006/main">
          <x14:cfRule type="containsText" priority="128" operator="containsText" id="{A118913D-62E5-43E0-8E74-605232D10C0C}">
            <xm:f>NOT(ISERROR(SEARCH("Baja",N10)))</xm:f>
            <xm:f>"Baja"</xm:f>
            <x14:dxf>
              <font>
                <color auto="1"/>
              </font>
              <fill>
                <patternFill patternType="lightDown">
                  <fgColor theme="0" tint="-0.24994659260841701"/>
                  <bgColor rgb="FF92D050"/>
                </patternFill>
              </fill>
            </x14:dxf>
          </x14:cfRule>
          <x14:cfRule type="containsText" priority="129" operator="containsText" id="{8D394E1F-2005-45E3-B88B-E48F4A87AE61}">
            <xm:f>NOT(ISERROR(SEARCH("Medio",N10)))</xm:f>
            <xm:f>"Medio"</xm:f>
            <x14:dxf>
              <fill>
                <patternFill patternType="lightDown">
                  <fgColor rgb="FFFFFF99"/>
                  <bgColor rgb="FFFFFF00"/>
                </patternFill>
              </fill>
            </x14:dxf>
          </x14:cfRule>
          <x14:cfRule type="containsText" priority="130" operator="containsText" id="{9088A006-1004-4F2B-9254-B5748B2EEE3D}">
            <xm:f>NOT(ISERROR(SEARCH("Alta",N10)))</xm:f>
            <xm:f>"Alta"</xm:f>
            <x14:dxf>
              <font>
                <color theme="0"/>
              </font>
              <fill>
                <patternFill patternType="lightUp">
                  <fgColor theme="1" tint="0.499984740745262"/>
                  <bgColor rgb="FFC00000"/>
                </patternFill>
              </fill>
            </x14:dxf>
          </x14:cfRule>
          <xm:sqref>N10</xm:sqref>
        </x14:conditionalFormatting>
        <x14:conditionalFormatting xmlns:xm="http://schemas.microsoft.com/office/excel/2006/main">
          <x14:cfRule type="containsText" priority="124" operator="containsText" id="{9C2FEF25-BD66-4E34-AD46-C8833BAA32D2}">
            <xm:f>NOT(ISERROR(SEARCH("Baja",N11)))</xm:f>
            <xm:f>"Baja"</xm:f>
            <x14:dxf>
              <font>
                <color auto="1"/>
              </font>
              <fill>
                <patternFill patternType="lightDown">
                  <fgColor theme="0" tint="-0.24994659260841701"/>
                  <bgColor rgb="FF92D050"/>
                </patternFill>
              </fill>
            </x14:dxf>
          </x14:cfRule>
          <x14:cfRule type="containsText" priority="125" operator="containsText" id="{31E0AF32-3195-4744-AB65-C78BC655FB5B}">
            <xm:f>NOT(ISERROR(SEARCH("Medio",N11)))</xm:f>
            <xm:f>"Medio"</xm:f>
            <x14:dxf>
              <fill>
                <patternFill patternType="lightDown">
                  <fgColor rgb="FFFFFF99"/>
                  <bgColor rgb="FFFFFF00"/>
                </patternFill>
              </fill>
            </x14:dxf>
          </x14:cfRule>
          <x14:cfRule type="containsText" priority="126" operator="containsText" id="{30582960-54BB-40C6-B5EB-C700838A3378}">
            <xm:f>NOT(ISERROR(SEARCH("Alta",N11)))</xm:f>
            <xm:f>"Alta"</xm:f>
            <x14:dxf>
              <font>
                <color theme="0"/>
              </font>
              <fill>
                <patternFill patternType="lightUp">
                  <fgColor theme="1" tint="0.499984740745262"/>
                  <bgColor rgb="FFC00000"/>
                </patternFill>
              </fill>
            </x14:dxf>
          </x14:cfRule>
          <xm:sqref>N11:N307</xm:sqref>
        </x14:conditionalFormatting>
        <x14:conditionalFormatting xmlns:xm="http://schemas.microsoft.com/office/excel/2006/main">
          <x14:cfRule type="containsText" priority="120" operator="containsText" id="{DF42BEDE-1DD1-4170-82B8-10D431B58ED4}">
            <xm:f>NOT(ISERROR(SEARCH("Baja",N308)))</xm:f>
            <xm:f>"Baja"</xm:f>
            <x14:dxf>
              <font>
                <color auto="1"/>
              </font>
              <fill>
                <patternFill patternType="lightDown">
                  <fgColor theme="0" tint="-0.24994659260841701"/>
                  <bgColor rgb="FF92D050"/>
                </patternFill>
              </fill>
            </x14:dxf>
          </x14:cfRule>
          <x14:cfRule type="containsText" priority="121" operator="containsText" id="{5C1A9D64-B62C-451C-99C3-65ECBC9821C6}">
            <xm:f>NOT(ISERROR(SEARCH("Medio",N308)))</xm:f>
            <xm:f>"Medio"</xm:f>
            <x14:dxf>
              <fill>
                <patternFill patternType="lightDown">
                  <fgColor rgb="FFFFFF99"/>
                  <bgColor rgb="FFFFFF00"/>
                </patternFill>
              </fill>
            </x14:dxf>
          </x14:cfRule>
          <x14:cfRule type="containsText" priority="122" operator="containsText" id="{FAAA9C28-4EA2-4EAC-A5D6-46B2CF2A3AAA}">
            <xm:f>NOT(ISERROR(SEARCH("Alta",N308)))</xm:f>
            <xm:f>"Alta"</xm:f>
            <x14:dxf>
              <font>
                <color theme="0"/>
              </font>
              <fill>
                <patternFill patternType="lightUp">
                  <fgColor theme="1" tint="0.499984740745262"/>
                  <bgColor rgb="FFC00000"/>
                </patternFill>
              </fill>
            </x14:dxf>
          </x14:cfRule>
          <xm:sqref>N308</xm:sqref>
        </x14:conditionalFormatting>
        <x14:conditionalFormatting xmlns:xm="http://schemas.microsoft.com/office/excel/2006/main">
          <x14:cfRule type="containsText" priority="59" operator="containsText" id="{E89A6856-6B85-4D1A-928F-602AC2BBB2AB}">
            <xm:f>NOT(ISERROR(SEARCH("Baja",N8)))</xm:f>
            <xm:f>"Baja"</xm:f>
            <x14:dxf>
              <font>
                <color auto="1"/>
              </font>
              <fill>
                <patternFill patternType="lightDown">
                  <fgColor theme="0" tint="-0.24994659260841701"/>
                  <bgColor rgb="FF92D050"/>
                </patternFill>
              </fill>
            </x14:dxf>
          </x14:cfRule>
          <x14:cfRule type="containsText" priority="60" operator="containsText" id="{E118C2F2-CFA3-432D-8CDA-053512E7C92D}">
            <xm:f>NOT(ISERROR(SEARCH("Medio",N8)))</xm:f>
            <xm:f>"Medio"</xm:f>
            <x14:dxf>
              <fill>
                <patternFill patternType="lightDown">
                  <fgColor rgb="FFFFFF99"/>
                  <bgColor rgb="FFFFFF00"/>
                </patternFill>
              </fill>
            </x14:dxf>
          </x14:cfRule>
          <x14:cfRule type="containsText" priority="61" operator="containsText" id="{A17D8985-35A1-45F7-8E50-477BD3A01F1C}">
            <xm:f>NOT(ISERROR(SEARCH("Alta",N8)))</xm:f>
            <xm:f>"Alta"</xm:f>
            <x14:dxf>
              <font>
                <color theme="0"/>
              </font>
              <fill>
                <patternFill patternType="lightUp">
                  <fgColor theme="1" tint="0.499984740745262"/>
                  <bgColor rgb="FFC00000"/>
                </patternFill>
              </fill>
            </x14:dxf>
          </x14:cfRule>
          <xm:sqref>N8</xm:sqref>
        </x14:conditionalFormatting>
        <x14:conditionalFormatting xmlns:xm="http://schemas.microsoft.com/office/excel/2006/main">
          <x14:cfRule type="containsText" priority="46" operator="containsText" id="{7A3C90BE-7641-45B2-8BBD-64BD9DB225E2}">
            <xm:f>NOT(ISERROR(SEARCH("Baja",P8)))</xm:f>
            <xm:f>"Baja"</xm:f>
            <x14:dxf>
              <font>
                <color auto="1"/>
              </font>
              <fill>
                <patternFill patternType="lightDown">
                  <fgColor theme="0" tint="-0.24994659260841701"/>
                  <bgColor rgb="FF92D050"/>
                </patternFill>
              </fill>
            </x14:dxf>
          </x14:cfRule>
          <x14:cfRule type="containsText" priority="47" operator="containsText" id="{83D6D407-CC5F-45F4-ADA0-E503B8F69095}">
            <xm:f>NOT(ISERROR(SEARCH("Medio",P8)))</xm:f>
            <xm:f>"Medio"</xm:f>
            <x14:dxf>
              <fill>
                <patternFill patternType="lightDown">
                  <fgColor rgb="FFFFFF99"/>
                  <bgColor rgb="FFFFFF00"/>
                </patternFill>
              </fill>
            </x14:dxf>
          </x14:cfRule>
          <x14:cfRule type="containsText" priority="48" operator="containsText" id="{4199AEE9-4B1D-4FC6-A50B-C52FA929BC78}">
            <xm:f>NOT(ISERROR(SEARCH("Alta",P8)))</xm:f>
            <xm:f>"Alta"</xm:f>
            <x14:dxf>
              <font>
                <color theme="0"/>
              </font>
              <fill>
                <patternFill patternType="lightUp">
                  <fgColor theme="1" tint="0.499984740745262"/>
                  <bgColor rgb="FFC00000"/>
                </patternFill>
              </fill>
            </x14:dxf>
          </x14:cfRule>
          <xm:sqref>P8</xm:sqref>
        </x14:conditionalFormatting>
        <x14:conditionalFormatting xmlns:xm="http://schemas.microsoft.com/office/excel/2006/main">
          <x14:cfRule type="containsText" priority="42" operator="containsText" id="{7490973A-B945-44BF-B6A9-8E11E2EEAC14}">
            <xm:f>NOT(ISERROR(SEARCH("Baja",R8)))</xm:f>
            <xm:f>"Baja"</xm:f>
            <x14:dxf>
              <font>
                <color auto="1"/>
              </font>
              <fill>
                <patternFill patternType="lightDown">
                  <fgColor theme="0" tint="-0.24994659260841701"/>
                  <bgColor rgb="FF92D050"/>
                </patternFill>
              </fill>
            </x14:dxf>
          </x14:cfRule>
          <x14:cfRule type="containsText" priority="43" operator="containsText" id="{BB60146A-8CDF-4E54-BC15-81D136D42622}">
            <xm:f>NOT(ISERROR(SEARCH("Medio",R8)))</xm:f>
            <xm:f>"Medio"</xm:f>
            <x14:dxf>
              <fill>
                <patternFill patternType="lightDown">
                  <fgColor rgb="FFFFFF99"/>
                  <bgColor rgb="FFFFFF00"/>
                </patternFill>
              </fill>
            </x14:dxf>
          </x14:cfRule>
          <x14:cfRule type="containsText" priority="44" operator="containsText" id="{46C69464-868F-4E74-B25F-23138C795C2A}">
            <xm:f>NOT(ISERROR(SEARCH("Alta",R8)))</xm:f>
            <xm:f>"Alta"</xm:f>
            <x14:dxf>
              <font>
                <color theme="0"/>
              </font>
              <fill>
                <patternFill patternType="lightUp">
                  <fgColor theme="1" tint="0.499984740745262"/>
                  <bgColor rgb="FFC00000"/>
                </patternFill>
              </fill>
            </x14:dxf>
          </x14:cfRule>
          <xm:sqref>R8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V48"/>
  <sheetViews>
    <sheetView topLeftCell="A3" zoomScale="80" zoomScaleNormal="80" workbookViewId="0">
      <selection activeCell="B3" sqref="B3"/>
    </sheetView>
  </sheetViews>
  <sheetFormatPr baseColWidth="10" defaultColWidth="11.5703125" defaultRowHeight="15" x14ac:dyDescent="0.25"/>
  <cols>
    <col min="1" max="1" width="6.5703125" style="114" customWidth="1"/>
    <col min="2" max="2" width="14.42578125" style="114" customWidth="1"/>
    <col min="3" max="6" width="33.5703125" style="114" customWidth="1"/>
    <col min="7" max="7" width="22.7109375" style="114" customWidth="1"/>
    <col min="8" max="8" width="11.5703125" style="113"/>
    <col min="9" max="9" width="31.140625" style="114" customWidth="1"/>
    <col min="10" max="10" width="34.140625" style="114" bestFit="1" customWidth="1"/>
    <col min="11" max="20" width="34.140625" style="114" customWidth="1"/>
    <col min="21" max="21" width="21.7109375" style="114" bestFit="1" customWidth="1"/>
    <col min="22" max="22" width="28.5703125" style="114" customWidth="1"/>
    <col min="23" max="16384" width="11.5703125" style="114"/>
  </cols>
  <sheetData>
    <row r="1" spans="2:22" ht="15.75" thickBot="1" x14ac:dyDescent="0.3"/>
    <row r="2" spans="2:22" ht="45.75" thickBot="1" x14ac:dyDescent="0.3">
      <c r="B2" s="261" t="s">
        <v>325</v>
      </c>
      <c r="C2" s="261" t="s">
        <v>327</v>
      </c>
      <c r="D2" s="261" t="s">
        <v>328</v>
      </c>
      <c r="E2" s="261" t="s">
        <v>329</v>
      </c>
      <c r="F2" s="261" t="s">
        <v>330</v>
      </c>
      <c r="G2" s="261" t="s">
        <v>326</v>
      </c>
      <c r="H2" s="140" t="s">
        <v>28</v>
      </c>
      <c r="I2" s="115" t="s">
        <v>29</v>
      </c>
      <c r="J2" s="115" t="s">
        <v>30</v>
      </c>
      <c r="K2" s="115" t="s">
        <v>31</v>
      </c>
      <c r="L2" s="116" t="s">
        <v>103</v>
      </c>
      <c r="M2" s="116" t="s">
        <v>104</v>
      </c>
      <c r="N2" s="115" t="s">
        <v>33</v>
      </c>
      <c r="O2" s="117" t="s">
        <v>35</v>
      </c>
      <c r="P2" s="117" t="s">
        <v>36</v>
      </c>
      <c r="Q2" s="117" t="s">
        <v>37</v>
      </c>
      <c r="R2" s="115" t="s">
        <v>105</v>
      </c>
      <c r="S2" s="115" t="s">
        <v>106</v>
      </c>
      <c r="T2" s="115" t="s">
        <v>107</v>
      </c>
      <c r="U2" s="115" t="s">
        <v>108</v>
      </c>
      <c r="V2" s="74" t="s">
        <v>109</v>
      </c>
    </row>
    <row r="3" spans="2:22" s="113" customFormat="1" ht="75" x14ac:dyDescent="0.25">
      <c r="B3" s="265"/>
      <c r="C3" s="316" t="s">
        <v>381</v>
      </c>
      <c r="D3" s="266"/>
      <c r="E3" s="266"/>
      <c r="F3" s="266"/>
      <c r="G3" s="265" t="s">
        <v>327</v>
      </c>
      <c r="H3" s="262" t="s">
        <v>110</v>
      </c>
      <c r="I3" s="118" t="s">
        <v>342</v>
      </c>
      <c r="J3" s="127" t="s">
        <v>149</v>
      </c>
      <c r="K3" s="120" t="s">
        <v>112</v>
      </c>
      <c r="L3" s="269" t="s">
        <v>355</v>
      </c>
      <c r="M3" s="269" t="s">
        <v>355</v>
      </c>
      <c r="N3" s="121" t="s">
        <v>113</v>
      </c>
      <c r="O3" s="122" t="s">
        <v>114</v>
      </c>
      <c r="P3" s="122" t="s">
        <v>115</v>
      </c>
      <c r="Q3" s="123" t="s">
        <v>116</v>
      </c>
      <c r="R3" s="124" t="s">
        <v>117</v>
      </c>
      <c r="S3" s="125" t="s">
        <v>118</v>
      </c>
      <c r="T3" s="119" t="s">
        <v>119</v>
      </c>
      <c r="U3" s="118" t="s">
        <v>120</v>
      </c>
      <c r="V3" s="119" t="s">
        <v>121</v>
      </c>
    </row>
    <row r="4" spans="2:22" s="113" customFormat="1" ht="60.75" thickBot="1" x14ac:dyDescent="0.3">
      <c r="B4" s="313"/>
      <c r="C4" s="317" t="s">
        <v>382</v>
      </c>
      <c r="D4" s="266"/>
      <c r="E4" s="266"/>
      <c r="F4" s="266"/>
      <c r="G4" s="265" t="s">
        <v>328</v>
      </c>
      <c r="H4" s="263" t="s">
        <v>122</v>
      </c>
      <c r="I4" s="126" t="s">
        <v>339</v>
      </c>
      <c r="J4" s="127" t="s">
        <v>123</v>
      </c>
      <c r="K4" s="128" t="s">
        <v>124</v>
      </c>
      <c r="L4" s="269" t="s">
        <v>345</v>
      </c>
      <c r="M4" s="269" t="s">
        <v>345</v>
      </c>
      <c r="N4" s="129" t="s">
        <v>125</v>
      </c>
      <c r="O4" s="130" t="s">
        <v>114</v>
      </c>
      <c r="P4" s="130" t="s">
        <v>126</v>
      </c>
      <c r="Q4" s="125" t="s">
        <v>116</v>
      </c>
      <c r="R4" s="124" t="s">
        <v>127</v>
      </c>
      <c r="S4" s="125" t="s">
        <v>118</v>
      </c>
      <c r="T4" s="127" t="s">
        <v>128</v>
      </c>
      <c r="U4" s="126" t="s">
        <v>129</v>
      </c>
      <c r="V4" s="131" t="s">
        <v>130</v>
      </c>
    </row>
    <row r="5" spans="2:22" s="113" customFormat="1" ht="60.75" thickBot="1" x14ac:dyDescent="0.3">
      <c r="C5" s="316" t="s">
        <v>383</v>
      </c>
      <c r="D5" s="266"/>
      <c r="E5" s="266"/>
      <c r="G5" s="265" t="s">
        <v>329</v>
      </c>
      <c r="H5" s="263" t="s">
        <v>131</v>
      </c>
      <c r="I5" s="126" t="s">
        <v>132</v>
      </c>
      <c r="J5" s="127" t="s">
        <v>133</v>
      </c>
      <c r="K5" s="132" t="s">
        <v>134</v>
      </c>
      <c r="L5" s="269" t="s">
        <v>356</v>
      </c>
      <c r="M5" s="269" t="s">
        <v>356</v>
      </c>
      <c r="N5" s="129" t="s">
        <v>135</v>
      </c>
      <c r="O5" s="130" t="s">
        <v>114</v>
      </c>
      <c r="P5" s="130" t="s">
        <v>136</v>
      </c>
      <c r="Q5" s="125" t="s">
        <v>116</v>
      </c>
      <c r="R5" s="133" t="s">
        <v>137</v>
      </c>
      <c r="S5" s="125" t="s">
        <v>118</v>
      </c>
      <c r="T5" s="127" t="s">
        <v>138</v>
      </c>
      <c r="U5" s="127" t="s">
        <v>139</v>
      </c>
    </row>
    <row r="6" spans="2:22" s="113" customFormat="1" ht="45.75" thickBot="1" x14ac:dyDescent="0.3">
      <c r="C6" s="316" t="s">
        <v>384</v>
      </c>
      <c r="D6" s="266"/>
      <c r="E6" s="266"/>
      <c r="G6" s="265" t="s">
        <v>347</v>
      </c>
      <c r="H6" s="264" t="s">
        <v>140</v>
      </c>
      <c r="I6" s="126" t="s">
        <v>340</v>
      </c>
      <c r="J6" s="127" t="s">
        <v>141</v>
      </c>
      <c r="L6" s="269" t="s">
        <v>358</v>
      </c>
      <c r="M6" s="269" t="s">
        <v>358</v>
      </c>
      <c r="N6" s="129" t="s">
        <v>142</v>
      </c>
      <c r="O6" s="130" t="s">
        <v>143</v>
      </c>
      <c r="P6" s="130" t="s">
        <v>144</v>
      </c>
      <c r="Q6" s="125" t="s">
        <v>145</v>
      </c>
      <c r="R6" s="124"/>
      <c r="S6" s="124" t="s">
        <v>146</v>
      </c>
      <c r="T6" s="127" t="s">
        <v>147</v>
      </c>
      <c r="U6" s="127" t="s">
        <v>148</v>
      </c>
    </row>
    <row r="7" spans="2:22" s="113" customFormat="1" ht="45.75" thickBot="1" x14ac:dyDescent="0.3">
      <c r="C7" s="316" t="s">
        <v>385</v>
      </c>
      <c r="D7" s="266"/>
      <c r="E7" s="266"/>
      <c r="I7" s="134" t="s">
        <v>343</v>
      </c>
      <c r="J7" s="119" t="s">
        <v>111</v>
      </c>
      <c r="L7" s="269" t="s">
        <v>360</v>
      </c>
      <c r="M7" s="269" t="s">
        <v>360</v>
      </c>
      <c r="N7" s="129" t="s">
        <v>150</v>
      </c>
      <c r="O7" s="130" t="s">
        <v>143</v>
      </c>
      <c r="P7" s="130" t="s">
        <v>151</v>
      </c>
      <c r="Q7" s="125" t="s">
        <v>145</v>
      </c>
      <c r="R7" s="124"/>
      <c r="S7" s="124" t="s">
        <v>146</v>
      </c>
      <c r="T7" s="127" t="s">
        <v>152</v>
      </c>
      <c r="U7" s="127" t="s">
        <v>153</v>
      </c>
    </row>
    <row r="8" spans="2:22" s="113" customFormat="1" ht="45" x14ac:dyDescent="0.25">
      <c r="C8" s="316" t="s">
        <v>386</v>
      </c>
      <c r="D8" s="266"/>
      <c r="E8" s="266"/>
      <c r="J8" s="127" t="s">
        <v>154</v>
      </c>
      <c r="L8" s="269" t="s">
        <v>359</v>
      </c>
      <c r="M8" s="269" t="s">
        <v>359</v>
      </c>
      <c r="N8" s="129" t="s">
        <v>155</v>
      </c>
      <c r="O8" s="130" t="s">
        <v>143</v>
      </c>
      <c r="P8" s="130" t="s">
        <v>156</v>
      </c>
      <c r="Q8" s="125" t="s">
        <v>145</v>
      </c>
      <c r="R8" s="124"/>
      <c r="S8" s="124" t="s">
        <v>146</v>
      </c>
      <c r="T8" s="127" t="s">
        <v>157</v>
      </c>
      <c r="U8" s="127" t="s">
        <v>158</v>
      </c>
    </row>
    <row r="9" spans="2:22" s="113" customFormat="1" ht="90.75" thickBot="1" x14ac:dyDescent="0.3">
      <c r="C9" s="316" t="s">
        <v>387</v>
      </c>
      <c r="D9" s="266"/>
      <c r="E9" s="266"/>
      <c r="J9" s="127" t="s">
        <v>159</v>
      </c>
      <c r="L9" s="266">
        <f>D3</f>
        <v>0</v>
      </c>
      <c r="M9" s="266">
        <f>L9</f>
        <v>0</v>
      </c>
      <c r="N9" s="129" t="s">
        <v>160</v>
      </c>
      <c r="O9" s="130" t="s">
        <v>143</v>
      </c>
      <c r="P9" s="130" t="s">
        <v>161</v>
      </c>
      <c r="Q9" s="125" t="s">
        <v>145</v>
      </c>
      <c r="R9" s="124"/>
      <c r="S9" s="124" t="s">
        <v>146</v>
      </c>
      <c r="T9" s="127" t="s">
        <v>162</v>
      </c>
      <c r="U9" s="131" t="s">
        <v>85</v>
      </c>
    </row>
    <row r="10" spans="2:22" s="113" customFormat="1" ht="45" x14ac:dyDescent="0.25">
      <c r="C10" s="318" t="s">
        <v>388</v>
      </c>
      <c r="D10" s="266"/>
      <c r="E10" s="268"/>
      <c r="J10" s="127" t="s">
        <v>140</v>
      </c>
      <c r="L10" s="266">
        <f>D4</f>
        <v>0</v>
      </c>
      <c r="M10" s="266">
        <f>L10</f>
        <v>0</v>
      </c>
      <c r="N10" s="129" t="s">
        <v>163</v>
      </c>
      <c r="O10" s="130" t="s">
        <v>143</v>
      </c>
      <c r="P10" s="130" t="s">
        <v>164</v>
      </c>
      <c r="Q10" s="125" t="s">
        <v>145</v>
      </c>
      <c r="R10" s="124"/>
      <c r="S10" s="124" t="s">
        <v>146</v>
      </c>
      <c r="T10" s="127" t="s">
        <v>165</v>
      </c>
      <c r="U10" s="135"/>
    </row>
    <row r="11" spans="2:22" s="113" customFormat="1" ht="45.75" thickBot="1" x14ac:dyDescent="0.3">
      <c r="C11" s="318" t="s">
        <v>389</v>
      </c>
      <c r="J11" s="131" t="s">
        <v>166</v>
      </c>
      <c r="L11" s="266">
        <f>D5</f>
        <v>0</v>
      </c>
      <c r="M11" s="266">
        <f>L11</f>
        <v>0</v>
      </c>
      <c r="N11" s="129" t="s">
        <v>167</v>
      </c>
      <c r="O11" s="130" t="s">
        <v>143</v>
      </c>
      <c r="P11" s="130" t="s">
        <v>168</v>
      </c>
      <c r="Q11" s="125" t="s">
        <v>145</v>
      </c>
      <c r="R11" s="124"/>
      <c r="S11" s="124" t="s">
        <v>146</v>
      </c>
      <c r="T11" s="127" t="s">
        <v>169</v>
      </c>
      <c r="U11" s="135"/>
    </row>
    <row r="12" spans="2:22" s="113" customFormat="1" ht="45" x14ac:dyDescent="0.25">
      <c r="C12" s="318" t="s">
        <v>390</v>
      </c>
      <c r="L12" s="266">
        <f>D6</f>
        <v>0</v>
      </c>
      <c r="M12" s="266">
        <f>L12</f>
        <v>0</v>
      </c>
      <c r="N12" s="129" t="s">
        <v>170</v>
      </c>
      <c r="O12" s="130" t="s">
        <v>143</v>
      </c>
      <c r="P12" s="130" t="s">
        <v>171</v>
      </c>
      <c r="Q12" s="125" t="s">
        <v>145</v>
      </c>
      <c r="R12" s="124"/>
      <c r="S12" s="124" t="s">
        <v>146</v>
      </c>
      <c r="T12" s="127" t="s">
        <v>172</v>
      </c>
      <c r="U12" s="135"/>
    </row>
    <row r="13" spans="2:22" s="113" customFormat="1" ht="45" x14ac:dyDescent="0.25">
      <c r="C13" s="318" t="s">
        <v>391</v>
      </c>
      <c r="L13" s="266" t="s">
        <v>357</v>
      </c>
      <c r="M13" s="266" t="s">
        <v>357</v>
      </c>
      <c r="N13" s="129" t="s">
        <v>173</v>
      </c>
      <c r="O13" s="130" t="s">
        <v>143</v>
      </c>
      <c r="P13" s="130" t="s">
        <v>174</v>
      </c>
      <c r="Q13" s="125" t="s">
        <v>145</v>
      </c>
      <c r="R13" s="124"/>
      <c r="S13" s="124" t="s">
        <v>146</v>
      </c>
      <c r="T13" s="127" t="s">
        <v>140</v>
      </c>
      <c r="U13" s="135"/>
    </row>
    <row r="14" spans="2:22" s="113" customFormat="1" ht="45.75" thickBot="1" x14ac:dyDescent="0.3">
      <c r="C14" s="318" t="s">
        <v>392</v>
      </c>
      <c r="L14" s="266" t="s">
        <v>344</v>
      </c>
      <c r="M14" s="266" t="str">
        <f t="shared" ref="M14:M17" si="0">L14</f>
        <v>MEJORAMIENTO CONTINUO</v>
      </c>
      <c r="N14" s="129" t="s">
        <v>175</v>
      </c>
      <c r="O14" s="130" t="s">
        <v>143</v>
      </c>
      <c r="P14" s="130" t="s">
        <v>176</v>
      </c>
      <c r="Q14" s="125" t="s">
        <v>145</v>
      </c>
      <c r="R14" s="124"/>
      <c r="S14" s="124" t="s">
        <v>146</v>
      </c>
      <c r="T14" s="131" t="s">
        <v>166</v>
      </c>
      <c r="U14" s="135"/>
    </row>
    <row r="15" spans="2:22" s="113" customFormat="1" ht="60" x14ac:dyDescent="0.25">
      <c r="C15" s="318" t="s">
        <v>393</v>
      </c>
      <c r="L15" s="266" t="s">
        <v>364</v>
      </c>
      <c r="M15" s="266" t="s">
        <v>364</v>
      </c>
      <c r="N15" s="129" t="s">
        <v>177</v>
      </c>
      <c r="O15" s="130" t="s">
        <v>178</v>
      </c>
      <c r="P15" s="130" t="s">
        <v>179</v>
      </c>
      <c r="Q15" s="125" t="s">
        <v>180</v>
      </c>
      <c r="R15" s="124"/>
      <c r="S15" s="124" t="s">
        <v>181</v>
      </c>
      <c r="T15" s="135"/>
      <c r="U15" s="135"/>
    </row>
    <row r="16" spans="2:22" s="113" customFormat="1" ht="30" x14ac:dyDescent="0.25">
      <c r="C16" s="318" t="s">
        <v>394</v>
      </c>
      <c r="L16" s="266">
        <f t="shared" ref="L16" si="1">D9</f>
        <v>0</v>
      </c>
      <c r="M16" s="266">
        <f t="shared" si="0"/>
        <v>0</v>
      </c>
      <c r="N16" s="129" t="s">
        <v>182</v>
      </c>
      <c r="O16" s="130" t="s">
        <v>183</v>
      </c>
      <c r="P16" s="130" t="s">
        <v>183</v>
      </c>
      <c r="Q16" s="125" t="s">
        <v>184</v>
      </c>
      <c r="R16" s="124"/>
      <c r="S16" s="124" t="s">
        <v>117</v>
      </c>
      <c r="T16" s="135"/>
      <c r="U16" s="135"/>
    </row>
    <row r="17" spans="3:21" s="113" customFormat="1" ht="60.75" thickBot="1" x14ac:dyDescent="0.3">
      <c r="C17" s="318" t="s">
        <v>395</v>
      </c>
      <c r="L17" s="266">
        <f>D10</f>
        <v>0</v>
      </c>
      <c r="M17" s="266">
        <f t="shared" si="0"/>
        <v>0</v>
      </c>
      <c r="N17" s="136" t="s">
        <v>185</v>
      </c>
      <c r="O17" s="137" t="s">
        <v>186</v>
      </c>
      <c r="P17" s="137" t="s">
        <v>179</v>
      </c>
      <c r="Q17" s="138" t="s">
        <v>116</v>
      </c>
      <c r="R17" s="124"/>
      <c r="S17" s="133" t="s">
        <v>118</v>
      </c>
      <c r="T17" s="135"/>
      <c r="U17" s="135"/>
    </row>
    <row r="18" spans="3:21" x14ac:dyDescent="0.25">
      <c r="C18" s="318" t="s">
        <v>396</v>
      </c>
      <c r="L18" s="266"/>
      <c r="M18" s="266"/>
      <c r="N18" s="135"/>
      <c r="O18" s="135"/>
      <c r="P18" s="135"/>
      <c r="Q18" s="135"/>
      <c r="R18" s="135"/>
      <c r="S18" s="135"/>
      <c r="T18" s="135"/>
      <c r="U18" s="135"/>
    </row>
    <row r="19" spans="3:21" x14ac:dyDescent="0.25">
      <c r="C19" s="266" t="s">
        <v>364</v>
      </c>
      <c r="L19" s="266"/>
      <c r="M19" s="266"/>
      <c r="N19" s="135"/>
      <c r="O19" s="135"/>
      <c r="P19" s="135"/>
      <c r="Q19" s="135"/>
      <c r="R19" s="135"/>
      <c r="S19" s="135"/>
    </row>
    <row r="20" spans="3:21" x14ac:dyDescent="0.25">
      <c r="L20" s="266"/>
      <c r="M20" s="266"/>
      <c r="N20" s="135"/>
      <c r="O20" s="135"/>
      <c r="P20" s="135"/>
      <c r="Q20" s="135"/>
      <c r="R20" s="135"/>
      <c r="S20" s="135"/>
    </row>
    <row r="21" spans="3:21" x14ac:dyDescent="0.25">
      <c r="L21" s="266"/>
      <c r="M21" s="266"/>
      <c r="N21" s="135"/>
      <c r="O21" s="135"/>
      <c r="P21" s="135"/>
      <c r="Q21" s="135"/>
      <c r="R21" s="135"/>
      <c r="S21" s="135"/>
    </row>
    <row r="22" spans="3:21" x14ac:dyDescent="0.25">
      <c r="L22" s="266"/>
      <c r="M22" s="266"/>
      <c r="N22" s="135"/>
      <c r="O22" s="135"/>
      <c r="P22" s="135"/>
      <c r="Q22" s="135"/>
      <c r="R22" s="135"/>
      <c r="S22" s="135"/>
    </row>
    <row r="23" spans="3:21" x14ac:dyDescent="0.25">
      <c r="L23" s="266"/>
      <c r="M23" s="266"/>
    </row>
    <row r="24" spans="3:21" x14ac:dyDescent="0.25">
      <c r="L24" s="266"/>
      <c r="M24" s="266"/>
    </row>
    <row r="25" spans="3:21" x14ac:dyDescent="0.25">
      <c r="L25" s="266"/>
      <c r="M25" s="266"/>
    </row>
    <row r="26" spans="3:21" x14ac:dyDescent="0.25">
      <c r="L26" s="266"/>
      <c r="M26" s="266"/>
    </row>
    <row r="27" spans="3:21" ht="15.75" thickBot="1" x14ac:dyDescent="0.3">
      <c r="L27" s="139"/>
      <c r="M27" s="139"/>
    </row>
    <row r="28" spans="3:21" x14ac:dyDescent="0.25">
      <c r="L28" s="135"/>
      <c r="M28" s="135"/>
    </row>
    <row r="29" spans="3:21" x14ac:dyDescent="0.25">
      <c r="L29" s="135"/>
      <c r="M29" s="135"/>
    </row>
    <row r="30" spans="3:21" x14ac:dyDescent="0.25">
      <c r="L30" s="135"/>
      <c r="M30" s="135"/>
    </row>
    <row r="31" spans="3:21" x14ac:dyDescent="0.25">
      <c r="L31" s="135"/>
      <c r="M31" s="135"/>
    </row>
    <row r="32" spans="3:21" x14ac:dyDescent="0.25">
      <c r="L32" s="135"/>
      <c r="M32" s="135"/>
    </row>
    <row r="33" spans="12:13" x14ac:dyDescent="0.25">
      <c r="L33" s="135"/>
      <c r="M33" s="135"/>
    </row>
    <row r="34" spans="12:13" x14ac:dyDescent="0.25">
      <c r="L34" s="135"/>
      <c r="M34" s="135"/>
    </row>
    <row r="35" spans="12:13" x14ac:dyDescent="0.25">
      <c r="L35" s="135"/>
      <c r="M35" s="135"/>
    </row>
    <row r="36" spans="12:13" x14ac:dyDescent="0.25">
      <c r="L36" s="135"/>
      <c r="M36" s="135"/>
    </row>
    <row r="37" spans="12:13" x14ac:dyDescent="0.25">
      <c r="L37" s="135"/>
      <c r="M37" s="135"/>
    </row>
    <row r="38" spans="12:13" x14ac:dyDescent="0.25">
      <c r="L38" s="135"/>
      <c r="M38" s="135"/>
    </row>
    <row r="39" spans="12:13" x14ac:dyDescent="0.25">
      <c r="L39" s="135"/>
      <c r="M39" s="135"/>
    </row>
    <row r="40" spans="12:13" x14ac:dyDescent="0.25">
      <c r="L40" s="135"/>
      <c r="M40" s="135"/>
    </row>
    <row r="41" spans="12:13" x14ac:dyDescent="0.25">
      <c r="L41" s="135"/>
      <c r="M41" s="135"/>
    </row>
    <row r="42" spans="12:13" x14ac:dyDescent="0.25">
      <c r="L42" s="135"/>
      <c r="M42" s="135"/>
    </row>
    <row r="43" spans="12:13" x14ac:dyDescent="0.25">
      <c r="L43" s="135"/>
      <c r="M43" s="135"/>
    </row>
    <row r="44" spans="12:13" x14ac:dyDescent="0.25">
      <c r="L44" s="135"/>
      <c r="M44" s="135"/>
    </row>
    <row r="45" spans="12:13" x14ac:dyDescent="0.25">
      <c r="L45" s="135"/>
      <c r="M45" s="135"/>
    </row>
    <row r="46" spans="12:13" x14ac:dyDescent="0.25">
      <c r="L46" s="135"/>
      <c r="M46" s="135"/>
    </row>
    <row r="47" spans="12:13" x14ac:dyDescent="0.25">
      <c r="L47" s="135"/>
      <c r="M47" s="135"/>
    </row>
    <row r="48" spans="12:13" x14ac:dyDescent="0.25">
      <c r="L48" s="135"/>
      <c r="M48" s="135"/>
    </row>
  </sheetData>
  <conditionalFormatting sqref="B2">
    <cfRule type="duplicateValues" dxfId="2" priority="3"/>
  </conditionalFormatting>
  <conditionalFormatting sqref="G2">
    <cfRule type="duplicateValues" dxfId="1" priority="2"/>
  </conditionalFormatting>
  <conditionalFormatting sqref="C2:F2">
    <cfRule type="duplicateValues" dxfId="0" priority="1"/>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1"/>
  <sheetViews>
    <sheetView workbookViewId="0">
      <selection activeCell="C59" sqref="C59"/>
    </sheetView>
  </sheetViews>
  <sheetFormatPr baseColWidth="10" defaultColWidth="0" defaultRowHeight="12.75" x14ac:dyDescent="0.2"/>
  <cols>
    <col min="1" max="1" width="4.140625" style="3" customWidth="1"/>
    <col min="2" max="2" width="45.140625" style="8" customWidth="1"/>
    <col min="3" max="3" width="15.7109375" style="1" customWidth="1"/>
    <col min="4" max="4" width="6.42578125" style="3" customWidth="1"/>
    <col min="5" max="5" width="47.5703125" style="3" customWidth="1"/>
    <col min="6" max="6" width="18" style="3" customWidth="1"/>
    <col min="7" max="7" width="57.85546875" style="3" hidden="1" customWidth="1"/>
    <col min="8" max="16384" width="10.85546875" style="3" hidden="1"/>
  </cols>
  <sheetData>
    <row r="1" spans="2:4" ht="13.5" thickBot="1" x14ac:dyDescent="0.25"/>
    <row r="2" spans="2:4" ht="13.5" thickBot="1" x14ac:dyDescent="0.25">
      <c r="B2" s="404" t="s">
        <v>187</v>
      </c>
      <c r="C2" s="405"/>
      <c r="D2" s="406"/>
    </row>
    <row r="3" spans="2:4" ht="13.5" thickBot="1" x14ac:dyDescent="0.25">
      <c r="B3" s="34" t="s">
        <v>17</v>
      </c>
      <c r="C3" s="34" t="s">
        <v>188</v>
      </c>
      <c r="D3" s="36" t="s">
        <v>17</v>
      </c>
    </row>
    <row r="4" spans="2:4" x14ac:dyDescent="0.2">
      <c r="B4" s="21">
        <v>5</v>
      </c>
      <c r="C4" s="18" t="s">
        <v>189</v>
      </c>
      <c r="D4" s="22">
        <v>5</v>
      </c>
    </row>
    <row r="5" spans="2:4" x14ac:dyDescent="0.2">
      <c r="B5" s="23">
        <v>3</v>
      </c>
      <c r="C5" s="19" t="s">
        <v>190</v>
      </c>
      <c r="D5" s="24">
        <v>3</v>
      </c>
    </row>
    <row r="6" spans="2:4" x14ac:dyDescent="0.2">
      <c r="B6" s="23">
        <v>1</v>
      </c>
      <c r="C6" s="19" t="s">
        <v>191</v>
      </c>
      <c r="D6" s="24">
        <v>1</v>
      </c>
    </row>
    <row r="7" spans="2:4" ht="13.5" thickBot="1" x14ac:dyDescent="0.25">
      <c r="B7" s="25">
        <v>0</v>
      </c>
      <c r="C7" s="20" t="s">
        <v>192</v>
      </c>
      <c r="D7" s="26">
        <v>5</v>
      </c>
    </row>
    <row r="8" spans="2:4" x14ac:dyDescent="0.2">
      <c r="B8" s="1"/>
    </row>
    <row r="9" spans="2:4" x14ac:dyDescent="0.2">
      <c r="B9" s="1"/>
    </row>
    <row r="10" spans="2:4" ht="13.5" thickBot="1" x14ac:dyDescent="0.25">
      <c r="B10" s="17" t="s">
        <v>193</v>
      </c>
      <c r="C10" s="314"/>
    </row>
    <row r="11" spans="2:4" ht="13.5" thickBot="1" x14ac:dyDescent="0.25">
      <c r="B11" s="18" t="str">
        <f>'Tipo de Activos'!B7</f>
        <v>Bases de Datos</v>
      </c>
      <c r="C11" s="314"/>
    </row>
    <row r="12" spans="2:4" ht="13.5" thickBot="1" x14ac:dyDescent="0.25">
      <c r="B12" s="18" t="str">
        <f>'Tipo de Activos'!B8</f>
        <v>Datos / Información</v>
      </c>
      <c r="C12" s="314"/>
    </row>
    <row r="13" spans="2:4" ht="13.5" thickBot="1" x14ac:dyDescent="0.25">
      <c r="B13" s="18" t="str">
        <f>'Tipo de Activos'!B9</f>
        <v>Equipos Auxiliares</v>
      </c>
      <c r="C13" s="314"/>
    </row>
    <row r="14" spans="2:4" ht="12.75" customHeight="1" thickBot="1" x14ac:dyDescent="0.25">
      <c r="B14" s="18" t="str">
        <f>'Tipo de Activos'!B10</f>
        <v>Hardware / Infraestructura</v>
      </c>
      <c r="C14" s="314"/>
    </row>
    <row r="15" spans="2:4" ht="13.5" thickBot="1" x14ac:dyDescent="0.25">
      <c r="B15" s="18" t="str">
        <f>'Tipo de Activos'!B11</f>
        <v>Instalaciones</v>
      </c>
      <c r="C15" s="314"/>
    </row>
    <row r="16" spans="2:4" ht="13.5" thickBot="1" x14ac:dyDescent="0.25">
      <c r="B16" s="18" t="str">
        <f>'Tipo de Activos'!B12</f>
        <v>Personas</v>
      </c>
      <c r="C16" s="314"/>
    </row>
    <row r="17" spans="2:5" ht="13.5" thickBot="1" x14ac:dyDescent="0.25">
      <c r="B17" s="18" t="str">
        <f>'Tipo de Activos'!B13</f>
        <v>Redes de Comunicaciones</v>
      </c>
      <c r="C17" s="314"/>
    </row>
    <row r="18" spans="2:5" ht="13.5" thickBot="1" x14ac:dyDescent="0.25">
      <c r="B18" s="18" t="str">
        <f>'Tipo de Activos'!B14</f>
        <v>Servicios</v>
      </c>
      <c r="C18" s="314"/>
    </row>
    <row r="19" spans="2:5" ht="13.5" thickBot="1" x14ac:dyDescent="0.25">
      <c r="B19" s="18" t="str">
        <f>'Tipo de Activos'!B15</f>
        <v xml:space="preserve">Software / Aplicaciones Informáticas </v>
      </c>
      <c r="C19" s="314"/>
      <c r="E19" s="34" t="s">
        <v>194</v>
      </c>
    </row>
    <row r="20" spans="2:5" x14ac:dyDescent="0.2">
      <c r="B20" s="18" t="str">
        <f>'Tipo de Activos'!B16</f>
        <v>Soportes de Información</v>
      </c>
      <c r="E20" s="27" t="s">
        <v>121</v>
      </c>
    </row>
    <row r="21" spans="2:5" ht="13.5" thickBot="1" x14ac:dyDescent="0.25">
      <c r="B21" s="1"/>
      <c r="E21" s="28" t="s">
        <v>130</v>
      </c>
    </row>
    <row r="22" spans="2:5" ht="13.5" thickBot="1" x14ac:dyDescent="0.25">
      <c r="B22" s="1"/>
      <c r="E22" s="5"/>
    </row>
    <row r="23" spans="2:5" ht="13.5" thickBot="1" x14ac:dyDescent="0.25">
      <c r="B23" s="34" t="s">
        <v>195</v>
      </c>
      <c r="C23" s="34" t="s">
        <v>17</v>
      </c>
      <c r="E23" s="34" t="s">
        <v>196</v>
      </c>
    </row>
    <row r="24" spans="2:5" x14ac:dyDescent="0.2">
      <c r="B24" s="18" t="s">
        <v>197</v>
      </c>
      <c r="C24" s="15">
        <v>5</v>
      </c>
      <c r="E24" s="27" t="s">
        <v>121</v>
      </c>
    </row>
    <row r="25" spans="2:5" x14ac:dyDescent="0.2">
      <c r="B25" s="19" t="s">
        <v>198</v>
      </c>
      <c r="C25" s="16">
        <v>3</v>
      </c>
      <c r="E25" s="29" t="s">
        <v>130</v>
      </c>
    </row>
    <row r="26" spans="2:5" ht="13.5" thickBot="1" x14ac:dyDescent="0.25">
      <c r="B26" s="19" t="s">
        <v>199</v>
      </c>
      <c r="C26" s="16">
        <v>1</v>
      </c>
      <c r="E26" s="30" t="s">
        <v>117</v>
      </c>
    </row>
    <row r="27" spans="2:5" ht="13.5" thickBot="1" x14ac:dyDescent="0.25">
      <c r="B27" s="20" t="s">
        <v>192</v>
      </c>
      <c r="C27" s="12">
        <v>5</v>
      </c>
      <c r="E27" s="5"/>
    </row>
    <row r="28" spans="2:5" ht="13.5" thickBot="1" x14ac:dyDescent="0.25">
      <c r="B28" s="10"/>
      <c r="E28" s="34" t="s">
        <v>200</v>
      </c>
    </row>
    <row r="29" spans="2:5" ht="13.5" thickBot="1" x14ac:dyDescent="0.25">
      <c r="B29" s="10"/>
      <c r="E29" s="27" t="s">
        <v>121</v>
      </c>
    </row>
    <row r="30" spans="2:5" ht="13.5" thickBot="1" x14ac:dyDescent="0.25">
      <c r="B30" s="34" t="s">
        <v>201</v>
      </c>
      <c r="C30" s="34" t="s">
        <v>17</v>
      </c>
      <c r="E30" s="29" t="s">
        <v>130</v>
      </c>
    </row>
    <row r="31" spans="2:5" ht="13.5" thickBot="1" x14ac:dyDescent="0.25">
      <c r="B31" s="18" t="s">
        <v>189</v>
      </c>
      <c r="C31" s="15">
        <v>5</v>
      </c>
      <c r="E31" s="30"/>
    </row>
    <row r="32" spans="2:5" ht="13.5" thickBot="1" x14ac:dyDescent="0.25">
      <c r="B32" s="19" t="s">
        <v>190</v>
      </c>
      <c r="C32" s="16">
        <v>3</v>
      </c>
      <c r="E32" s="5"/>
    </row>
    <row r="33" spans="2:5" ht="13.5" thickBot="1" x14ac:dyDescent="0.25">
      <c r="B33" s="19" t="s">
        <v>191</v>
      </c>
      <c r="C33" s="16">
        <v>1</v>
      </c>
      <c r="E33" s="34" t="s">
        <v>202</v>
      </c>
    </row>
    <row r="34" spans="2:5" ht="13.5" thickBot="1" x14ac:dyDescent="0.25">
      <c r="B34" s="20" t="s">
        <v>192</v>
      </c>
      <c r="C34" s="12">
        <v>5</v>
      </c>
      <c r="E34" s="31" t="s">
        <v>203</v>
      </c>
    </row>
    <row r="35" spans="2:5" x14ac:dyDescent="0.2">
      <c r="B35" s="10"/>
      <c r="C35" s="9"/>
      <c r="E35" s="32" t="s">
        <v>204</v>
      </c>
    </row>
    <row r="36" spans="2:5" ht="13.5" thickBot="1" x14ac:dyDescent="0.25">
      <c r="B36" s="10"/>
      <c r="C36" s="9"/>
      <c r="E36" s="33" t="s">
        <v>205</v>
      </c>
    </row>
    <row r="37" spans="2:5" ht="13.5" thickBot="1" x14ac:dyDescent="0.25">
      <c r="B37" s="34" t="s">
        <v>206</v>
      </c>
      <c r="C37" s="34" t="s">
        <v>17</v>
      </c>
      <c r="E37" s="5"/>
    </row>
    <row r="38" spans="2:5" ht="13.5" thickBot="1" x14ac:dyDescent="0.25">
      <c r="B38" s="21" t="s">
        <v>189</v>
      </c>
      <c r="C38" s="27">
        <v>5</v>
      </c>
      <c r="E38" s="35" t="s">
        <v>207</v>
      </c>
    </row>
    <row r="39" spans="2:5" x14ac:dyDescent="0.2">
      <c r="B39" s="23" t="s">
        <v>190</v>
      </c>
      <c r="C39" s="29">
        <v>3</v>
      </c>
      <c r="E39" s="27" t="s">
        <v>121</v>
      </c>
    </row>
    <row r="40" spans="2:5" ht="13.5" thickBot="1" x14ac:dyDescent="0.25">
      <c r="B40" s="23" t="s">
        <v>191</v>
      </c>
      <c r="C40" s="29">
        <v>1</v>
      </c>
      <c r="E40" s="28" t="s">
        <v>130</v>
      </c>
    </row>
    <row r="41" spans="2:5" ht="13.5" thickBot="1" x14ac:dyDescent="0.25">
      <c r="B41" s="25" t="s">
        <v>192</v>
      </c>
      <c r="C41" s="28">
        <v>5</v>
      </c>
    </row>
    <row r="42" spans="2:5" ht="13.5" thickBot="1" x14ac:dyDescent="0.25">
      <c r="B42" s="1"/>
    </row>
    <row r="43" spans="2:5" ht="13.5" thickBot="1" x14ac:dyDescent="0.25">
      <c r="B43" s="34" t="s">
        <v>195</v>
      </c>
      <c r="C43" s="34" t="s">
        <v>17</v>
      </c>
    </row>
    <row r="44" spans="2:5" x14ac:dyDescent="0.2">
      <c r="B44" s="21" t="s">
        <v>197</v>
      </c>
      <c r="C44" s="27" t="s">
        <v>208</v>
      </c>
    </row>
    <row r="45" spans="2:5" x14ac:dyDescent="0.2">
      <c r="B45" s="23" t="s">
        <v>198</v>
      </c>
      <c r="C45" s="29" t="s">
        <v>209</v>
      </c>
    </row>
    <row r="46" spans="2:5" x14ac:dyDescent="0.2">
      <c r="B46" s="23" t="s">
        <v>199</v>
      </c>
      <c r="C46" s="29" t="s">
        <v>210</v>
      </c>
    </row>
    <row r="47" spans="2:5" ht="13.5" thickBot="1" x14ac:dyDescent="0.25">
      <c r="B47" s="25" t="s">
        <v>192</v>
      </c>
      <c r="C47" s="28" t="s">
        <v>211</v>
      </c>
    </row>
    <row r="48" spans="2:5"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sheetData>
  <mergeCells count="1">
    <mergeCell ref="B2:D2"/>
  </mergeCells>
  <pageMargins left="0.7" right="0.7" top="0.75" bottom="0.75" header="0.3" footer="0.3"/>
  <pageSetup paperSize="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26</vt:i4>
      </vt:variant>
    </vt:vector>
  </HeadingPairs>
  <TitlesOfParts>
    <vt:vector size="33" baseType="lpstr">
      <vt:lpstr>Datos Generales</vt:lpstr>
      <vt:lpstr>Detalle Campos e Instructivo</vt:lpstr>
      <vt:lpstr>Tipo de Activos</vt:lpstr>
      <vt:lpstr>Calificación Valoración</vt:lpstr>
      <vt:lpstr>Inventario Activos</vt:lpstr>
      <vt:lpstr>Listas Ley Transparencia</vt:lpstr>
      <vt:lpstr>Listas Generales</vt:lpstr>
      <vt:lpstr>Apoyo</vt:lpstr>
      <vt:lpstr>Estratégicos</vt:lpstr>
      <vt:lpstr>Evaluación_y_Control</vt:lpstr>
      <vt:lpstr>lst_avisoprivacidad</vt:lpstr>
      <vt:lpstr>lst_clasoreserinfo</vt:lpstr>
      <vt:lpstr>lst_condleg</vt:lpstr>
      <vt:lpstr>lst_confidencialidad</vt:lpstr>
      <vt:lpstr>lst_datosabiertos</vt:lpstr>
      <vt:lpstr>lst_datospersonales</vt:lpstr>
      <vt:lpstr>lst_datossensibles</vt:lpstr>
      <vt:lpstr>lst_disponibilidad</vt:lpstr>
      <vt:lpstr>lst_formato</vt:lpstr>
      <vt:lpstr>lst_frecuencia</vt:lpstr>
      <vt:lpstr>lst_idioma</vt:lpstr>
      <vt:lpstr>lst_infpubdis</vt:lpstr>
      <vt:lpstr>lst_integridad</vt:lpstr>
      <vt:lpstr>lst_lugarconsu</vt:lpstr>
      <vt:lpstr>lst_medioconser</vt:lpstr>
      <vt:lpstr>lst_procesos</vt:lpstr>
      <vt:lpstr>lst_responinfo</vt:lpstr>
      <vt:lpstr>lst_respprodinf</vt:lpstr>
      <vt:lpstr>lst_tipoactivos</vt:lpstr>
      <vt:lpstr>lst_tipodedato</vt:lpstr>
      <vt:lpstr>lst_tipoproceso</vt:lpstr>
      <vt:lpstr>lst_ubicacion</vt:lpstr>
      <vt:lpstr>Misionales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Daza</dc:creator>
  <cp:keywords/>
  <dc:description/>
  <cp:lastModifiedBy>Alejandro Bejarano Bernal</cp:lastModifiedBy>
  <cp:revision/>
  <cp:lastPrinted>2022-05-05T22:00:43Z</cp:lastPrinted>
  <dcterms:created xsi:type="dcterms:W3CDTF">2020-04-30T04:21:42Z</dcterms:created>
  <dcterms:modified xsi:type="dcterms:W3CDTF">2022-05-05T22:02:36Z</dcterms:modified>
  <cp:category/>
  <cp:contentStatus/>
</cp:coreProperties>
</file>