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garciac\Desktop\LISTADO MAESTRO DE DOCUMENTOS 2022\11. Noviembre\OK\"/>
    </mc:Choice>
  </mc:AlternateContent>
  <bookViews>
    <workbookView xWindow="0" yWindow="0" windowWidth="11625" windowHeight="5550"/>
  </bookViews>
  <sheets>
    <sheet name="SEDE ADMINISTRATIVA" sheetId="5" r:id="rId1"/>
    <sheet name="TABLA 2 A  LA 8" sheetId="8" r:id="rId2"/>
    <sheet name="TABLA 7,4,9" sheetId="6" r:id="rId3"/>
    <sheet name="TERMINOS" sheetId="9" r:id="rId4"/>
  </sheets>
  <externalReferences>
    <externalReference r:id="rId5"/>
    <externalReference r:id="rId6"/>
  </externalReferences>
  <definedNames>
    <definedName name="_xlnm._FilterDatabase" localSheetId="0" hidden="1">'SEDE ADMINISTRATIVA'!$A$10:$AC$35</definedName>
    <definedName name="_xlnm.Print_Area" localSheetId="0">'SEDE ADMINISTRATIVA'!$A$1:$AC$15</definedName>
    <definedName name="LOGOS">INDIRECT(milogos)</definedName>
    <definedName name="milogos">[1]Hoja1!$A$2</definedName>
    <definedName name="NATURALEZA_DE_LA_LESION">#REF!</definedName>
    <definedName name="NLESION">#REF!</definedName>
    <definedName name="_xlnm.Print_Titles" localSheetId="0">'SEDE ADMINISTRATIVA'!$1:$10</definedName>
  </definedNames>
  <calcPr calcId="152511"/>
</workbook>
</file>

<file path=xl/calcChain.xml><?xml version="1.0" encoding="utf-8"?>
<calcChain xmlns="http://schemas.openxmlformats.org/spreadsheetml/2006/main">
  <c r="O43" i="5" l="1"/>
  <c r="R43" i="5" s="1"/>
  <c r="S43" i="5" s="1"/>
  <c r="T43" i="5" s="1"/>
  <c r="O42" i="5"/>
  <c r="R42" i="5" s="1"/>
  <c r="S42" i="5" s="1"/>
  <c r="T42" i="5" s="1"/>
  <c r="O41" i="5"/>
  <c r="P41" i="5" s="1"/>
  <c r="O40" i="5"/>
  <c r="R40" i="5" s="1"/>
  <c r="S40" i="5" s="1"/>
  <c r="T40" i="5" s="1"/>
  <c r="O39" i="5"/>
  <c r="P39" i="5" s="1"/>
  <c r="O38" i="5"/>
  <c r="P38" i="5" s="1"/>
  <c r="O37" i="5"/>
  <c r="P37" i="5" s="1"/>
  <c r="O36" i="5"/>
  <c r="R36" i="5" s="1"/>
  <c r="S36" i="5" s="1"/>
  <c r="T36" i="5" s="1"/>
  <c r="R37" i="5" l="1"/>
  <c r="S37" i="5" s="1"/>
  <c r="T37" i="5" s="1"/>
  <c r="P42" i="5"/>
  <c r="R41" i="5"/>
  <c r="S41" i="5" s="1"/>
  <c r="T41" i="5" s="1"/>
  <c r="R39" i="5"/>
  <c r="S39" i="5" s="1"/>
  <c r="T39" i="5" s="1"/>
  <c r="P43" i="5"/>
  <c r="R38" i="5"/>
  <c r="S38" i="5" s="1"/>
  <c r="T38" i="5" s="1"/>
  <c r="P40" i="5"/>
  <c r="P36" i="5"/>
  <c r="O35" i="5" l="1"/>
  <c r="R35" i="5" s="1"/>
  <c r="S35" i="5" s="1"/>
  <c r="T35" i="5" s="1"/>
  <c r="O34" i="5"/>
  <c r="R34" i="5" s="1"/>
  <c r="S34" i="5" s="1"/>
  <c r="T34" i="5" s="1"/>
  <c r="O33" i="5"/>
  <c r="R33" i="5" s="1"/>
  <c r="S33" i="5" s="1"/>
  <c r="T33" i="5" s="1"/>
  <c r="O32" i="5"/>
  <c r="R32" i="5" s="1"/>
  <c r="S32" i="5" s="1"/>
  <c r="T32" i="5" s="1"/>
  <c r="O31" i="5"/>
  <c r="P31" i="5" s="1"/>
  <c r="O30" i="5"/>
  <c r="R30" i="5" s="1"/>
  <c r="S30" i="5" s="1"/>
  <c r="T30" i="5" s="1"/>
  <c r="O29" i="5"/>
  <c r="R29" i="5" s="1"/>
  <c r="S29" i="5" s="1"/>
  <c r="T29" i="5" s="1"/>
  <c r="O25" i="5"/>
  <c r="P25" i="5" s="1"/>
  <c r="O24" i="5"/>
  <c r="R24" i="5" s="1"/>
  <c r="S24" i="5" s="1"/>
  <c r="T24" i="5" s="1"/>
  <c r="P32" i="5" l="1"/>
  <c r="P33" i="5"/>
  <c r="P35" i="5"/>
  <c r="P34" i="5"/>
  <c r="P30" i="5"/>
  <c r="R31" i="5"/>
  <c r="S31" i="5" s="1"/>
  <c r="T31" i="5" s="1"/>
  <c r="P29" i="5"/>
  <c r="P24" i="5"/>
  <c r="R25" i="5"/>
  <c r="S25" i="5" s="1"/>
  <c r="T25" i="5" s="1"/>
  <c r="O23" i="5" l="1"/>
  <c r="P23" i="5" s="1"/>
  <c r="O28" i="5"/>
  <c r="P28" i="5" s="1"/>
  <c r="O27" i="5"/>
  <c r="R27" i="5" s="1"/>
  <c r="S27" i="5" s="1"/>
  <c r="T27" i="5" s="1"/>
  <c r="O26" i="5"/>
  <c r="R26" i="5" s="1"/>
  <c r="S26" i="5" s="1"/>
  <c r="T26" i="5" s="1"/>
  <c r="O22" i="5"/>
  <c r="P22" i="5" s="1"/>
  <c r="O21" i="5"/>
  <c r="R21" i="5" s="1"/>
  <c r="S21" i="5" s="1"/>
  <c r="T21" i="5" s="1"/>
  <c r="O20" i="5"/>
  <c r="R20" i="5" s="1"/>
  <c r="S20" i="5" s="1"/>
  <c r="T20" i="5" s="1"/>
  <c r="O19" i="5"/>
  <c r="R19" i="5" s="1"/>
  <c r="S19" i="5" s="1"/>
  <c r="T19" i="5" s="1"/>
  <c r="O18" i="5"/>
  <c r="R18" i="5" s="1"/>
  <c r="S18" i="5" s="1"/>
  <c r="T18" i="5" s="1"/>
  <c r="O17" i="5"/>
  <c r="R17" i="5" s="1"/>
  <c r="S17" i="5" s="1"/>
  <c r="T17" i="5" s="1"/>
  <c r="O16" i="5"/>
  <c r="P16" i="5" s="1"/>
  <c r="O15" i="5"/>
  <c r="P15" i="5" s="1"/>
  <c r="O14" i="5"/>
  <c r="R14" i="5" s="1"/>
  <c r="S14" i="5" s="1"/>
  <c r="T14" i="5" s="1"/>
  <c r="O13" i="5"/>
  <c r="R13" i="5" s="1"/>
  <c r="S13" i="5" s="1"/>
  <c r="T13" i="5" s="1"/>
  <c r="O12" i="5"/>
  <c r="R12" i="5" s="1"/>
  <c r="S12" i="5" s="1"/>
  <c r="T12" i="5" s="1"/>
  <c r="R23" i="5" l="1"/>
  <c r="S23" i="5" s="1"/>
  <c r="T23" i="5" s="1"/>
  <c r="R28" i="5"/>
  <c r="S28" i="5" s="1"/>
  <c r="T28" i="5" s="1"/>
  <c r="P27" i="5"/>
  <c r="P26" i="5"/>
  <c r="R22" i="5"/>
  <c r="S22" i="5" s="1"/>
  <c r="T22" i="5" s="1"/>
  <c r="P18" i="5"/>
  <c r="P21" i="5"/>
  <c r="P20" i="5"/>
  <c r="P19" i="5"/>
  <c r="R15" i="5"/>
  <c r="S15" i="5" s="1"/>
  <c r="T15" i="5" s="1"/>
  <c r="P17" i="5"/>
  <c r="R16" i="5"/>
  <c r="S16" i="5" s="1"/>
  <c r="T16" i="5" s="1"/>
  <c r="P14" i="5"/>
  <c r="P13" i="5"/>
  <c r="P12" i="5"/>
  <c r="O11" i="5"/>
  <c r="P11" i="5" s="1"/>
  <c r="R11" i="5" l="1"/>
  <c r="S11" i="5" s="1"/>
  <c r="T11" i="5" s="1"/>
  <c r="H5" i="6" l="1"/>
</calcChain>
</file>

<file path=xl/comments1.xml><?xml version="1.0" encoding="utf-8"?>
<comments xmlns="http://schemas.openxmlformats.org/spreadsheetml/2006/main">
  <authors>
    <author>mayerli Azuero Gomez</author>
  </authors>
  <commentList>
    <comment ref="G13" authorId="0" shapeId="0">
      <text>
        <r>
          <rPr>
            <b/>
            <sz val="9"/>
            <color indexed="81"/>
            <rFont val="Tahoma"/>
            <family val="2"/>
          </rPr>
          <t>mayerli Azuero Gomez:</t>
        </r>
        <r>
          <rPr>
            <sz val="9"/>
            <color indexed="81"/>
            <rFont val="Tahoma"/>
            <family val="2"/>
          </rPr>
          <t xml:space="preserve">
Tenemos medición con estos resultados?</t>
        </r>
      </text>
    </comment>
    <comment ref="N13" authorId="0" shapeId="0">
      <text>
        <r>
          <rPr>
            <b/>
            <sz val="9"/>
            <color indexed="81"/>
            <rFont val="Tahoma"/>
            <family val="2"/>
          </rPr>
          <t>mayerli Azuero Gomez:</t>
        </r>
        <r>
          <rPr>
            <sz val="9"/>
            <color indexed="81"/>
            <rFont val="Tahoma"/>
            <family val="2"/>
          </rPr>
          <t xml:space="preserve">
Si tenemos mediciones sobre este peligro me parece que es bajo</t>
        </r>
      </text>
    </comment>
    <comment ref="G14" authorId="0" shapeId="0">
      <text>
        <r>
          <rPr>
            <b/>
            <sz val="9"/>
            <color indexed="81"/>
            <rFont val="Tahoma"/>
            <family val="2"/>
          </rPr>
          <t>mayerli Azuero Gomez:</t>
        </r>
        <r>
          <rPr>
            <sz val="9"/>
            <color indexed="81"/>
            <rFont val="Tahoma"/>
            <family val="2"/>
          </rPr>
          <t xml:space="preserve">
No es el mismo, relacionado anteriormente en que varia?, tenemos reporte sobre esto?</t>
        </r>
      </text>
    </comment>
    <comment ref="AA14" authorId="0" shapeId="0">
      <text>
        <r>
          <rPr>
            <b/>
            <sz val="9"/>
            <color indexed="81"/>
            <rFont val="Tahoma"/>
            <family val="2"/>
          </rPr>
          <t>mayerli Azuero Gomez:</t>
        </r>
        <r>
          <rPr>
            <sz val="9"/>
            <color indexed="81"/>
            <rFont val="Tahoma"/>
            <family val="2"/>
          </rPr>
          <t xml:space="preserve">
Por que SGA?
</t>
        </r>
      </text>
    </comment>
    <comment ref="G22" authorId="0" shapeId="0">
      <text>
        <r>
          <rPr>
            <b/>
            <sz val="9"/>
            <color indexed="81"/>
            <rFont val="Tahoma"/>
            <family val="2"/>
          </rPr>
          <t>mayerli Azuero Gomez:</t>
        </r>
        <r>
          <rPr>
            <sz val="9"/>
            <color indexed="81"/>
            <rFont val="Tahoma"/>
            <family val="2"/>
          </rPr>
          <t xml:space="preserve">
Este reporte de atraco a la entrada es general no por exposición de su trabajo</t>
        </r>
      </text>
    </comment>
  </commentList>
</comments>
</file>

<file path=xl/sharedStrings.xml><?xml version="1.0" encoding="utf-8"?>
<sst xmlns="http://schemas.openxmlformats.org/spreadsheetml/2006/main" count="834" uniqueCount="390">
  <si>
    <t>Peligro</t>
  </si>
  <si>
    <t>Controles existentes</t>
  </si>
  <si>
    <t>Evaluación del Riesgo</t>
  </si>
  <si>
    <t>Valoración del Riesgo</t>
  </si>
  <si>
    <t>Criterios para establecer controles</t>
  </si>
  <si>
    <t>Proceso</t>
  </si>
  <si>
    <t>Zona/Lugar</t>
  </si>
  <si>
    <t>Actividad</t>
  </si>
  <si>
    <t>Tareas</t>
  </si>
  <si>
    <t>Rutinaria (Sí o No)</t>
  </si>
  <si>
    <t>Descripción</t>
  </si>
  <si>
    <t>Clasificación</t>
  </si>
  <si>
    <t>Fuente</t>
  </si>
  <si>
    <t>Medio</t>
  </si>
  <si>
    <t>Nivel de deficiencia</t>
  </si>
  <si>
    <t>Nivel de exposición</t>
  </si>
  <si>
    <t>Nivel de probabilidad (NP=ND x NE)</t>
  </si>
  <si>
    <t>Interpretación del nivel de probabilidad</t>
  </si>
  <si>
    <t>Nivel de consecuencia</t>
  </si>
  <si>
    <t>Nivel de riesgo: (NR=NPxNC)</t>
  </si>
  <si>
    <t>Interpretación del nivel de riesgo NR</t>
  </si>
  <si>
    <t>Aceptabilidad del riesgo</t>
  </si>
  <si>
    <t>Nro. De Expuestos</t>
  </si>
  <si>
    <t>Peor Consecuencia</t>
  </si>
  <si>
    <t>Existencia Requisito Legal Específico Asociado (Si o No)</t>
  </si>
  <si>
    <t>Eliminación (E)</t>
  </si>
  <si>
    <t>Sustitución (S)</t>
  </si>
  <si>
    <t>SI</t>
  </si>
  <si>
    <t>NO</t>
  </si>
  <si>
    <t>Significado</t>
  </si>
  <si>
    <t>Muy Alto (MA)</t>
  </si>
  <si>
    <t>Alto (A)</t>
  </si>
  <si>
    <t>Medio (M)</t>
  </si>
  <si>
    <t>Se han detectado peligros que pueden dar lugar a consecuencias poco significativas o de menor importancia, o la eficacia del conjunto de medidas preventivas existentes es moderada, o ambos.</t>
  </si>
  <si>
    <t>Bajo (B)</t>
  </si>
  <si>
    <t>Valor de NE</t>
  </si>
  <si>
    <t>Continua (EC)</t>
  </si>
  <si>
    <t>La situación de exposición se presenta sin interrupción o varias veces con tiempo prolongado durante la jornada laboral.</t>
  </si>
  <si>
    <t>Ocasional (EO)</t>
  </si>
  <si>
    <t>La situación de exposición se presenta alguna vez durante la jornada laboral y por un periodo de tiempo corto.</t>
  </si>
  <si>
    <t>Esporádica (EE)</t>
  </si>
  <si>
    <t>La situación de exposición se presenta de manera eventual.</t>
  </si>
  <si>
    <t>Valor de NR</t>
  </si>
  <si>
    <t>I</t>
  </si>
  <si>
    <t>Situación crítica. Suspender actividades hasta que el riesgo esté bajo control. Intervención urgente.</t>
  </si>
  <si>
    <t>II</t>
  </si>
  <si>
    <t>III</t>
  </si>
  <si>
    <t>Mejorar si es posible. Sería conveniente justificar la intervención y su rentabilidad.</t>
  </si>
  <si>
    <t>IV</t>
  </si>
  <si>
    <t>Aceptable</t>
  </si>
  <si>
    <t>Nivel de Consecuencias</t>
  </si>
  <si>
    <t>NC</t>
  </si>
  <si>
    <t>Daños personales</t>
  </si>
  <si>
    <t>Mortal o Catastrófico (M)</t>
  </si>
  <si>
    <t>Muerte (s)</t>
  </si>
  <si>
    <t>Grave (G)</t>
  </si>
  <si>
    <t>Lesiones o enfermedades con incapacidad laboral temporal (ILT).</t>
  </si>
  <si>
    <t>Leve (L)</t>
  </si>
  <si>
    <t>Lesiones o enfermedades que no requieren incapacidad.</t>
  </si>
  <si>
    <t>CARGO</t>
  </si>
  <si>
    <t>III 40
              IV 20</t>
  </si>
  <si>
    <t>III
80-60</t>
  </si>
  <si>
    <t>II 200
             III 100</t>
  </si>
  <si>
    <t>II
400-240</t>
  </si>
  <si>
    <t>III
100-50</t>
  </si>
  <si>
    <t>II
200-150</t>
  </si>
  <si>
    <t>II
500-250</t>
  </si>
  <si>
    <t>I
1 000-600</t>
  </si>
  <si>
    <t>II 200
             III 120</t>
  </si>
  <si>
    <t>I
1 200-600</t>
  </si>
  <si>
    <t>I
2 400-1 440</t>
  </si>
  <si>
    <t>II
400-200</t>
  </si>
  <si>
    <t>I
800-600</t>
  </si>
  <si>
    <t>I
2 000-1 200</t>
  </si>
  <si>
    <t>I
4 000-2 400</t>
  </si>
  <si>
    <t>Nivel de consecuencias (SC)</t>
  </si>
  <si>
    <t>4-2</t>
  </si>
  <si>
    <t>8-6</t>
  </si>
  <si>
    <t>20-10</t>
  </si>
  <si>
    <t>40-24</t>
  </si>
  <si>
    <t>Nivel de PROBABILIDAD (NP)</t>
  </si>
  <si>
    <t>Nivele de riesgo
NR = NP x NC</t>
  </si>
  <si>
    <t>Tabla 7. Determinación de nivel de riesgo.</t>
  </si>
  <si>
    <t>B - 2</t>
  </si>
  <si>
    <t>B - 4</t>
  </si>
  <si>
    <t>M - 6</t>
  </si>
  <si>
    <t>MA - 8</t>
  </si>
  <si>
    <t>A - 12</t>
  </si>
  <si>
    <t>A - 18</t>
  </si>
  <si>
    <t>MA - 24</t>
  </si>
  <si>
    <t>A -10</t>
  </si>
  <si>
    <t>A - 20</t>
  </si>
  <si>
    <t>MA - 30</t>
  </si>
  <si>
    <t>MA - 40</t>
  </si>
  <si>
    <t>Nivel de deficiencia (ND)</t>
  </si>
  <si>
    <t>I
II
III</t>
  </si>
  <si>
    <t>Niveles de probabilidad</t>
  </si>
  <si>
    <t>Tabla 9. Aceptabilidad del riesgo.</t>
  </si>
  <si>
    <t>Tabla 4. Determinación de nivel de probabilidad</t>
  </si>
  <si>
    <t>Tabla 2. Determinación de nivel de deficiencia</t>
  </si>
  <si>
    <t>Valor de ND</t>
  </si>
  <si>
    <t>Se ha(n) detectado peligro(s) que determinan(n) como posiblr la generación de 
incidentes o consecuencias muy significativas, o la eficacia del conjunto de medidas prevetivas existentes respecto al riesgo es nula o no existe, o ambos.</t>
  </si>
  <si>
    <t>Se ha(n) detectado algunos peligro(s) que pueden dar lugar a consecuencias significativa(s), o la eficacia del conjunto de medidas preventivas existentes es baja, o ambos.</t>
  </si>
  <si>
    <t>No se Asigna Valor</t>
  </si>
  <si>
    <t>Tabla 3. Determinación de nivel de exposición</t>
  </si>
  <si>
    <t>Frecuencia (EF)</t>
  </si>
  <si>
    <t>La situación de exposición se presenta varias veces con tiempo prolongado durante la jornada laboral por tiempos cortos.</t>
  </si>
  <si>
    <t>Tabla 5. Significado de los diferentes niveles de probabilidad</t>
  </si>
  <si>
    <t>Nivel de probabilidad</t>
  </si>
  <si>
    <t>Valor de NP</t>
  </si>
  <si>
    <t>Entre 40 y 24</t>
  </si>
  <si>
    <t>Situación deficiente con exposición continua, o con exposición frecuente.
Normalmente la materialización del riesgo ocurre con frecuencia.</t>
  </si>
  <si>
    <t>Entre 20 y 10</t>
  </si>
  <si>
    <t>Situación deficiente con exposición frecuente u ocasional, o bien situación muy deficiente con exposición ocasional o esporádica.
La materialización del riesgo es posible que suceda varias veces en la vida laboral.</t>
  </si>
  <si>
    <t>Entre 8 y 6</t>
  </si>
  <si>
    <t>Situación deficiente con exposición esporádica, o bien situación mejorable con exposición continuada o frecuente.
Es posible que suceda el daño alguna vez.</t>
  </si>
  <si>
    <t>Entre 4 y 2</t>
  </si>
  <si>
    <t>Situación mejorable con exposición ocasional o esporádica, o situación mejorable sin anomalía con cualquier nivel exposición.
No es esperable que se materialice el riesgo, aunque puede ser concebible.</t>
  </si>
  <si>
    <t>Tabla 6. Determinación del nivel de consecuencias</t>
  </si>
  <si>
    <t>Muy Grave (MG)</t>
  </si>
  <si>
    <t>Lesiones o enfermedades graves irreparables (incapacidad permanente parcial o invalidez).</t>
  </si>
  <si>
    <t>Tabla 8. Significado del nivel de riesgo</t>
  </si>
  <si>
    <t>Nivel de riesgo</t>
  </si>
  <si>
    <t>4 000 - 600</t>
  </si>
  <si>
    <t>500 - 150</t>
  </si>
  <si>
    <t>Corregir y adoptar medidas de control inmediato. Sin embargo, suspenda actividades si el nivel de riesgo está por encima o igual de 360.</t>
  </si>
  <si>
    <t>120 - 40</t>
  </si>
  <si>
    <t>Mantener las medidas de control existentes, pero se deberian considerar soluciones o mejoras y se deben hacer comprobaciones periódicas para asegurar que el riesgo aún es aceptble.</t>
  </si>
  <si>
    <t>MEDIDAS DE INTERVENCION</t>
  </si>
  <si>
    <t>Eliminación</t>
  </si>
  <si>
    <t>La International Labor Organization (Organización Internacional del Trabajo), que defiende las normas OSHA para el control del peligro, afirma que el medio más efectivo de control es eliminar el riesgo totalmente o prevenirlo desde la entrada al medio laboral. Es mejor eliminar los riesgos posibles en las etapas de planificación de diseño en un ambiente laboral. Este método es más rentable que las intervenciones posteriores y más aún, evita que los trabajadores queden expuestos a los peligros.</t>
  </si>
  <si>
    <t>Sustitución</t>
  </si>
  <si>
    <t>Si no es posible eliminar completamente un riesgo particular o los procesos laborales riesgosos, entonces se deben sustituir con una alternativa más segura. Por ejemplo, si un trabajo agrícola requiere el uso de pesticidas, considera reemplazar las variedades actuales con alternativas menos tóxicas. Además, la forma en la que un trabajo se realiza se puede alterar para reducir los riesgos de salud para los trabajadores. Un ejemplo de este enfoque es el uso de máscaras de protección cuando se limpia polvo proveniente de procesos industriales, o la práctica de utilizar un trapo húmedo en lugar de seco para minimizar la cantidad de partículas peligrosas en el aire.</t>
  </si>
  <si>
    <t>Ingeniería</t>
  </si>
  <si>
    <t>Los controles de ingeniería son intervenciones para minimizar el impacto de un riesgo de salud en el ámbito laboral. Los controles de ingeniería comunes son aislación, cercado y ventilación. La aislación significa mover una sustancia peligrosa o proceso a una parte del lugar de trabajo donde queden expuestas menos personas. El cercado es un proceso que evita que los trabajadores entren en contacto con sustancias o equipamientos peligrosos. Ejemplos de cercos incluyen construir guardas alrededor de máquinas peligrosas, y asegurarse de que ninguna cantidad de gases peligrosos entren en el aire. La ventilación, que mejora la calidad del clima y el aire del lugar de trabajo, es una forma de control de ingeniería que ayuda a asegurar que las temperaturas no sean ni demasiado cálidas ni demasiado frías y reduce la cantidad de partículas en el aire que respiran los trabajadores.</t>
  </si>
  <si>
    <t>Administración</t>
  </si>
  <si>
    <t>Los controles administrativos protegen a los trabajadores de la exposición a riesgos de salud diseñando cronogramas para asegurar el contacto mínimo con el peligro. Los controles administrativos incluyen ofrecer a los trabajadores largos períodos de descanso o cronogramas diarios más cortos, rotando a los trabajadores entre funciones más y menos peligrosas, y supervisando el entrenamiento de los trabajadores en procedimientos seguros.</t>
  </si>
  <si>
    <t>Prácticas de trabajo</t>
  </si>
  <si>
    <r>
      <t>Los estándares de OSHA requieren que las industrias adopten </t>
    </r>
    <r>
      <rPr>
        <u/>
        <sz val="12"/>
        <color indexed="17"/>
        <rFont val="Calibri"/>
        <family val="2"/>
      </rPr>
      <t>políticas</t>
    </r>
    <r>
      <rPr>
        <sz val="12"/>
        <color indexed="8"/>
        <rFont val="Calibri"/>
        <family val="2"/>
      </rPr>
      <t> de control de peligros básicos, como protección de caídas, procedimientos de evacuación, políticas para la limitación de diseminación de patógenos originados en la sangre, y manipulación de material tóxico. Acompañar estas políticas son regulaciones para el uso de </t>
    </r>
    <r>
      <rPr>
        <u/>
        <sz val="12"/>
        <color indexed="17"/>
        <rFont val="Calibri"/>
        <family val="2"/>
      </rPr>
      <t>equipamiento</t>
    </r>
    <r>
      <rPr>
        <sz val="12"/>
        <color indexed="8"/>
        <rFont val="Calibri"/>
        <family val="2"/>
      </rPr>
      <t> protector personal, como máscaras y guantes. Sin embargo, los estándares de OSHA mantienen el equipamientoprotector personal es el último recurso en el control de peligros y sólo se deben ser invocados cuando otros métodos de control no son factibles.</t>
    </r>
  </si>
  <si>
    <t>No se ha detectado consecuencia alguna, o la eficacia del conjuto de medidas preventivas existentes es alta, o ambos. El riesgo está controlado. Estos peligros se clasifican directamente en el nivel de riesgo y de intervención cuatro (IV) Véase la Tabla 8.</t>
  </si>
  <si>
    <t>ll 480-360</t>
  </si>
  <si>
    <t>N/A</t>
  </si>
  <si>
    <t>Individuo</t>
  </si>
  <si>
    <t>Efectos posibles</t>
  </si>
  <si>
    <t xml:space="preserve">Controles de Ingenieria </t>
  </si>
  <si>
    <t xml:space="preserve">Equipos/Elementos de Protección Personal </t>
  </si>
  <si>
    <t xml:space="preserve">Normativa aplicada a las medidas de intervención </t>
  </si>
  <si>
    <t>PSICOSOCIAL</t>
  </si>
  <si>
    <t>FENOMENOS NATURALES</t>
  </si>
  <si>
    <t>Nivel de exposición (NE)</t>
  </si>
  <si>
    <t>No Aceptable
No Aceptable o Aceptable con control específico                           Mejorable                                                            
Aceptable</t>
  </si>
  <si>
    <t xml:space="preserve">Inspeccionar el bidón para descubrir bordes filosos, y superficies irregulares o resbaladizos,inspección del sitio de trabajo para evitar algún tipo de chispa, hoja de seguridad del agente combustible, etiquetado, pictogramas, medidas de extinción (CO2), capacitación en primeros auxilios y preración de la brigada de emergencias. </t>
  </si>
  <si>
    <t>B-11
Piso 1 
Ala Noroccidental</t>
  </si>
  <si>
    <t>Tecnico Administrativo y Profesionales</t>
  </si>
  <si>
    <t>Atender, orientar, apoyar y asesorar, a los ciudadanos que acudan a la ENTIDAD a solicitar información, orientación, requerir documentos, tramites o interponer denuncias, quejas, reclamos, sugerencias y/o peticiones.</t>
  </si>
  <si>
    <t xml:space="preserve"> Se cuenta con ventanas para la circulación del aire</t>
  </si>
  <si>
    <t>Problemas del sistema respiratorio, patologias asociadas.</t>
  </si>
  <si>
    <t>NA</t>
  </si>
  <si>
    <t>Ninguno</t>
  </si>
  <si>
    <t>Dificultad para la atención de los ciudadanos, dolor de cabeza, estrés.</t>
  </si>
  <si>
    <t>Cansancio visual,  dolor de cabeza, estrés.</t>
  </si>
  <si>
    <t>Limpieza permanente de los puestos de trabajo</t>
  </si>
  <si>
    <t>Psicosocial</t>
  </si>
  <si>
    <t>Estrés, cansancio físico y mental, dolor de cabeza, irritabilidad y patologias asociadas al riesgo.</t>
  </si>
  <si>
    <t>Capacitación y sensibilización en el buen trato, comunicación asertiva y trabajo en equipo</t>
  </si>
  <si>
    <t>ninguno</t>
  </si>
  <si>
    <t>Infecciones y afectación del sistema inmunologico</t>
  </si>
  <si>
    <t>Migrañas</t>
  </si>
  <si>
    <t>Problemas visuales</t>
  </si>
  <si>
    <t>Afectación al Sistema respiratorio</t>
  </si>
  <si>
    <t>Problemas Dérmicos</t>
  </si>
  <si>
    <t>Patologías asociadas al estrés</t>
  </si>
  <si>
    <t>Biomecánicos</t>
  </si>
  <si>
    <t>Biológicos</t>
  </si>
  <si>
    <t>Físicos</t>
  </si>
  <si>
    <t>Patologias asiciadas a Desordenes musculo esqueleticos</t>
  </si>
  <si>
    <t>Dolores musculares, luxaciones, caidas, fracturas</t>
  </si>
  <si>
    <t>Hernias discales y problemas lumbares</t>
  </si>
  <si>
    <t>Condiciones de seguridad</t>
  </si>
  <si>
    <t xml:space="preserve">Caídas, golpes, contusiones, </t>
  </si>
  <si>
    <t>Lesiones y multiples traumas, Afectación Psicologica</t>
  </si>
  <si>
    <t>Lesiones Incapacitantes</t>
  </si>
  <si>
    <t xml:space="preserve">Bodega 11, piso 1 </t>
  </si>
  <si>
    <t>Tecnicos administrativos, Profesionales, Profesionales especializados, Contratistas</t>
  </si>
  <si>
    <t>Actividades administrativas y técnicas tendientes a la planificación, procesamiento, manejo y organización de la documentación producida y recibida por el sujeto obligado, desde su origen hasta su destino final con el objeto de facilitar su utilización y conservación.</t>
  </si>
  <si>
    <t xml:space="preserve">Desarrollo de actividades administrativas propias de cada una de las areas funcionales al servicio de la ciudadania. </t>
  </si>
  <si>
    <t>Sobre cargas, cortos, daño de equipos, choques electricos.</t>
  </si>
  <si>
    <t>Conatos de incendio, incendio declarado</t>
  </si>
  <si>
    <t>Se cuentan con equipos de extinsión para el tipo de riesgo .</t>
  </si>
  <si>
    <t>Elaboración del Plan de Capacitación en identificación del riesgo y manejo y uso de equipos de extinsión de incendios.</t>
  </si>
  <si>
    <t>Equipos de extensión de incendios</t>
  </si>
  <si>
    <t>Se tiene politicas de gestión documental, pero resulta ineficiente y engorrosa para en manejo de archivos de gestión.</t>
  </si>
  <si>
    <t>Caida de  personas, golpes y contusiones, lisiones multiples</t>
  </si>
  <si>
    <t>Capacitación en el manejo postural y de cargas.</t>
  </si>
  <si>
    <t xml:space="preserve">Problemas vasculares y articulaciones </t>
  </si>
  <si>
    <t>Lesiones irritantes a ojos y mucosas</t>
  </si>
  <si>
    <t>||||||||||||||||||</t>
  </si>
  <si>
    <t>1.Infección en la sangre como rabia, alergia, reacciones secundarias, entre otros.</t>
  </si>
  <si>
    <t>1.Fatiga muscular en manos, alteraciones en miembros superiores (Síndrome de túnel del carpo, tendinitis, epicondilitis) espasmos</t>
  </si>
  <si>
    <t xml:space="preserve">1.Golpes en miembros superiores, miembros inferiores. 
2.Estrés, dolor de cabeza, irritabilidad. </t>
  </si>
  <si>
    <t xml:space="preserve">1.Corto circuito, Conato de Incendio, quemaduras de primer, segundo y tercer grado  hasta la muerte </t>
  </si>
  <si>
    <t xml:space="preserve">1.Resequedad en ojos, enrojecimiento, visión borrosa, lagrimeo, cansancio visual
2. Manchas en la piel </t>
  </si>
  <si>
    <t>Enfermedades Visuales</t>
  </si>
  <si>
    <t>CONDICIONES 
DE 
SEGURIDAD</t>
  </si>
  <si>
    <t>-</t>
  </si>
  <si>
    <t xml:space="preserve">1.Inducción, reinducción y  capacitación del riesgo y promoción y prevención. </t>
  </si>
  <si>
    <t xml:space="preserve">1. Inducción, reinducción y  capacitación del riesgo y promoción y prevención.
2.Aplicación de evaluaciones médicas ocupacionales periódicas.
</t>
  </si>
  <si>
    <t>Oficina TIC</t>
  </si>
  <si>
    <t>Bodega 7 Piso 1 y 2</t>
  </si>
  <si>
    <t>Of. TIC</t>
  </si>
  <si>
    <t>Jefe Oficina TIC, Profesional Especializado, Profesional Universitario, Tecnico.</t>
  </si>
  <si>
    <t>Garantizar la aplicación a nivel sectorial de los estándares, buenas prácticas y principios para la información estatal. Elaborar el plan institucional y orientar la elaboración del plan estratégico sectorial en materia de tecnologías de la información.</t>
  </si>
  <si>
    <t>Desordenes musculo esqueléticos</t>
  </si>
  <si>
    <t>1.Ahogamiento, hipoxia, pulmonar obstructiva crónica (EPOC), irritación visual.</t>
  </si>
  <si>
    <t>1.Alergias respiratorias y dérmicas, edemas pulmonares, quemaduras en las piel (prime, segundo y tercer grado).</t>
  </si>
  <si>
    <t>1.Dolor de cabeza, malestar, estrés, perdida auditiva, irritabilidad.</t>
  </si>
  <si>
    <t>Capacitación al personal en la identificación de cada uno de los riesgos asociados a la actividad, socilaizar procedimientos, capacitar en autocuidado.</t>
  </si>
  <si>
    <t>Dirección General, Subdirecciones
y Oficinas asesoras</t>
  </si>
  <si>
    <t>donde se asigne la tareas (sedes y localidades)</t>
  </si>
  <si>
    <t>Directivos, profesionales, tecnicos, asistenciales, contratistas, conductores.</t>
  </si>
  <si>
    <t>Desarrollo de las actividades misionales y operativas relacionadas con el sector y de apoyo a la misionalidad de la entidad.</t>
  </si>
  <si>
    <t>Capacitaciones asociadas al tipo de riesgo.</t>
  </si>
  <si>
    <t>Químicos</t>
  </si>
  <si>
    <t>1.Dolor articular, cansancio en espalda, miembros inferiores y superiores, problemas lumbares.</t>
  </si>
  <si>
    <t>Estrés, cansancio físico y mental, dolor de cabeza, irritabilidad, impotencia frustracción y patologias asociadas al riesgo.</t>
  </si>
  <si>
    <t>Estrés, cansancio físico y mental, dolor de cabeza, irritabilida, baja  productividad, impotencia y patologias asociadas al riesgo.</t>
  </si>
  <si>
    <t>carga laboral, cansancio físico y mental, dolor de cabeza, irritabilidad. enojo y patologias asociadas al riesgo.</t>
  </si>
  <si>
    <t>Gestión Local, Iniciativas, Participación, Reasentamiento, Educación, adecuación de predios.
(Labores Administrativa)</t>
  </si>
  <si>
    <t>Toda la Entidad</t>
  </si>
  <si>
    <t>MANEJO DE EMERGENCIAS</t>
  </si>
  <si>
    <t>FEMOMENOS NATURALES</t>
  </si>
  <si>
    <t>TODOS LOS CARGOS</t>
  </si>
  <si>
    <t xml:space="preserve"> Preparación para la respuesta a emergencias, la preparación para la recuperación posdesastre</t>
  </si>
  <si>
    <t xml:space="preserve">1.Politica de seguridad vial
2.Comite de seguridad vial
3. Solicitud de moviles 
4,programacion de moviles
5. Chat de comunicación administrado por un profesional de gestion administrativa
</t>
  </si>
  <si>
    <t xml:space="preserve">1.Inducción, reinducción y  capacitación del riesgo.
2.Los conductores de planta y contratados  por la entidad cuenta con permisos de conducción
</t>
  </si>
  <si>
    <t>1.Identificación y señalizacion  de rutas de evacuación, 
2.Identificación  y señalizacion de salidas de emegercias.
3.Conformacion e identifiación de los integrantes de la brigada de emergencias, 
4.Identificación de los recursos 
a utilizar en condiciones de emergencias
5.Volante y video institucional "Qué hacer en Caso de Emergencias?</t>
  </si>
  <si>
    <t>1.Inducción, reinducción y  capacitación del riesgo y promoción y prevención.
2.Conformacion e identifiación de los integrantes de la
brigada de emergencias, 
3.Identificación de los recursos 
a utilizar en condiciones de emergencias
4.Volante y video institucional "Qué hacer en Caso de Emergencias?</t>
  </si>
  <si>
    <t xml:space="preserve">1. Establecimiento de programa  de mantenimiento preventivo a vehículos.
</t>
  </si>
  <si>
    <t>1.Continuar con las inducción, reinducción, capacitación y actividades de sensibilización de promoción y prevención del riesgo al que se encuentra expuesto.
2.Fomentar la cultura del autocuidado,
3.Realizar sensibilizaciones y capacitaciones relacionadas con la seguridad vial, normas de tránsito vigentes, comportamientos seguros,
4.Establecimiento de programa de prevención que incluya diagnostico del riesgo, políticas, responsabilidades, competencias, compra y mantenimiento de vehículos, estándares de seguridad, seguimiento al desempeño del vehículo y del operador
5.Seguir con las recomendaciones de PESV</t>
  </si>
  <si>
    <t>1.Cinturones de seguridad en los vehículos</t>
  </si>
  <si>
    <t xml:space="preserve">1.Inducción, reinducción, del Plan de Emergencia y Contingencia de la entidad (PEC), capacitación del riesgo al que se encuentra expuesto, de promoción y prevención.
2.Activacion de las brigada de emergencias y contingencia en las instalaciones de IDIGER, 
3.Activacion de las brigada de emergencias y contingencia de la entidad o lugar donde se encuentre. 
4.Solicitar al visitantes información eps, arl si aplica, un teléfono de contacto en caso de emergencias </t>
  </si>
  <si>
    <t>1.Estrés, cansancio físico y mental, dolor de cabeza, irritabilidad.
2. despertar limites de personalidad  mental</t>
  </si>
  <si>
    <t>1.Estrés, cansancio físico y mental, dolor de cabeza, irritabilidad, estrés
2. despertar limites de personalidad  mental</t>
  </si>
  <si>
    <t>Consecuencias Asociadas al riesgo</t>
  </si>
  <si>
    <t>TRABAJO EN CASA</t>
  </si>
  <si>
    <t>TELETRABAJO</t>
  </si>
  <si>
    <t xml:space="preserve">Los trabajadores sececcionados </t>
  </si>
  <si>
    <t>Dando cumplimiento a la normatividad, trabajo en casa cunpliendo las funciones normales de su cargo.</t>
  </si>
  <si>
    <t>BIOMECANICO</t>
  </si>
  <si>
    <t>CONDICIONES
DE 
SEGURIDAD</t>
  </si>
  <si>
    <t>Posturas Inadecuadas: Al estar sentado en la messa, silla del sofa, cama con el portatil, movil, tablet</t>
  </si>
  <si>
    <t>Orden y aseo: Orden: cajones abiertos en los puestos de trabajo, falta de organización del plano de trabajo (Archivos, herramientas de oficina) en l a casa</t>
  </si>
  <si>
    <t>Mecánico: Utilización de herramientas manuales de oficina, como hojas, cosedoras, perforadora, carpetas.</t>
  </si>
  <si>
    <t xml:space="preserve"> Condiciones de la tarea: 1.Carga mental, sobre carga laboral,  contenido de la tarea, demandas emocionales, sistemas de control, definición de roles, Monotonía, etc.
2. Horarios de trabajo extensos laborales
3. Asignación de diferentes para lo que fueron contratados </t>
  </si>
  <si>
    <t>Eléctrico: Conectar equipo eléctrico, de computo, móviles corporativos en casa, conexiones hechisas realizdas en el hogar, sobrecaragar de multitomas usadas por el colaborador en el hogar</t>
  </si>
  <si>
    <t>Gestión Organizacional: Por el manejo de Jerarquías,  participación,  Adaptación al cambio, manejo de las emociones, comunicación asertiva, características del grupo social de trabajo y familiar
2. Reuniomes virtuales extensas</t>
  </si>
  <si>
    <t>1.Cortaduras, quemaduras</t>
  </si>
  <si>
    <t>1. Mantenimiento de la redes electricas por parte del colaborador</t>
  </si>
  <si>
    <t>1. Cambio de herramienta por desgaste  por uso  por parte del colaborador</t>
  </si>
  <si>
    <t>1.Jornada de organización por parte del colabordor</t>
  </si>
  <si>
    <t>1. Jornada de inspecciones por del colaborador</t>
  </si>
  <si>
    <t>1. Inspecciones pre operacionales de los equipos y herramientas por parte del colaborador</t>
  </si>
  <si>
    <t>1.Inducción, re inducción y  capacitación del riesgo y promoción y prevención</t>
  </si>
  <si>
    <t>1. Continuar con las inducción, reinducción, capacitación y actividades de sensibilización de promoción y prevención del riesgo al que se encuentra expuesto.
2.Uso de Extintores, para el riesgo eléctrico se debe utilizar extintor multipropósito
3. Numero de emergencias</t>
  </si>
  <si>
    <t xml:space="preserve">1.Inducción, re inducción y  capacitación del riesgo y promoción y prevención.
2.Tiempos de descansos compensatorios
3.Sensibilización en el buen trato, comunicación asertiva y trabajo en equipo
</t>
  </si>
  <si>
    <t xml:space="preserve">1. Continuar con las inducción, reinducción, capacitación y actividades de sensibilización de promoción y prevención del riesgo al que se encuentra expuesto.
2.Uso de Extintores, para el riesgo eléctrico se debe utilizar extintor multipropósito
</t>
  </si>
  <si>
    <t>1.Continuar con las inducción, reinducción, capacitación y actividades de sensibilización de promoción y prevención del riesgo al que se encuentra expuesto.
2. Campañas de promocion y prevencion on line</t>
  </si>
  <si>
    <t xml:space="preserve">1.Continuar con las inducción, reinducción, capacitación y actividades de sensibilización de promoción y prevención del riesgo al que se encuentra expuesto.
2. Programa de pausas activas
3. Campañas de promocion y prevencion on line
4. Capacitaciones virtuales en las palataformas de la ARL
</t>
  </si>
  <si>
    <t>Desoredenes musculoesqueleticos</t>
  </si>
  <si>
    <t>Discapacidad</t>
  </si>
  <si>
    <t>Electrocusiones</t>
  </si>
  <si>
    <t>amputaciones</t>
  </si>
  <si>
    <t>Remitase a la Matriz Legal de SG-SST</t>
  </si>
  <si>
    <t>Medidas de Intervención</t>
  </si>
  <si>
    <t>Generación de alergias.</t>
  </si>
  <si>
    <t xml:space="preserve">Capacitación y sensibilización en el buen trato, comunicación asertiva y trabajo en equipo, intervenciones de riesgo psicosocial </t>
  </si>
  <si>
    <t>Fatiga muscular en manos, alteraciones en miembros superiores (Síndrome de túnel del carpo, tendinitis, epicondilitis) espasmos</t>
  </si>
  <si>
    <t xml:space="preserve">Implementación de pausas activas, inspecciones a puestos de trabajo. </t>
  </si>
  <si>
    <t>Patologias asociadas a Desordenes musculo esqueleticos</t>
  </si>
  <si>
    <t xml:space="preserve">Capacitación sobre temas de seguridad en el sector, charlas de riesgo publico. </t>
  </si>
  <si>
    <t>Trastornos vasculares</t>
  </si>
  <si>
    <t xml:space="preserve"> Irritaciones vias aéreas, mucosas y ojos. </t>
  </si>
  <si>
    <t xml:space="preserve">Señalización y Capacitación en control del Riesgo eléctrico. </t>
  </si>
  <si>
    <t>Se establecen periodos de entrega documental para revisión</t>
  </si>
  <si>
    <t xml:space="preserve">Capacitación en orden y aseo, Capacitacion en gestion documental. </t>
  </si>
  <si>
    <t>Traumas multiples</t>
  </si>
  <si>
    <t xml:space="preserve">Control administartivo, señalización advertencia </t>
  </si>
  <si>
    <t>Dotación de mobiliario con condiciones ergonómicas</t>
  </si>
  <si>
    <t xml:space="preserve">1. Enfermedad de tipo respiratoria, fiebre, malestar general, dolor de garganta y congestión nasal
2. Posible (COVID-19) Fiebre,mialgias,tos,dificultad respiratoria,secrecion nasal,dolor de garganta,perdida de gusto y olfato. </t>
  </si>
  <si>
    <t xml:space="preserve">1. Jornadas de vacunación COVID-19
2. Jornadas de pruebas COVID-19
3.Charla sensibilización 
4, Protocolo de bioseguridad </t>
  </si>
  <si>
    <t>Entrega de tapabocas, gel antibacterial, alcohol</t>
  </si>
  <si>
    <t>Dolor de cabeza</t>
  </si>
  <si>
    <t xml:space="preserve">1. Evaluaciones médicas ocupacionales
2. Mediciones higienicas ruido </t>
  </si>
  <si>
    <t>1. Evaluaciones médicas ocupacionales
2. Mediciones higienicas iluminación</t>
  </si>
  <si>
    <t xml:space="preserve">1. Evaluaciones médicas ocupacionales, 2. Aplicación de barteria de Riesgo Psicosocial 
3. Sensibilización trabajo en equipo, comunicación asertiva  </t>
  </si>
  <si>
    <t>1. Entrega de mobiliario ergonomico</t>
  </si>
  <si>
    <t>1. Evaluaciones médicas ocupacionales
2. Capacitación riesgo ergonomico.  
3. Inspecciones puestos de trabajo
4. Pausas Activas</t>
  </si>
  <si>
    <t>Sensibilizaciones sobre pasos seguros</t>
  </si>
  <si>
    <t xml:space="preserve">1. Sensibilizaciones sobre identificación de riesgos </t>
  </si>
  <si>
    <t xml:space="preserve">Todas las Areas.
</t>
  </si>
  <si>
    <t>Peligro Asociado a todos los cargos de la Entidad.</t>
  </si>
  <si>
    <t xml:space="preserve">Peligros asociados a todas las tareas desarrolladas en la entidad. </t>
  </si>
  <si>
    <t>Atender, orientar, apoyar y asesorar, a los ciudadanos que acudan a la ENTIDAD a solicitar información, orientación, requerir documentos, tramites o interponer denuncias, quejas, reclamos, sugerencias y/o peticiones,</t>
  </si>
  <si>
    <t>Todas las Areas.</t>
  </si>
  <si>
    <t xml:space="preserve">Gestion Documental </t>
  </si>
  <si>
    <t>Orden y Aseo</t>
  </si>
  <si>
    <t xml:space="preserve">Conductores
Subdireccion de Analisis ( Misional)
Subdireccion de Reduccion ( Misional)
</t>
  </si>
  <si>
    <t xml:space="preserve">Peligros asociados a todas las tareas desarrolladas en las subdirecciones en salidas a campo o a territorio </t>
  </si>
  <si>
    <t xml:space="preserve">Lesiones Incapacitantes, </t>
  </si>
  <si>
    <t xml:space="preserve"> Capacitación de riesgo publico
Induccion y re-induccion de SG-SST
.  </t>
  </si>
  <si>
    <t xml:space="preserve">Atención al Ciudadano
Recepcion </t>
  </si>
  <si>
    <t xml:space="preserve">Dolor muscular, resfríados, </t>
  </si>
  <si>
    <t>Contusiones multiples, afectacción multisistemica.</t>
  </si>
  <si>
    <t xml:space="preserve">Accidente </t>
  </si>
  <si>
    <t>Conductores, salidas y apoyos de Campo</t>
  </si>
  <si>
    <t>Conductores, salidas y apoyos de Campo.</t>
  </si>
  <si>
    <t xml:space="preserve">Tapabocas n95, guantes, Overol </t>
  </si>
  <si>
    <t xml:space="preserve">Conductores, salidas y apoyos de Campo
Recepcion
Gestion Documental </t>
  </si>
  <si>
    <t>Entrega de tapabocas, gel antibacterial, alcohol, overol,</t>
  </si>
  <si>
    <t>Todos los procesos asociados a la Entidad</t>
  </si>
  <si>
    <t>B-11
B-7</t>
  </si>
  <si>
    <t>Subdirección Corporativa 
Subdirección de Reducción, Oficina Asesora de Planeación</t>
  </si>
  <si>
    <t>B-11
Piso 1, Piso 2 
Ala Noroccidental</t>
  </si>
  <si>
    <t>Educacion e Iniciativas 
Atención al ciudadano
Oficina de Planeación</t>
  </si>
  <si>
    <t xml:space="preserve">Evaluaciones médicas ocupacionales, capmañas de orden y aseo
Mediciones higienicas de gases </t>
  </si>
  <si>
    <t xml:space="preserve">Tapabocas </t>
  </si>
  <si>
    <t>B11
B7</t>
  </si>
  <si>
    <t xml:space="preserve">Subdirección Corporativa </t>
  </si>
  <si>
    <t>1. Evaluaciones médicas ocupacionales, 2. capacitación manipulación de cargas
3. Pausas activas</t>
  </si>
  <si>
    <t>B-11
Salidas a Terreno</t>
  </si>
  <si>
    <t xml:space="preserve">Subdirecciones Misionales Subdirección de Reducción y Subdirección de Análisis
Subdirección Corporativa </t>
  </si>
  <si>
    <t>Tecnico Administrativo y Profesionales, Conductores</t>
  </si>
  <si>
    <t xml:space="preserve">Entrega de botas de seguridad </t>
  </si>
  <si>
    <t xml:space="preserve">Subdirección Corporativa Subdireccion de Reducción </t>
  </si>
  <si>
    <t xml:space="preserve">Mantener la puerta cerrada para evitar las corrientes de aire </t>
  </si>
  <si>
    <t>Tecnicos administrativos, Profesionales</t>
  </si>
  <si>
    <t>Desarrollo de actividades administrativas propias de cada una de las areas funcionales a la Subdirección de Reducción</t>
  </si>
  <si>
    <t>Subdireccion de Reducción</t>
  </si>
  <si>
    <t>1.Pausas activas.
2. Evaluaciones médicas ocupacionales periódicas y realizar seguimiento de resultados.</t>
  </si>
  <si>
    <t>1. Evaluaciones médicas ocupacionales</t>
  </si>
  <si>
    <t xml:space="preserve">1. Capacitación en orden y aseo 
2. Transferencias documentales </t>
  </si>
  <si>
    <t>Medidas de seguridad y manejo defensivo</t>
  </si>
  <si>
    <t>Plan Estrategico de Seguridad Vial</t>
  </si>
  <si>
    <t>1. Implementación del plan de seguridad vial</t>
  </si>
  <si>
    <t xml:space="preserve">1.Inducción, reinducción y  capacitación del riesgo y promoción y prevención. 
2.Aplicación de evaluaciones médicas ocupacionales periódicas.
3. Pausas activas visuales
</t>
  </si>
  <si>
    <t xml:space="preserve">1.Inducción, reinducción, capacitación y actividades de sensibilización de promoción y prevención del riesgo al que se encuentra expuesto.
2. Pausas activas
3.Mediciones ambientales .
4. Exámenes ocupacionales y Seguimiento de resultados de evaluaciones médicas ocupacionales </t>
  </si>
  <si>
    <t>Directivos, profesionales, tecnicos, asistenciales, conductores.</t>
  </si>
  <si>
    <t>Capacitaciones asociadas a Riesgo Biologico Mordeduras</t>
  </si>
  <si>
    <t>Capacitación al personal en la identificación de cada uno de los riesgos asociados a la actividad, sociaizar procedimientos, capacitar en autocuidado.</t>
  </si>
  <si>
    <t>Capacitaciones asociadas a Riesgo Público</t>
  </si>
  <si>
    <t>Evaluaciones médicas ocupacionales, implementación del Sistema Golbalmente Armonizado, capacitación autocuidado</t>
  </si>
  <si>
    <t>Lesiones y multiples por accidentes de transito</t>
  </si>
  <si>
    <t>Lesiones Multiples y perdidas materiales</t>
  </si>
  <si>
    <t xml:space="preserve">1. Continuar con las inducción, re inducción, capacitación y actividades de sensibilización de promoción y prevención del riesgo al que se encuentra expuesto.
2. Verificación y visitas de seguimiento puestos de teletrabajo
</t>
  </si>
  <si>
    <r>
      <rPr>
        <b/>
        <sz val="11"/>
        <rFont val="Arial"/>
        <family val="2"/>
      </rPr>
      <t xml:space="preserve"> Virus: </t>
    </r>
    <r>
      <rPr>
        <sz val="11"/>
        <rFont val="Arial"/>
        <family val="2"/>
      </rPr>
      <t>Al interactuar con personal interno y externo (contratistas, visitantes, proveedores) de la entidad contagiadas de algun tipo de influenza.</t>
    </r>
  </si>
  <si>
    <r>
      <t xml:space="preserve">
1.Campañas de Promoción Ej: Semana d</t>
    </r>
    <r>
      <rPr>
        <sz val="11"/>
        <rFont val="Arial"/>
        <family val="2"/>
      </rPr>
      <t>e la Salud
2. Capacitaciones COVID-19.</t>
    </r>
  </si>
  <si>
    <r>
      <rPr>
        <b/>
        <sz val="11"/>
        <rFont val="Arial"/>
        <family val="2"/>
      </rPr>
      <t>Ruido:</t>
    </r>
    <r>
      <rPr>
        <sz val="11"/>
        <rFont val="Arial"/>
        <family val="2"/>
      </rPr>
      <t xml:space="preserve"> Por la circulación de vehiculos en via principal Diagonal 49, pitos de los vehiculos,  por la ubicación del rack.</t>
    </r>
  </si>
  <si>
    <r>
      <rPr>
        <b/>
        <sz val="11"/>
        <rFont val="Arial"/>
        <family val="2"/>
      </rPr>
      <t>Iluminación:</t>
    </r>
    <r>
      <rPr>
        <sz val="11"/>
        <rFont val="Arial"/>
        <family val="2"/>
      </rPr>
      <t xml:space="preserve"> Lamparas con baja luminosidad</t>
    </r>
  </si>
  <si>
    <r>
      <rPr>
        <b/>
        <sz val="11"/>
        <rFont val="Arial"/>
        <family val="2"/>
      </rPr>
      <t xml:space="preserve">Material Particulado: </t>
    </r>
    <r>
      <rPr>
        <sz val="11"/>
        <rFont val="Arial"/>
        <family val="2"/>
      </rPr>
      <t xml:space="preserve"> Por los vehículos que Transitan en vía pública, Material Particulado:  Por los vehículos que Transitan en vía pública, medio ambiente que rodea los archivo ( polvo, hollin. Entre otros) </t>
    </r>
  </si>
  <si>
    <r>
      <rPr>
        <b/>
        <sz val="11"/>
        <rFont val="Arial"/>
        <family val="2"/>
      </rPr>
      <t>Gestión organizacional:</t>
    </r>
    <r>
      <rPr>
        <sz val="11"/>
        <rFont val="Arial"/>
        <family val="2"/>
      </rPr>
      <t xml:space="preserve">  (estilo de mando, evaluación del
desempeño, manejo de cambios)</t>
    </r>
  </si>
  <si>
    <r>
      <rPr>
        <b/>
        <sz val="11"/>
        <rFont val="Arial"/>
        <family val="2"/>
      </rPr>
      <t>Características de la organización del
trabajo:</t>
    </r>
    <r>
      <rPr>
        <sz val="11"/>
        <rFont val="Arial"/>
        <family val="2"/>
      </rPr>
      <t xml:space="preserve"> (comunicación, tecnología,
organización del trabajo, demandas
cualitativas y cuantitativas de la labor).</t>
    </r>
  </si>
  <si>
    <r>
      <rPr>
        <b/>
        <sz val="11"/>
        <color rgb="FF000000"/>
        <rFont val="Arial"/>
        <family val="2"/>
      </rPr>
      <t>Condiciones de la tarea:</t>
    </r>
    <r>
      <rPr>
        <sz val="11"/>
        <color indexed="8"/>
        <rFont val="Arial"/>
        <family val="2"/>
      </rPr>
      <t xml:space="preserve"> (contenido de la tarea, demandas
emocionales, sistemas de control,
definición de roles, monotonía, etc)</t>
    </r>
  </si>
  <si>
    <r>
      <rPr>
        <b/>
        <sz val="11"/>
        <rFont val="Arial"/>
        <family val="2"/>
      </rPr>
      <t>Posturas:</t>
    </r>
    <r>
      <rPr>
        <sz val="11"/>
        <rFont val="Arial"/>
        <family val="2"/>
      </rPr>
      <t xml:space="preserve"> pór posturas mantenidas, sedentes por espacios prolongados</t>
    </r>
  </si>
  <si>
    <r>
      <rPr>
        <b/>
        <sz val="11"/>
        <rFont val="Arial"/>
        <family val="2"/>
      </rPr>
      <t>Movimientos repetitivos:</t>
    </r>
    <r>
      <rPr>
        <sz val="11"/>
        <rFont val="Arial"/>
        <family val="2"/>
      </rPr>
      <t xml:space="preserve"> por la digitación de la información, elaboración de documentos y bases de datos</t>
    </r>
  </si>
  <si>
    <r>
      <rPr>
        <b/>
        <sz val="11"/>
        <rFont val="Arial"/>
        <family val="2"/>
      </rPr>
      <t>Manipulación de Cagas: e</t>
    </r>
    <r>
      <rPr>
        <sz val="11"/>
        <rFont val="Arial"/>
        <family val="2"/>
      </rPr>
      <t>n el apoyo a actividades operativas y administrativas de archivo y con la misionalidad de la empresa</t>
    </r>
  </si>
  <si>
    <r>
      <rPr>
        <b/>
        <sz val="11"/>
        <rFont val="Arial"/>
        <family val="2"/>
      </rPr>
      <t>Locativo:</t>
    </r>
    <r>
      <rPr>
        <sz val="11"/>
        <rFont val="Arial"/>
        <family val="2"/>
      </rPr>
      <t xml:space="preserve"> (sistemas y medios de almacenamiento), superficies de trabajo (irregulares, deslizantes, con diferencia del nivel), condiciones de orden y aseo.</t>
    </r>
  </si>
  <si>
    <r>
      <rPr>
        <b/>
        <sz val="11"/>
        <rFont val="Arial"/>
        <family val="2"/>
      </rPr>
      <t>Públicos:</t>
    </r>
    <r>
      <rPr>
        <sz val="11"/>
        <rFont val="Arial"/>
        <family val="2"/>
      </rPr>
      <t xml:space="preserve"> Por robos, atracos, amenazas, secuestro</t>
    </r>
  </si>
  <si>
    <r>
      <rPr>
        <b/>
        <sz val="11"/>
        <rFont val="Arial"/>
        <family val="2"/>
      </rPr>
      <t>Disconfort Termico:</t>
    </r>
    <r>
      <rPr>
        <sz val="11"/>
        <rFont val="Arial"/>
        <family val="2"/>
      </rPr>
      <t xml:space="preserve"> Por corrientes de aire </t>
    </r>
  </si>
  <si>
    <r>
      <rPr>
        <b/>
        <sz val="11"/>
        <rFont val="Arial"/>
        <family val="2"/>
      </rPr>
      <t>Vibración:</t>
    </r>
    <r>
      <rPr>
        <sz val="11"/>
        <rFont val="Arial"/>
        <family val="2"/>
      </rPr>
      <t xml:space="preserve"> por la Exposición a zona de parqueadero del complejo industrial y las frecuentes mulas y camiones de doble troque que ingresan por el perqueadero.</t>
    </r>
  </si>
  <si>
    <r>
      <rPr>
        <b/>
        <sz val="11"/>
        <rFont val="Arial"/>
        <family val="2"/>
      </rPr>
      <t>Gases y Vapores:</t>
    </r>
    <r>
      <rPr>
        <sz val="11"/>
        <rFont val="Arial"/>
        <family val="2"/>
      </rPr>
      <t xml:space="preserve"> por la Exposición a zona de parqueadero del complejo industrial y las frecuentes mulas y camiones de doble troque que ingresan por el perqueadero. </t>
    </r>
  </si>
  <si>
    <r>
      <rPr>
        <b/>
        <sz val="11"/>
        <rFont val="Arial"/>
        <family val="2"/>
      </rPr>
      <t>Interfase persona - tarea:</t>
    </r>
    <r>
      <rPr>
        <sz val="11"/>
        <rFont val="Arial"/>
        <family val="2"/>
      </rPr>
      <t xml:space="preserve"> (conocimientos,
habilidades en relación con la demanda de la
tarea, iniciativa, autonomía y reconocimiento,
identificación de la persona con la tarea y la
organización)</t>
    </r>
  </si>
  <si>
    <r>
      <rPr>
        <b/>
        <sz val="11"/>
        <rFont val="Arial"/>
        <family val="2"/>
      </rPr>
      <t>Eléctricos Baja tensión:</t>
    </r>
    <r>
      <rPr>
        <sz val="11"/>
        <rFont val="Arial"/>
        <family val="2"/>
      </rPr>
      <t xml:space="preserve"> por la masificacion de personal y equipos en esta área con el uso frecuentes de multitomas, y cableado sin canalizar.</t>
    </r>
  </si>
  <si>
    <r>
      <rPr>
        <b/>
        <sz val="11"/>
        <rFont val="Arial"/>
        <family val="2"/>
      </rPr>
      <t xml:space="preserve">Orden y Aseo: </t>
    </r>
    <r>
      <rPr>
        <sz val="11"/>
        <rFont val="Arial"/>
        <family val="2"/>
      </rPr>
      <t>Como no se cuenta con sistemas ni medios de
almacenamiento para el archivo de gestión de todos los procesos, ni se tiene un espacio físico para su almacenamiento, por lo que estos archivos se almacenan bajo los escritorios en cajas.</t>
    </r>
  </si>
  <si>
    <r>
      <rPr>
        <b/>
        <sz val="11"/>
        <rFont val="Arial"/>
        <family val="2"/>
      </rPr>
      <t>Accidentes de transito:</t>
    </r>
    <r>
      <rPr>
        <sz val="11"/>
        <rFont val="Arial"/>
        <family val="2"/>
      </rPr>
      <t xml:space="preserve"> Por los desplazanientos fuera de la entidad en vehículo oficial.</t>
    </r>
  </si>
  <si>
    <r>
      <rPr>
        <b/>
        <sz val="11"/>
        <rFont val="Arial"/>
        <family val="2"/>
      </rPr>
      <t>Radiaciones no ionizantes:</t>
    </r>
    <r>
      <rPr>
        <sz val="11"/>
        <rFont val="Arial"/>
        <family val="2"/>
      </rPr>
      <t xml:space="preserve"> Por intectuar con gran catidad de video terminales, uso de equipos celulares y de radiofrecuencia, suministrados por la entidad.</t>
    </r>
  </si>
  <si>
    <r>
      <rPr>
        <b/>
        <sz val="11"/>
        <rFont val="Arial"/>
        <family val="2"/>
      </rPr>
      <t>Carga estática:</t>
    </r>
    <r>
      <rPr>
        <sz val="11"/>
        <rFont val="Arial"/>
        <family val="2"/>
      </rPr>
      <t xml:space="preserve"> Posturas inadecuadas al realizar mantenimientos de los equipos y herramientas de las antenas por espacios prolongados.</t>
    </r>
  </si>
  <si>
    <r>
      <rPr>
        <b/>
        <sz val="11"/>
        <rFont val="Arial"/>
        <family val="2"/>
      </rPr>
      <t>Mordeduras:</t>
    </r>
    <r>
      <rPr>
        <sz val="11"/>
        <rFont val="Arial"/>
        <family val="2"/>
      </rPr>
      <t xml:space="preserve"> Cuando salen a campo por situaciones de emergencias, visitas interinstitucionales (animales en la calle como perros, gatos).</t>
    </r>
  </si>
  <si>
    <r>
      <rPr>
        <b/>
        <sz val="11"/>
        <rFont val="Arial"/>
        <family val="2"/>
      </rPr>
      <t>Humos-Gases:</t>
    </r>
    <r>
      <rPr>
        <sz val="11"/>
        <rFont val="Arial"/>
        <family val="2"/>
      </rPr>
      <t xml:space="preserve"> Cuando van a situaciones de emergencia puede haber secuelas de la situación presentada. 
</t>
    </r>
  </si>
  <si>
    <r>
      <rPr>
        <b/>
        <sz val="11"/>
        <rFont val="Arial"/>
        <family val="2"/>
      </rPr>
      <t>Líquidos:</t>
    </r>
    <r>
      <rPr>
        <sz val="11"/>
        <rFont val="Arial"/>
        <family val="2"/>
      </rPr>
      <t xml:space="preserve"> Cuando van a situaciones de emergencia puede haber secuelas de la situación presentada,  Manipulacion de gasolina, ACP, Acido de motor, manejo de productos químicos.</t>
    </r>
  </si>
  <si>
    <r>
      <rPr>
        <b/>
        <sz val="11"/>
        <rFont val="Arial"/>
        <family val="2"/>
      </rPr>
      <t>Ruido:</t>
    </r>
    <r>
      <rPr>
        <sz val="11"/>
        <rFont val="Arial"/>
        <family val="2"/>
      </rPr>
      <t xml:space="preserve"> 1.Generado por los carros en vía pública, y uso de maquinarias para obras de mitigación, en situaciones de emergencia
2.Ingeso y salida  de vehículos al centro de Distrital Logístico y de Reserva al realizar mantenimiento a los vehículos, equipos y herramientas disponibles del la entidad. </t>
    </r>
  </si>
  <si>
    <r>
      <rPr>
        <b/>
        <sz val="11"/>
        <rFont val="Arial"/>
        <family val="2"/>
      </rPr>
      <t>Accidentes de Tránsito:</t>
    </r>
    <r>
      <rPr>
        <sz val="11"/>
        <rFont val="Arial"/>
        <family val="2"/>
      </rPr>
      <t xml:space="preserve"> Transporte en la móvil suministrada por la entidad (choques, colisión vehicular) para trasladarese a los diferentes centros de trabajo de la entidad.
2.Cuando transitan a pie a los diferentes centros de trabajo de la entidad, trabajo de campo o en situaciones de emergencias pueden haber conductores imprudentes de  bicicletas, motos y carros.</t>
    </r>
  </si>
  <si>
    <r>
      <rPr>
        <b/>
        <sz val="11"/>
        <color theme="1"/>
        <rFont val="Arial"/>
        <family val="2"/>
      </rPr>
      <t>Sismo - Terremoto:</t>
    </r>
    <r>
      <rPr>
        <sz val="11"/>
        <color theme="1"/>
        <rFont val="Arial"/>
        <family val="2"/>
      </rPr>
      <t xml:space="preserve"> Movimiento brusco y repentino de las capas internas de la tierra.</t>
    </r>
  </si>
  <si>
    <t>Código:</t>
  </si>
  <si>
    <t>Versión:</t>
  </si>
  <si>
    <t>Página:</t>
  </si>
  <si>
    <t>Fecha:</t>
  </si>
  <si>
    <t>1 de 4</t>
  </si>
  <si>
    <t>TH-FT-33</t>
  </si>
  <si>
    <t>MATRIZ IDENTIFICACIÓN DE PELIGROS 2022
INSTITUTO DISTRITAL DE GESTIÓN DEL RIESGO Y CAMBIO CLIMÁTICO
SEDE PRINCIPAL</t>
  </si>
  <si>
    <t>Nota: Si este documento se encuentra impreso se considera Copia no Controlada. La versión vigente está publicada en el sitio web del Instituto Distrital de Gestión de Riesgo y Cambio Climático.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</si>
</sst>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quot;$&quot;#.00"/>
    <numFmt numFmtId="165" formatCode="m\o\n\th\ d\,\ yyyy"/>
    <numFmt numFmtId="166" formatCode="#.00"/>
    <numFmt numFmtId="167" formatCode="#."/>
    <numFmt numFmtId="168" formatCode="%#.00"/>
    <numFmt numFmtId="169" formatCode="_ [$€-2]\ * #,##0.00_ ;_ [$€-2]\ * \-#,##0.00_ ;_ [$€-2]\ * &quot;-&quot;??_ "/>
  </numFmts>
  <fonts count="30" x14ac:knownFonts="1">
    <font>
      <sz val="11"/>
      <color theme="1"/>
      <name val="Calibri"/>
      <family val="2"/>
      <scheme val="minor"/>
    </font>
    <font>
      <sz val="10"/>
      <name val="Arial"/>
      <family val="2"/>
    </font>
    <font>
      <sz val="1"/>
      <color indexed="8"/>
      <name val="Courier"/>
      <family val="3"/>
    </font>
    <font>
      <b/>
      <sz val="1"/>
      <color indexed="8"/>
      <name val="Courier"/>
      <family val="3"/>
    </font>
    <font>
      <sz val="12"/>
      <color indexed="8"/>
      <name val="Calibri"/>
      <family val="2"/>
    </font>
    <font>
      <u/>
      <sz val="12"/>
      <color indexed="17"/>
      <name val="Calibri"/>
      <family val="2"/>
    </font>
    <font>
      <sz val="11"/>
      <color theme="1"/>
      <name val="Calibri"/>
      <family val="2"/>
      <scheme val="minor"/>
    </font>
    <font>
      <sz val="11"/>
      <color theme="0"/>
      <name val="Calibri"/>
      <family val="2"/>
      <scheme val="minor"/>
    </font>
    <font>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2"/>
      <color theme="0"/>
      <name val="Calibri"/>
      <family val="2"/>
      <scheme val="minor"/>
    </font>
    <font>
      <sz val="11"/>
      <name val="Calibri"/>
      <family val="2"/>
      <scheme val="minor"/>
    </font>
    <font>
      <sz val="8"/>
      <color theme="1"/>
      <name val="Calibri"/>
      <family val="2"/>
      <scheme val="minor"/>
    </font>
    <font>
      <b/>
      <sz val="8"/>
      <color theme="1"/>
      <name val="Calibri"/>
      <family val="2"/>
      <scheme val="minor"/>
    </font>
    <font>
      <b/>
      <sz val="11"/>
      <color rgb="FF333333"/>
      <name val="Calibri"/>
      <family val="2"/>
      <scheme val="minor"/>
    </font>
    <font>
      <b/>
      <sz val="8"/>
      <color rgb="FF333333"/>
      <name val="Calibri"/>
      <family val="2"/>
      <scheme val="minor"/>
    </font>
    <font>
      <sz val="8"/>
      <name val="Calibri"/>
      <family val="2"/>
      <scheme val="minor"/>
    </font>
    <font>
      <sz val="9"/>
      <color indexed="81"/>
      <name val="Tahoma"/>
      <family val="2"/>
    </font>
    <font>
      <b/>
      <sz val="9"/>
      <color indexed="81"/>
      <name val="Tahoma"/>
      <family val="2"/>
    </font>
    <font>
      <sz val="11"/>
      <color theme="1"/>
      <name val="Arial"/>
      <family val="2"/>
    </font>
    <font>
      <b/>
      <sz val="11"/>
      <color indexed="8"/>
      <name val="Arial"/>
      <family val="2"/>
    </font>
    <font>
      <b/>
      <sz val="11"/>
      <name val="Arial"/>
      <family val="2"/>
    </font>
    <font>
      <sz val="11"/>
      <color indexed="8"/>
      <name val="Arial"/>
      <family val="2"/>
    </font>
    <font>
      <sz val="11"/>
      <name val="Arial"/>
      <family val="2"/>
    </font>
    <font>
      <b/>
      <sz val="11"/>
      <color rgb="FF000000"/>
      <name val="Arial"/>
      <family val="2"/>
    </font>
    <font>
      <b/>
      <sz val="11"/>
      <color theme="1"/>
      <name val="Arial"/>
      <family val="2"/>
    </font>
    <font>
      <b/>
      <sz val="11"/>
      <color theme="1"/>
      <name val="Calibri"/>
      <family val="2"/>
      <scheme val="minor"/>
    </font>
    <font>
      <sz val="12"/>
      <name val="Arial"/>
      <family val="2"/>
    </font>
  </fonts>
  <fills count="12">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rgb="FFFFFF6D"/>
        <bgColor indexed="64"/>
      </patternFill>
    </fill>
    <fill>
      <patternFill patternType="solid">
        <fgColor theme="0"/>
        <bgColor indexed="64"/>
      </patternFill>
    </fill>
  </fills>
  <borders count="25">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s>
  <cellStyleXfs count="11">
    <xf numFmtId="0" fontId="0" fillId="0" borderId="0"/>
    <xf numFmtId="4" fontId="2" fillId="0" borderId="0">
      <protection locked="0"/>
    </xf>
    <xf numFmtId="164" fontId="2" fillId="0" borderId="0">
      <protection locked="0"/>
    </xf>
    <xf numFmtId="165" fontId="2" fillId="0" borderId="0">
      <protection locked="0"/>
    </xf>
    <xf numFmtId="169" fontId="1" fillId="0" borderId="0" applyFont="0" applyFill="0" applyBorder="0" applyAlignment="0" applyProtection="0"/>
    <xf numFmtId="166" fontId="2" fillId="0" borderId="0">
      <protection locked="0"/>
    </xf>
    <xf numFmtId="167" fontId="3" fillId="0" borderId="0">
      <protection locked="0"/>
    </xf>
    <xf numFmtId="167" fontId="3" fillId="0" borderId="0">
      <protection locked="0"/>
    </xf>
    <xf numFmtId="0" fontId="1" fillId="0" borderId="0"/>
    <xf numFmtId="0" fontId="6" fillId="0" borderId="0"/>
    <xf numFmtId="168" fontId="2" fillId="0" borderId="0">
      <protection locked="0"/>
    </xf>
  </cellStyleXfs>
  <cellXfs count="141">
    <xf numFmtId="0" fontId="0" fillId="0" borderId="0" xfId="0"/>
    <xf numFmtId="0" fontId="8" fillId="2" borderId="1" xfId="0" applyFont="1" applyFill="1" applyBorder="1" applyAlignment="1">
      <alignment horizontal="left" wrapText="1"/>
    </xf>
    <xf numFmtId="0" fontId="8" fillId="2" borderId="2" xfId="0" applyFont="1" applyFill="1" applyBorder="1" applyAlignment="1">
      <alignment wrapText="1"/>
    </xf>
    <xf numFmtId="0" fontId="8" fillId="0" borderId="3" xfId="0" applyFont="1" applyFill="1" applyBorder="1" applyAlignment="1">
      <alignment horizontal="left" wrapText="1"/>
    </xf>
    <xf numFmtId="0" fontId="8" fillId="3" borderId="2" xfId="0" applyFont="1" applyFill="1" applyBorder="1" applyAlignment="1">
      <alignment wrapText="1"/>
    </xf>
    <xf numFmtId="0" fontId="0" fillId="0" borderId="2" xfId="0" applyBorder="1" applyAlignment="1">
      <alignment horizontal="center" vertical="center"/>
    </xf>
    <xf numFmtId="0" fontId="8" fillId="2" borderId="3" xfId="0" applyFont="1" applyFill="1" applyBorder="1" applyAlignment="1">
      <alignment horizontal="left" wrapText="1"/>
    </xf>
    <xf numFmtId="0" fontId="8" fillId="3" borderId="4" xfId="0" applyFont="1" applyFill="1" applyBorder="1" applyAlignment="1">
      <alignment wrapText="1"/>
    </xf>
    <xf numFmtId="0" fontId="8" fillId="4" borderId="4" xfId="0" applyFont="1" applyFill="1" applyBorder="1" applyAlignment="1">
      <alignment wrapText="1"/>
    </xf>
    <xf numFmtId="0" fontId="0" fillId="0" borderId="4" xfId="0" applyBorder="1" applyAlignment="1">
      <alignment horizontal="center" vertical="center"/>
    </xf>
    <xf numFmtId="0" fontId="8" fillId="3" borderId="3" xfId="0" applyFont="1" applyFill="1" applyBorder="1" applyAlignment="1">
      <alignment horizontal="left" wrapText="1"/>
    </xf>
    <xf numFmtId="0" fontId="8" fillId="4" borderId="4" xfId="0" applyFont="1" applyFill="1" applyBorder="1" applyAlignment="1">
      <alignment horizontal="left" wrapText="1"/>
    </xf>
    <xf numFmtId="0" fontId="9" fillId="0" borderId="4" xfId="0" applyFont="1" applyBorder="1" applyAlignment="1">
      <alignment horizontal="center" vertical="center"/>
    </xf>
    <xf numFmtId="49" fontId="10" fillId="0" borderId="3" xfId="0" applyNumberFormat="1" applyFont="1" applyBorder="1" applyAlignment="1">
      <alignment horizontal="center"/>
    </xf>
    <xf numFmtId="49" fontId="10" fillId="0" borderId="4" xfId="0" applyNumberFormat="1" applyFont="1" applyBorder="1" applyAlignment="1">
      <alignment horizontal="center"/>
    </xf>
    <xf numFmtId="0" fontId="10" fillId="0" borderId="4" xfId="0" applyFont="1" applyBorder="1" applyAlignment="1">
      <alignment horizontal="center"/>
    </xf>
    <xf numFmtId="0" fontId="11" fillId="0" borderId="0" xfId="0" applyFont="1" applyAlignment="1">
      <alignment horizontal="center" vertical="center"/>
    </xf>
    <xf numFmtId="0" fontId="0" fillId="0" borderId="1" xfId="0" applyBorder="1" applyAlignment="1">
      <alignment horizontal="center"/>
    </xf>
    <xf numFmtId="0" fontId="0" fillId="0" borderId="2" xfId="0" applyFill="1" applyBorder="1" applyAlignment="1">
      <alignment horizontal="center"/>
    </xf>
    <xf numFmtId="0" fontId="0" fillId="5" borderId="2" xfId="0" applyFill="1" applyBorder="1" applyAlignment="1">
      <alignment horizontal="center"/>
    </xf>
    <xf numFmtId="0" fontId="9" fillId="5" borderId="2" xfId="0" applyFont="1" applyFill="1" applyBorder="1" applyAlignment="1">
      <alignment horizontal="center" wrapText="1"/>
    </xf>
    <xf numFmtId="0" fontId="0" fillId="5" borderId="3" xfId="0" applyFill="1" applyBorder="1" applyAlignment="1">
      <alignment horizontal="center"/>
    </xf>
    <xf numFmtId="0" fontId="0" fillId="6" borderId="4" xfId="0" applyFill="1" applyBorder="1" applyAlignment="1">
      <alignment horizontal="center"/>
    </xf>
    <xf numFmtId="0" fontId="12" fillId="7" borderId="4" xfId="0" applyFont="1" applyFill="1" applyBorder="1" applyAlignment="1">
      <alignment horizontal="center" wrapText="1"/>
    </xf>
    <xf numFmtId="0" fontId="0" fillId="6" borderId="3" xfId="0" applyFill="1" applyBorder="1" applyAlignment="1">
      <alignment horizontal="center"/>
    </xf>
    <xf numFmtId="0" fontId="7" fillId="7" borderId="4" xfId="0" applyFont="1" applyFill="1" applyBorder="1" applyAlignment="1">
      <alignment horizontal="center"/>
    </xf>
    <xf numFmtId="0" fontId="10" fillId="0" borderId="3" xfId="0" applyFont="1" applyBorder="1" applyAlignment="1">
      <alignment horizontal="center"/>
    </xf>
    <xf numFmtId="0" fontId="11" fillId="0" borderId="7" xfId="0" applyFont="1" applyBorder="1" applyAlignment="1">
      <alignment horizontal="center" vertical="center"/>
    </xf>
    <xf numFmtId="0" fontId="11" fillId="0" borderId="7" xfId="0" applyFont="1" applyBorder="1" applyAlignment="1">
      <alignment horizontal="center" vertical="center" wrapText="1"/>
    </xf>
    <xf numFmtId="0" fontId="0" fillId="0" borderId="0" xfId="0" applyAlignment="1">
      <alignment wrapText="1"/>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left" vertical="top" wrapText="1"/>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3" xfId="0" applyFont="1" applyBorder="1" applyAlignment="1">
      <alignment vertical="top" wrapText="1"/>
    </xf>
    <xf numFmtId="0" fontId="14" fillId="0" borderId="5" xfId="0" applyFont="1" applyBorder="1" applyAlignment="1">
      <alignment horizontal="center" vertical="center"/>
    </xf>
    <xf numFmtId="0" fontId="14" fillId="0" borderId="2" xfId="0" applyFont="1" applyBorder="1" applyAlignment="1">
      <alignment horizontal="center" vertical="center" wrapText="1"/>
    </xf>
    <xf numFmtId="0" fontId="14" fillId="0" borderId="1" xfId="0" applyFont="1" applyBorder="1" applyAlignment="1">
      <alignment vertical="top" wrapText="1"/>
    </xf>
    <xf numFmtId="0" fontId="9" fillId="0" borderId="0" xfId="0" applyFont="1"/>
    <xf numFmtId="0" fontId="15" fillId="0" borderId="11" xfId="0" applyFont="1" applyBorder="1" applyAlignment="1">
      <alignment horizontal="center" vertical="center" wrapText="1"/>
    </xf>
    <xf numFmtId="0" fontId="15"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0" xfId="0" applyFont="1" applyBorder="1" applyAlignment="1">
      <alignment horizontal="center" vertical="center" wrapText="1"/>
    </xf>
    <xf numFmtId="0" fontId="14" fillId="0" borderId="0" xfId="0" applyFont="1" applyBorder="1" applyAlignment="1">
      <alignment wrapText="1"/>
    </xf>
    <xf numFmtId="0" fontId="14" fillId="0" borderId="0" xfId="0" applyFont="1" applyAlignment="1">
      <alignment horizontal="center" vertical="center"/>
    </xf>
    <xf numFmtId="0" fontId="14" fillId="0" borderId="0" xfId="0" applyFont="1"/>
    <xf numFmtId="0" fontId="15" fillId="0" borderId="0" xfId="0" applyFont="1" applyAlignment="1">
      <alignment horizontal="center" vertical="center"/>
    </xf>
    <xf numFmtId="0" fontId="14" fillId="0" borderId="1" xfId="0" applyFont="1" applyBorder="1" applyAlignment="1">
      <alignment wrapText="1"/>
    </xf>
    <xf numFmtId="0" fontId="15" fillId="0" borderId="12" xfId="0" applyFont="1" applyBorder="1" applyAlignment="1">
      <alignment horizontal="center" vertical="center"/>
    </xf>
    <xf numFmtId="0" fontId="15" fillId="0" borderId="3" xfId="0" applyFont="1" applyBorder="1" applyAlignment="1">
      <alignment horizontal="center" vertical="center"/>
    </xf>
    <xf numFmtId="0" fontId="14" fillId="0" borderId="3" xfId="0" applyFont="1" applyBorder="1" applyAlignment="1">
      <alignment horizontal="left" vertical="top" wrapText="1"/>
    </xf>
    <xf numFmtId="0" fontId="14" fillId="0" borderId="2" xfId="0" applyFont="1" applyBorder="1" applyAlignment="1">
      <alignment horizontal="center" vertical="center"/>
    </xf>
    <xf numFmtId="0" fontId="14" fillId="0" borderId="1" xfId="0" applyFont="1" applyBorder="1" applyAlignment="1">
      <alignment horizontal="left" vertical="top"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6" fillId="0" borderId="4" xfId="0" applyFont="1" applyBorder="1" applyAlignment="1">
      <alignment horizontal="center" vertical="center"/>
    </xf>
    <xf numFmtId="0" fontId="9" fillId="0" borderId="4" xfId="0" applyFont="1" applyBorder="1" applyAlignment="1">
      <alignment horizontal="left" vertical="top" wrapText="1"/>
    </xf>
    <xf numFmtId="0" fontId="10" fillId="0" borderId="15" xfId="0" applyFont="1" applyBorder="1" applyAlignment="1">
      <alignment horizontal="center"/>
    </xf>
    <xf numFmtId="0" fontId="15" fillId="0" borderId="16" xfId="0" applyFont="1" applyBorder="1" applyAlignment="1">
      <alignment horizontal="center"/>
    </xf>
    <xf numFmtId="0" fontId="15" fillId="0" borderId="0" xfId="0" applyFont="1" applyBorder="1" applyAlignment="1">
      <alignment horizontal="center"/>
    </xf>
    <xf numFmtId="0" fontId="8" fillId="0" borderId="11" xfId="0" applyFont="1" applyBorder="1" applyAlignment="1">
      <alignment horizontal="center" vertical="top" wrapText="1"/>
    </xf>
    <xf numFmtId="0" fontId="8" fillId="0" borderId="11" xfId="0" applyFont="1" applyBorder="1" applyAlignment="1">
      <alignment horizontal="center" vertical="center" wrapText="1"/>
    </xf>
    <xf numFmtId="0" fontId="13" fillId="0" borderId="24" xfId="0" applyFont="1" applyBorder="1" applyAlignment="1">
      <alignment horizontal="center" vertical="center"/>
    </xf>
    <xf numFmtId="0" fontId="13" fillId="0" borderId="11" xfId="0" applyFont="1" applyBorder="1" applyAlignment="1">
      <alignment horizontal="center" vertical="center" wrapText="1"/>
    </xf>
    <xf numFmtId="0" fontId="21" fillId="0" borderId="0" xfId="0" applyFont="1"/>
    <xf numFmtId="0" fontId="24" fillId="0" borderId="0" xfId="8" applyFont="1" applyFill="1" applyAlignment="1"/>
    <xf numFmtId="0" fontId="23" fillId="0" borderId="4" xfId="8" applyFont="1" applyFill="1" applyBorder="1" applyAlignment="1">
      <alignment vertical="center" textRotation="90" wrapText="1"/>
    </xf>
    <xf numFmtId="0" fontId="25" fillId="0" borderId="4" xfId="0" applyFont="1" applyFill="1" applyBorder="1" applyAlignment="1">
      <alignment horizontal="center" vertical="center" wrapText="1"/>
    </xf>
    <xf numFmtId="0" fontId="23" fillId="0" borderId="4" xfId="8" applyFont="1" applyFill="1" applyBorder="1" applyAlignment="1">
      <alignment horizontal="center" vertical="center" wrapText="1"/>
    </xf>
    <xf numFmtId="0" fontId="25" fillId="0" borderId="4" xfId="8" applyFont="1" applyFill="1" applyBorder="1" applyAlignment="1">
      <alignment horizontal="center" vertical="center" wrapText="1"/>
    </xf>
    <xf numFmtId="0" fontId="24" fillId="0" borderId="4" xfId="0" applyFont="1" applyFill="1" applyBorder="1" applyAlignment="1">
      <alignment horizontal="center" vertical="center" wrapText="1"/>
    </xf>
    <xf numFmtId="0" fontId="25" fillId="0" borderId="4" xfId="8" applyFont="1" applyFill="1" applyBorder="1" applyAlignment="1">
      <alignment horizontal="center" vertical="center"/>
    </xf>
    <xf numFmtId="0" fontId="25" fillId="9" borderId="4" xfId="8" applyFont="1" applyFill="1" applyBorder="1" applyAlignment="1">
      <alignment horizontal="center" vertical="center" wrapText="1"/>
    </xf>
    <xf numFmtId="0" fontId="25" fillId="9" borderId="4" xfId="0" applyFont="1" applyFill="1" applyBorder="1" applyAlignment="1">
      <alignment horizontal="center" vertical="center" wrapText="1"/>
    </xf>
    <xf numFmtId="0" fontId="25" fillId="0" borderId="0" xfId="8" applyFont="1" applyFill="1"/>
    <xf numFmtId="169" fontId="23" fillId="0" borderId="4" xfId="8" applyNumberFormat="1" applyFont="1" applyFill="1" applyBorder="1" applyAlignment="1">
      <alignment horizontal="center" vertical="center" wrapText="1"/>
    </xf>
    <xf numFmtId="169" fontId="25" fillId="0" borderId="4" xfId="8" applyNumberFormat="1" applyFont="1" applyFill="1" applyBorder="1" applyAlignment="1">
      <alignment horizontal="center" vertical="center" wrapText="1"/>
    </xf>
    <xf numFmtId="169" fontId="24" fillId="0" borderId="4" xfId="0" applyNumberFormat="1" applyFont="1" applyFill="1" applyBorder="1" applyAlignment="1">
      <alignment horizontal="center" vertical="center" wrapText="1"/>
    </xf>
    <xf numFmtId="0" fontId="25" fillId="3" borderId="4" xfId="8"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0" xfId="8" applyFont="1" applyFill="1"/>
    <xf numFmtId="0" fontId="21" fillId="0" borderId="4" xfId="0" applyFont="1" applyFill="1" applyBorder="1" applyAlignment="1">
      <alignment horizontal="center" vertical="center" wrapText="1"/>
    </xf>
    <xf numFmtId="0" fontId="23" fillId="0" borderId="4" xfId="8" applyFont="1" applyFill="1" applyBorder="1" applyAlignment="1">
      <alignment horizontal="center" vertical="center" textRotation="90" wrapText="1"/>
    </xf>
    <xf numFmtId="0" fontId="25" fillId="0" borderId="4" xfId="0" applyFont="1" applyFill="1" applyBorder="1" applyAlignment="1">
      <alignment horizontal="center" vertical="center" wrapText="1" shrinkToFit="1"/>
    </xf>
    <xf numFmtId="0" fontId="25" fillId="10" borderId="4" xfId="8" applyFont="1" applyFill="1" applyBorder="1" applyAlignment="1">
      <alignment horizontal="center" vertical="center" wrapText="1"/>
    </xf>
    <xf numFmtId="0" fontId="25" fillId="10" borderId="4" xfId="0" applyFont="1" applyFill="1" applyBorder="1" applyAlignment="1">
      <alignment horizontal="center" vertical="center" wrapText="1"/>
    </xf>
    <xf numFmtId="0" fontId="25" fillId="0" borderId="0" xfId="8" applyFont="1" applyFill="1" applyAlignment="1"/>
    <xf numFmtId="0" fontId="25" fillId="0" borderId="0" xfId="8" applyFont="1" applyFill="1" applyAlignment="1">
      <alignment horizontal="center"/>
    </xf>
    <xf numFmtId="0" fontId="22" fillId="8" borderId="4" xfId="8" applyFont="1" applyFill="1" applyBorder="1" applyAlignment="1">
      <alignment vertical="center" wrapText="1"/>
    </xf>
    <xf numFmtId="0" fontId="22" fillId="8" borderId="4" xfId="8" applyFont="1" applyFill="1" applyBorder="1" applyAlignment="1">
      <alignment horizontal="center" vertical="center" textRotation="90" wrapText="1"/>
    </xf>
    <xf numFmtId="0" fontId="22" fillId="8" borderId="4" xfId="8" applyFont="1" applyFill="1" applyBorder="1" applyAlignment="1">
      <alignment horizontal="center" vertical="center" textRotation="90"/>
    </xf>
    <xf numFmtId="0" fontId="23" fillId="8" borderId="4" xfId="8" applyFont="1" applyFill="1" applyBorder="1" applyAlignment="1">
      <alignment horizontal="center" vertical="center" textRotation="90" wrapText="1"/>
    </xf>
    <xf numFmtId="0" fontId="23" fillId="0" borderId="4" xfId="8" applyFont="1" applyFill="1" applyBorder="1" applyAlignment="1">
      <alignment horizontal="center" vertical="center"/>
    </xf>
    <xf numFmtId="0" fontId="23" fillId="0" borderId="4" xfId="0" applyFont="1" applyFill="1" applyBorder="1" applyAlignment="1">
      <alignment horizontal="center" vertical="center" wrapText="1"/>
    </xf>
    <xf numFmtId="0" fontId="23" fillId="0" borderId="4" xfId="0" applyFont="1" applyFill="1" applyBorder="1" applyAlignment="1" applyProtection="1">
      <alignment horizontal="center" vertical="center" wrapText="1" shrinkToFit="1"/>
      <protection locked="0"/>
    </xf>
    <xf numFmtId="0" fontId="23" fillId="11" borderId="19" xfId="0" applyFont="1" applyFill="1" applyBorder="1" applyAlignment="1">
      <alignment horizontal="center" vertical="center" wrapText="1"/>
    </xf>
    <xf numFmtId="0" fontId="23" fillId="11" borderId="20" xfId="0" applyFont="1" applyFill="1" applyBorder="1" applyAlignment="1">
      <alignment horizontal="center" vertical="center" wrapText="1"/>
    </xf>
    <xf numFmtId="0" fontId="23" fillId="11" borderId="18" xfId="0" applyFont="1" applyFill="1" applyBorder="1" applyAlignment="1">
      <alignment horizontal="center" vertical="center" wrapText="1"/>
    </xf>
    <xf numFmtId="0" fontId="23" fillId="11" borderId="16" xfId="0" applyFont="1" applyFill="1" applyBorder="1" applyAlignment="1">
      <alignment horizontal="center" vertical="center" wrapText="1"/>
    </xf>
    <xf numFmtId="0" fontId="23" fillId="11" borderId="0" xfId="0" applyFont="1" applyFill="1" applyBorder="1" applyAlignment="1">
      <alignment horizontal="center" vertical="center" wrapText="1"/>
    </xf>
    <xf numFmtId="0" fontId="23" fillId="11" borderId="21" xfId="0" applyFont="1" applyFill="1" applyBorder="1" applyAlignment="1">
      <alignment horizontal="center" vertical="center" wrapText="1"/>
    </xf>
    <xf numFmtId="0" fontId="23" fillId="11" borderId="22" xfId="0" applyFont="1" applyFill="1" applyBorder="1" applyAlignment="1">
      <alignment horizontal="center" vertical="center" wrapText="1"/>
    </xf>
    <xf numFmtId="0" fontId="23" fillId="11" borderId="23" xfId="0" applyFont="1" applyFill="1" applyBorder="1" applyAlignment="1">
      <alignment horizontal="center" vertical="center" wrapText="1"/>
    </xf>
    <xf numFmtId="0" fontId="23" fillId="11" borderId="17" xfId="0" applyFont="1" applyFill="1" applyBorder="1" applyAlignment="1">
      <alignment horizontal="center" vertical="center" wrapText="1"/>
    </xf>
    <xf numFmtId="0" fontId="23" fillId="11" borderId="4" xfId="0" applyFont="1" applyFill="1" applyBorder="1" applyAlignment="1">
      <alignment horizontal="center" vertical="center" wrapText="1"/>
    </xf>
    <xf numFmtId="0" fontId="22" fillId="11" borderId="4" xfId="0" applyFont="1" applyFill="1" applyBorder="1" applyAlignment="1">
      <alignment horizontal="center" vertical="center"/>
    </xf>
    <xf numFmtId="14" fontId="22" fillId="11" borderId="4" xfId="0" applyNumberFormat="1" applyFont="1" applyFill="1" applyBorder="1" applyAlignment="1">
      <alignment horizontal="center" vertical="center"/>
    </xf>
    <xf numFmtId="0" fontId="22" fillId="8" borderId="15" xfId="8" applyFont="1" applyFill="1" applyBorder="1" applyAlignment="1">
      <alignment horizontal="center" vertical="center" textRotation="90" wrapText="1"/>
    </xf>
    <xf numFmtId="0" fontId="22" fillId="8" borderId="9" xfId="8" applyFont="1" applyFill="1" applyBorder="1" applyAlignment="1">
      <alignment horizontal="center" vertical="center" textRotation="90" wrapText="1"/>
    </xf>
    <xf numFmtId="0" fontId="22" fillId="8" borderId="4" xfId="8" applyFont="1" applyFill="1" applyBorder="1" applyAlignment="1">
      <alignment horizontal="center" vertical="center" wrapText="1"/>
    </xf>
    <xf numFmtId="0" fontId="22" fillId="8" borderId="4" xfId="8" applyFont="1" applyFill="1" applyBorder="1" applyAlignment="1">
      <alignment horizontal="center" vertical="center"/>
    </xf>
    <xf numFmtId="0" fontId="23" fillId="8" borderId="4" xfId="8" applyFont="1" applyFill="1" applyBorder="1" applyAlignment="1">
      <alignment horizontal="center" vertical="center"/>
    </xf>
    <xf numFmtId="0" fontId="28" fillId="0" borderId="0" xfId="0" applyFont="1" applyAlignment="1">
      <alignment horizontal="center" vertical="center" wrapText="1"/>
    </xf>
    <xf numFmtId="0" fontId="28" fillId="0" borderId="0" xfId="0" applyFont="1" applyAlignment="1">
      <alignment horizontal="center" vertical="center"/>
    </xf>
    <xf numFmtId="0" fontId="10" fillId="0" borderId="0" xfId="0" applyFont="1" applyAlignment="1">
      <alignment horizontal="center" vertical="center"/>
    </xf>
    <xf numFmtId="0" fontId="15" fillId="0" borderId="13"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4" xfId="0" applyFont="1" applyBorder="1" applyAlignment="1">
      <alignment horizontal="center" vertical="center" wrapText="1"/>
    </xf>
    <xf numFmtId="0" fontId="28" fillId="0" borderId="0" xfId="0" applyFont="1" applyAlignment="1">
      <alignment horizontal="center" wrapText="1"/>
    </xf>
    <xf numFmtId="0" fontId="28" fillId="0" borderId="0" xfId="0" applyFont="1" applyAlignment="1">
      <alignment horizontal="center"/>
    </xf>
    <xf numFmtId="0" fontId="11" fillId="0" borderId="0" xfId="0" applyFont="1" applyAlignment="1">
      <alignment horizontal="center" vertical="center"/>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0" fontId="0" fillId="0" borderId="20" xfId="0" applyBorder="1" applyAlignment="1">
      <alignment horizontal="center" wrapText="1"/>
    </xf>
    <xf numFmtId="0" fontId="0" fillId="0" borderId="0" xfId="0" applyAlignment="1">
      <alignment horizontal="center" wrapText="1"/>
    </xf>
    <xf numFmtId="0" fontId="15" fillId="0" borderId="16" xfId="0" applyFont="1" applyBorder="1" applyAlignment="1">
      <alignment horizontal="center"/>
    </xf>
    <xf numFmtId="0" fontId="15" fillId="0" borderId="0" xfId="0" applyFont="1" applyBorder="1" applyAlignment="1">
      <alignment horizontal="center"/>
    </xf>
    <xf numFmtId="0" fontId="16" fillId="0" borderId="4" xfId="0" applyFont="1" applyBorder="1" applyAlignment="1">
      <alignment horizontal="center" vertical="center"/>
    </xf>
    <xf numFmtId="0" fontId="17" fillId="0" borderId="4" xfId="0" applyFont="1" applyBorder="1" applyAlignment="1">
      <alignment horizontal="center" vertical="center"/>
    </xf>
    <xf numFmtId="0" fontId="0" fillId="0" borderId="0" xfId="0" applyAlignment="1">
      <alignment horizontal="center"/>
    </xf>
    <xf numFmtId="0" fontId="9" fillId="0" borderId="4" xfId="0" applyFont="1" applyBorder="1" applyAlignment="1">
      <alignment horizontal="left" vertical="top" wrapText="1"/>
    </xf>
    <xf numFmtId="0" fontId="10" fillId="0" borderId="15" xfId="0" applyFont="1" applyBorder="1" applyAlignment="1">
      <alignment horizontal="center"/>
    </xf>
    <xf numFmtId="0" fontId="29" fillId="0" borderId="20" xfId="8" applyFont="1" applyFill="1" applyBorder="1" applyAlignment="1">
      <alignment horizontal="left" vertical="top"/>
    </xf>
  </cellXfs>
  <cellStyles count="11">
    <cellStyle name="Comma" xfId="1"/>
    <cellStyle name="Currency" xfId="2"/>
    <cellStyle name="Date" xfId="3"/>
    <cellStyle name="Euro" xfId="4"/>
    <cellStyle name="Fixed" xfId="5"/>
    <cellStyle name="Heading1" xfId="6"/>
    <cellStyle name="Heading2" xfId="7"/>
    <cellStyle name="Normal" xfId="0" builtinId="0"/>
    <cellStyle name="Normal 2" xfId="8"/>
    <cellStyle name="Normal 3" xfId="9"/>
    <cellStyle name="Percent" xfId="10"/>
  </cellStyles>
  <dxfs count="127">
    <dxf>
      <fill>
        <patternFill>
          <bgColor rgb="FFFF0000"/>
        </patternFill>
      </fill>
    </dxf>
    <dxf>
      <fill>
        <patternFill>
          <bgColor rgb="FFFFC000"/>
        </patternFill>
      </fill>
    </dxf>
    <dxf>
      <fill>
        <patternFill>
          <bgColor rgb="FFFFFF00"/>
        </patternFill>
      </fill>
    </dxf>
    <dxf>
      <fill>
        <patternFill>
          <bgColor rgb="FF00B050"/>
        </patternFill>
      </fill>
    </dxf>
    <dxf>
      <fill>
        <patternFill>
          <bgColor indexed="42"/>
        </patternFill>
      </fill>
    </dxf>
    <dxf>
      <fill>
        <patternFill>
          <bgColor indexed="43"/>
        </patternFill>
      </fill>
    </dxf>
    <dxf>
      <fill>
        <patternFill>
          <bgColor indexed="4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A6D86E"/>
        </patternFill>
      </fill>
    </dxf>
    <dxf>
      <fill>
        <patternFill>
          <bgColor rgb="FFFFFF6D"/>
        </patternFill>
      </fill>
    </dxf>
    <dxf>
      <fill>
        <patternFill>
          <bgColor rgb="FFFFD13F"/>
        </patternFill>
      </fill>
    </dxf>
    <dxf>
      <fill>
        <patternFill>
          <bgColor rgb="FFFF5B5B"/>
        </patternFill>
      </fill>
    </dxf>
    <dxf>
      <fill>
        <patternFill>
          <bgColor rgb="FFFF0000"/>
        </patternFill>
      </fill>
    </dxf>
    <dxf>
      <fill>
        <patternFill>
          <bgColor theme="9" tint="-0.24994659260841701"/>
        </patternFill>
      </fill>
    </dxf>
    <dxf>
      <fill>
        <patternFill>
          <bgColor rgb="FFFFFF00"/>
        </patternFill>
      </fill>
    </dxf>
    <dxf>
      <fill>
        <patternFill patternType="solid">
          <bgColor rgb="FF1ECD15"/>
        </patternFill>
      </fill>
    </dxf>
    <dxf>
      <fill>
        <patternFill>
          <bgColor indexed="42"/>
        </patternFill>
      </fill>
    </dxf>
    <dxf>
      <fill>
        <patternFill>
          <bgColor indexed="43"/>
        </patternFill>
      </fill>
    </dxf>
    <dxf>
      <fill>
        <patternFill>
          <bgColor indexed="4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A6D86E"/>
        </patternFill>
      </fill>
    </dxf>
    <dxf>
      <fill>
        <patternFill>
          <bgColor rgb="FFFFFF6D"/>
        </patternFill>
      </fill>
    </dxf>
    <dxf>
      <fill>
        <patternFill>
          <bgColor rgb="FFFFD13F"/>
        </patternFill>
      </fill>
    </dxf>
    <dxf>
      <fill>
        <patternFill>
          <bgColor rgb="FFFF5B5B"/>
        </patternFill>
      </fill>
    </dxf>
    <dxf>
      <fill>
        <patternFill>
          <bgColor rgb="FFFF0000"/>
        </patternFill>
      </fill>
    </dxf>
    <dxf>
      <fill>
        <patternFill>
          <bgColor theme="9" tint="-0.24994659260841701"/>
        </patternFill>
      </fill>
    </dxf>
    <dxf>
      <fill>
        <patternFill>
          <bgColor rgb="FFFFFF00"/>
        </patternFill>
      </fill>
    </dxf>
    <dxf>
      <fill>
        <patternFill patternType="solid">
          <bgColor rgb="FF1ECD15"/>
        </patternFill>
      </fill>
    </dxf>
    <dxf>
      <fill>
        <patternFill>
          <bgColor indexed="42"/>
        </patternFill>
      </fill>
    </dxf>
    <dxf>
      <fill>
        <patternFill>
          <bgColor indexed="43"/>
        </patternFill>
      </fill>
    </dxf>
    <dxf>
      <fill>
        <patternFill>
          <bgColor indexed="45"/>
        </patternFill>
      </fill>
    </dxf>
    <dxf>
      <fill>
        <patternFill>
          <bgColor indexed="42"/>
        </patternFill>
      </fill>
    </dxf>
    <dxf>
      <fill>
        <patternFill>
          <bgColor indexed="43"/>
        </patternFill>
      </fill>
    </dxf>
    <dxf>
      <fill>
        <patternFill>
          <bgColor indexed="45"/>
        </patternFill>
      </fill>
    </dxf>
    <dxf>
      <fill>
        <patternFill>
          <bgColor indexed="42"/>
        </patternFill>
      </fill>
    </dxf>
    <dxf>
      <fill>
        <patternFill>
          <bgColor indexed="43"/>
        </patternFill>
      </fill>
    </dxf>
    <dxf>
      <fill>
        <patternFill>
          <bgColor indexed="4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A6D86E"/>
        </patternFill>
      </fill>
    </dxf>
    <dxf>
      <fill>
        <patternFill>
          <bgColor rgb="FFFFFF6D"/>
        </patternFill>
      </fill>
    </dxf>
    <dxf>
      <fill>
        <patternFill>
          <bgColor rgb="FFFFD13F"/>
        </patternFill>
      </fill>
    </dxf>
    <dxf>
      <fill>
        <patternFill>
          <bgColor rgb="FFFF5B5B"/>
        </patternFill>
      </fill>
    </dxf>
    <dxf>
      <fill>
        <patternFill>
          <bgColor rgb="FFFF0000"/>
        </patternFill>
      </fill>
    </dxf>
    <dxf>
      <fill>
        <patternFill>
          <bgColor theme="9" tint="-0.24994659260841701"/>
        </patternFill>
      </fill>
    </dxf>
    <dxf>
      <fill>
        <patternFill>
          <bgColor rgb="FFFFFF00"/>
        </patternFill>
      </fill>
    </dxf>
    <dxf>
      <fill>
        <patternFill patternType="solid">
          <bgColor rgb="FF1ECD1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A6D86E"/>
        </patternFill>
      </fill>
    </dxf>
    <dxf>
      <fill>
        <patternFill>
          <bgColor rgb="FFFFFF6D"/>
        </patternFill>
      </fill>
    </dxf>
    <dxf>
      <fill>
        <patternFill>
          <bgColor rgb="FFFFD13F"/>
        </patternFill>
      </fill>
    </dxf>
    <dxf>
      <fill>
        <patternFill>
          <bgColor rgb="FFFF5B5B"/>
        </patternFill>
      </fill>
    </dxf>
    <dxf>
      <fill>
        <patternFill>
          <bgColor rgb="FFFF0000"/>
        </patternFill>
      </fill>
    </dxf>
    <dxf>
      <fill>
        <patternFill>
          <bgColor theme="9" tint="-0.24994659260841701"/>
        </patternFill>
      </fill>
    </dxf>
    <dxf>
      <fill>
        <patternFill>
          <bgColor rgb="FFFFFF00"/>
        </patternFill>
      </fill>
    </dxf>
    <dxf>
      <fill>
        <patternFill patternType="solid">
          <bgColor rgb="FF1ECD1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A6D86E"/>
        </patternFill>
      </fill>
    </dxf>
    <dxf>
      <fill>
        <patternFill>
          <bgColor rgb="FFFFFF6D"/>
        </patternFill>
      </fill>
    </dxf>
    <dxf>
      <fill>
        <patternFill>
          <bgColor rgb="FFFFD13F"/>
        </patternFill>
      </fill>
    </dxf>
    <dxf>
      <fill>
        <patternFill>
          <bgColor rgb="FFFF5B5B"/>
        </patternFill>
      </fill>
    </dxf>
    <dxf>
      <fill>
        <patternFill>
          <bgColor rgb="FFFF0000"/>
        </patternFill>
      </fill>
    </dxf>
    <dxf>
      <fill>
        <patternFill>
          <bgColor theme="9" tint="-0.24994659260841701"/>
        </patternFill>
      </fill>
    </dxf>
    <dxf>
      <fill>
        <patternFill>
          <bgColor rgb="FFFFFF00"/>
        </patternFill>
      </fill>
    </dxf>
    <dxf>
      <fill>
        <patternFill patternType="solid">
          <bgColor rgb="FF1ECD15"/>
        </patternFill>
      </fill>
    </dxf>
    <dxf>
      <fill>
        <patternFill>
          <bgColor indexed="42"/>
        </patternFill>
      </fill>
    </dxf>
    <dxf>
      <fill>
        <patternFill>
          <bgColor indexed="43"/>
        </patternFill>
      </fill>
    </dxf>
    <dxf>
      <fill>
        <patternFill>
          <bgColor indexed="4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A6D86E"/>
        </patternFill>
      </fill>
    </dxf>
    <dxf>
      <fill>
        <patternFill>
          <bgColor rgb="FFFFFF6D"/>
        </patternFill>
      </fill>
    </dxf>
    <dxf>
      <fill>
        <patternFill>
          <bgColor rgb="FFFFD13F"/>
        </patternFill>
      </fill>
    </dxf>
    <dxf>
      <fill>
        <patternFill>
          <bgColor rgb="FFFF5B5B"/>
        </patternFill>
      </fill>
    </dxf>
    <dxf>
      <fill>
        <patternFill>
          <bgColor rgb="FFFF0000"/>
        </patternFill>
      </fill>
    </dxf>
    <dxf>
      <fill>
        <patternFill>
          <bgColor theme="9" tint="-0.24994659260841701"/>
        </patternFill>
      </fill>
    </dxf>
    <dxf>
      <fill>
        <patternFill>
          <bgColor rgb="FFFFFF00"/>
        </patternFill>
      </fill>
    </dxf>
    <dxf>
      <fill>
        <patternFill patternType="solid">
          <bgColor rgb="FF1ECD1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A6D86E"/>
        </patternFill>
      </fill>
    </dxf>
    <dxf>
      <fill>
        <patternFill>
          <bgColor rgb="FFFFFF6D"/>
        </patternFill>
      </fill>
    </dxf>
    <dxf>
      <fill>
        <patternFill>
          <bgColor rgb="FFFFD13F"/>
        </patternFill>
      </fill>
    </dxf>
    <dxf>
      <fill>
        <patternFill>
          <bgColor rgb="FFFF5B5B"/>
        </patternFill>
      </fill>
    </dxf>
    <dxf>
      <fill>
        <patternFill>
          <bgColor rgb="FFFF0000"/>
        </patternFill>
      </fill>
    </dxf>
    <dxf>
      <fill>
        <patternFill>
          <bgColor theme="9" tint="-0.24994659260841701"/>
        </patternFill>
      </fill>
    </dxf>
    <dxf>
      <fill>
        <patternFill>
          <bgColor rgb="FFFFFF00"/>
        </patternFill>
      </fill>
    </dxf>
    <dxf>
      <fill>
        <patternFill patternType="solid">
          <bgColor rgb="FF1ECD15"/>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A6D86E"/>
        </patternFill>
      </fill>
    </dxf>
    <dxf>
      <fill>
        <patternFill>
          <bgColor rgb="FFFFFF6D"/>
        </patternFill>
      </fill>
    </dxf>
    <dxf>
      <fill>
        <patternFill>
          <bgColor rgb="FFFFD13F"/>
        </patternFill>
      </fill>
    </dxf>
    <dxf>
      <fill>
        <patternFill>
          <bgColor rgb="FFFF5B5B"/>
        </patternFill>
      </fill>
    </dxf>
    <dxf>
      <fill>
        <patternFill>
          <bgColor rgb="FFFF0000"/>
        </patternFill>
      </fill>
    </dxf>
    <dxf>
      <fill>
        <patternFill>
          <bgColor indexed="42"/>
        </patternFill>
      </fill>
    </dxf>
    <dxf>
      <fill>
        <patternFill>
          <bgColor indexed="43"/>
        </patternFill>
      </fill>
    </dxf>
    <dxf>
      <fill>
        <patternFill>
          <bgColor indexed="45"/>
        </patternFill>
      </fill>
    </dxf>
    <dxf>
      <fill>
        <patternFill>
          <bgColor indexed="42"/>
        </patternFill>
      </fill>
    </dxf>
    <dxf>
      <fill>
        <patternFill>
          <bgColor indexed="43"/>
        </patternFill>
      </fill>
    </dxf>
    <dxf>
      <fill>
        <patternFill>
          <bgColor indexed="45"/>
        </patternFill>
      </fill>
    </dxf>
    <dxf>
      <fill>
        <patternFill>
          <bgColor theme="9" tint="-0.24994659260841701"/>
        </patternFill>
      </fill>
    </dxf>
    <dxf>
      <fill>
        <patternFill>
          <bgColor rgb="FFFFFF00"/>
        </patternFill>
      </fill>
    </dxf>
    <dxf>
      <fill>
        <patternFill patternType="solid">
          <bgColor rgb="FF1ECD15"/>
        </patternFill>
      </fill>
    </dxf>
    <dxf>
      <fill>
        <patternFill>
          <bgColor indexed="42"/>
        </patternFill>
      </fill>
    </dxf>
    <dxf>
      <fill>
        <patternFill>
          <bgColor indexed="43"/>
        </patternFill>
      </fill>
    </dxf>
    <dxf>
      <fill>
        <patternFill>
          <bgColor indexed="45"/>
        </patternFill>
      </fill>
    </dxf>
  </dxfs>
  <tableStyles count="0" defaultTableStyle="TableStyleMedium9" defaultPivotStyle="PivotStyleLight16"/>
  <colors>
    <mruColors>
      <color rgb="FFFFFF6D"/>
      <color rgb="FFFF5B5B"/>
      <color rgb="FFFFD13F"/>
      <color rgb="FFA6D86E"/>
      <color rgb="FFADDB7B"/>
      <color rgb="FF1ECD1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773906</xdr:colOff>
      <xdr:row>7</xdr:row>
      <xdr:rowOff>107155</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762250" cy="13811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57150</xdr:colOff>
      <xdr:row>15</xdr:row>
      <xdr:rowOff>485775</xdr:rowOff>
    </xdr:from>
    <xdr:to>
      <xdr:col>5</xdr:col>
      <xdr:colOff>761999</xdr:colOff>
      <xdr:row>16</xdr:row>
      <xdr:rowOff>552450</xdr:rowOff>
    </xdr:to>
    <xdr:sp macro="" textlink="">
      <xdr:nvSpPr>
        <xdr:cNvPr id="9" name="8 Triángulo isósceles">
          <a:extLst>
            <a:ext uri="{FF2B5EF4-FFF2-40B4-BE49-F238E27FC236}">
              <a16:creationId xmlns="" xmlns:a16="http://schemas.microsoft.com/office/drawing/2014/main" id="{00000000-0008-0000-0300-000009000000}"/>
            </a:ext>
          </a:extLst>
        </xdr:cNvPr>
        <xdr:cNvSpPr/>
      </xdr:nvSpPr>
      <xdr:spPr>
        <a:xfrm>
          <a:off x="3867150" y="4124325"/>
          <a:ext cx="704849" cy="666750"/>
        </a:xfrm>
        <a:prstGeom prst="triangle">
          <a:avLst>
            <a:gd name="adj" fmla="val 100000"/>
          </a:avLst>
        </a:prstGeom>
        <a:solidFill>
          <a:srgbClr val="00B050">
            <a:alpha val="44000"/>
          </a:srgbClr>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4</xdr:col>
      <xdr:colOff>761498</xdr:colOff>
      <xdr:row>15</xdr:row>
      <xdr:rowOff>552450</xdr:rowOff>
    </xdr:from>
    <xdr:to>
      <xdr:col>5</xdr:col>
      <xdr:colOff>590550</xdr:colOff>
      <xdr:row>17</xdr:row>
      <xdr:rowOff>19050</xdr:rowOff>
    </xdr:to>
    <xdr:sp macro="" textlink="">
      <xdr:nvSpPr>
        <xdr:cNvPr id="10" name="9 Triángulo isósceles">
          <a:extLst>
            <a:ext uri="{FF2B5EF4-FFF2-40B4-BE49-F238E27FC236}">
              <a16:creationId xmlns="" xmlns:a16="http://schemas.microsoft.com/office/drawing/2014/main" id="{00000000-0008-0000-0300-00000A000000}"/>
            </a:ext>
          </a:extLst>
        </xdr:cNvPr>
        <xdr:cNvSpPr/>
      </xdr:nvSpPr>
      <xdr:spPr>
        <a:xfrm flipH="1" flipV="1">
          <a:off x="3809498" y="4191000"/>
          <a:ext cx="591052" cy="666750"/>
        </a:xfrm>
        <a:prstGeom prst="triangle">
          <a:avLst>
            <a:gd name="adj" fmla="val 100000"/>
          </a:avLst>
        </a:prstGeom>
        <a:solidFill>
          <a:srgbClr val="FFFF00">
            <a:alpha val="44000"/>
          </a:srgb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3</xdr:col>
      <xdr:colOff>5015</xdr:colOff>
      <xdr:row>18</xdr:row>
      <xdr:rowOff>15039</xdr:rowOff>
    </xdr:from>
    <xdr:to>
      <xdr:col>3</xdr:col>
      <xdr:colOff>1032562</xdr:colOff>
      <xdr:row>18</xdr:row>
      <xdr:rowOff>512885</xdr:rowOff>
    </xdr:to>
    <xdr:sp macro="" textlink="">
      <xdr:nvSpPr>
        <xdr:cNvPr id="11" name="10 Triángulo isósceles">
          <a:extLst>
            <a:ext uri="{FF2B5EF4-FFF2-40B4-BE49-F238E27FC236}">
              <a16:creationId xmlns="" xmlns:a16="http://schemas.microsoft.com/office/drawing/2014/main" id="{00000000-0008-0000-0300-00000B000000}"/>
            </a:ext>
          </a:extLst>
        </xdr:cNvPr>
        <xdr:cNvSpPr/>
      </xdr:nvSpPr>
      <xdr:spPr>
        <a:xfrm>
          <a:off x="3434015" y="4596564"/>
          <a:ext cx="1027547" cy="497846"/>
        </a:xfrm>
        <a:prstGeom prst="triangle">
          <a:avLst>
            <a:gd name="adj" fmla="val 100000"/>
          </a:avLst>
        </a:prstGeom>
        <a:solidFill>
          <a:srgbClr val="00B050">
            <a:alpha val="44000"/>
          </a:srgbClr>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2</xdr:col>
      <xdr:colOff>761499</xdr:colOff>
      <xdr:row>18</xdr:row>
      <xdr:rowOff>15037</xdr:rowOff>
    </xdr:from>
    <xdr:to>
      <xdr:col>4</xdr:col>
      <xdr:colOff>3509</xdr:colOff>
      <xdr:row>19</xdr:row>
      <xdr:rowOff>28574</xdr:rowOff>
    </xdr:to>
    <xdr:sp macro="" textlink="">
      <xdr:nvSpPr>
        <xdr:cNvPr id="12" name="11 Triángulo isósceles">
          <a:extLst>
            <a:ext uri="{FF2B5EF4-FFF2-40B4-BE49-F238E27FC236}">
              <a16:creationId xmlns="" xmlns:a16="http://schemas.microsoft.com/office/drawing/2014/main" id="{00000000-0008-0000-0300-00000C000000}"/>
            </a:ext>
          </a:extLst>
        </xdr:cNvPr>
        <xdr:cNvSpPr/>
      </xdr:nvSpPr>
      <xdr:spPr>
        <a:xfrm flipH="1" flipV="1">
          <a:off x="2285499" y="5253787"/>
          <a:ext cx="766010" cy="623137"/>
        </a:xfrm>
        <a:prstGeom prst="triangle">
          <a:avLst>
            <a:gd name="adj" fmla="val 100000"/>
          </a:avLst>
        </a:prstGeom>
        <a:solidFill>
          <a:srgbClr val="FFFF00">
            <a:alpha val="44000"/>
          </a:srgbClr>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s-CO"/>
        </a:p>
      </xdr:txBody>
    </xdr:sp>
    <xdr:clientData/>
  </xdr:twoCellAnchor>
  <xdr:twoCellAnchor>
    <xdr:from>
      <xdr:col>5</xdr:col>
      <xdr:colOff>7327</xdr:colOff>
      <xdr:row>18</xdr:row>
      <xdr:rowOff>0</xdr:rowOff>
    </xdr:from>
    <xdr:to>
      <xdr:col>5</xdr:col>
      <xdr:colOff>908538</xdr:colOff>
      <xdr:row>19</xdr:row>
      <xdr:rowOff>0</xdr:rowOff>
    </xdr:to>
    <xdr:cxnSp macro="">
      <xdr:nvCxnSpPr>
        <xdr:cNvPr id="13" name="12 Conector recto">
          <a:extLst>
            <a:ext uri="{FF2B5EF4-FFF2-40B4-BE49-F238E27FC236}">
              <a16:creationId xmlns="" xmlns:a16="http://schemas.microsoft.com/office/drawing/2014/main" id="{00000000-0008-0000-0300-00000D000000}"/>
            </a:ext>
          </a:extLst>
        </xdr:cNvPr>
        <xdr:cNvCxnSpPr/>
      </xdr:nvCxnSpPr>
      <xdr:spPr>
        <a:xfrm flipH="1">
          <a:off x="5531827" y="4581525"/>
          <a:ext cx="901211" cy="523875"/>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5015</xdr:colOff>
      <xdr:row>15</xdr:row>
      <xdr:rowOff>65943</xdr:rowOff>
    </xdr:from>
    <xdr:to>
      <xdr:col>6</xdr:col>
      <xdr:colOff>2200</xdr:colOff>
      <xdr:row>16</xdr:row>
      <xdr:rowOff>259875</xdr:rowOff>
    </xdr:to>
    <xdr:cxnSp macro="">
      <xdr:nvCxnSpPr>
        <xdr:cNvPr id="14" name="13 Conector recto">
          <a:extLst>
            <a:ext uri="{FF2B5EF4-FFF2-40B4-BE49-F238E27FC236}">
              <a16:creationId xmlns="" xmlns:a16="http://schemas.microsoft.com/office/drawing/2014/main" id="{00000000-0008-0000-0300-00000E000000}"/>
            </a:ext>
          </a:extLst>
        </xdr:cNvPr>
        <xdr:cNvCxnSpPr/>
      </xdr:nvCxnSpPr>
      <xdr:spPr>
        <a:xfrm flipH="1">
          <a:off x="3815015" y="3704493"/>
          <a:ext cx="759185" cy="794007"/>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761499</xdr:colOff>
      <xdr:row>18</xdr:row>
      <xdr:rowOff>4397</xdr:rowOff>
    </xdr:from>
    <xdr:to>
      <xdr:col>4</xdr:col>
      <xdr:colOff>1467</xdr:colOff>
      <xdr:row>19</xdr:row>
      <xdr:rowOff>28574</xdr:rowOff>
    </xdr:to>
    <xdr:cxnSp macro="">
      <xdr:nvCxnSpPr>
        <xdr:cNvPr id="15" name="14 Conector recto">
          <a:extLst>
            <a:ext uri="{FF2B5EF4-FFF2-40B4-BE49-F238E27FC236}">
              <a16:creationId xmlns="" xmlns:a16="http://schemas.microsoft.com/office/drawing/2014/main" id="{00000000-0008-0000-0300-00000F000000}"/>
            </a:ext>
          </a:extLst>
        </xdr:cNvPr>
        <xdr:cNvCxnSpPr>
          <a:endCxn id="12" idx="0"/>
        </xdr:cNvCxnSpPr>
      </xdr:nvCxnSpPr>
      <xdr:spPr>
        <a:xfrm flipH="1">
          <a:off x="2285499" y="5243147"/>
          <a:ext cx="763968" cy="633777"/>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driana%20Valenzuela\Users\Adriana%20Valenzuela\Documents\SOYGA\ALFA\CANO%20JIMENEZ\ACTUALIZACION_MATRIZ_DE_CANO_JIMENEZ.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SG-SST%20ESPACIOS%20PUBLICOS%20DE%20SOACHA\ANEXOS%20PDF\MATRIZ%20DE%20RIESGO%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A2" t="e">
            <v>#REF!</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DE RIESGOS OBRA CIVIL"/>
      <sheetName val="Tablas 1 a 6 y 8"/>
      <sheetName val="Tablas 7-4 y 9"/>
      <sheetName val="TERMINOS"/>
    </sheetNames>
    <sheetDataSet>
      <sheetData sheetId="0"/>
      <sheetData sheetId="1">
        <row r="39">
          <cell r="A39" t="str">
            <v>Nivel de riesgo</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W323"/>
  <sheetViews>
    <sheetView tabSelected="1" zoomScale="60" zoomScaleNormal="60" zoomScaleSheetLayoutView="70" zoomScalePageLayoutView="112" workbookViewId="0">
      <selection activeCell="D9" sqref="D9:D10"/>
    </sheetView>
  </sheetViews>
  <sheetFormatPr baseColWidth="10" defaultColWidth="11.42578125" defaultRowHeight="14.25" x14ac:dyDescent="0.2"/>
  <cols>
    <col min="1" max="1" width="29.85546875" style="75" customWidth="1"/>
    <col min="2" max="2" width="12.7109375" style="75" customWidth="1"/>
    <col min="3" max="3" width="20.85546875" style="75" customWidth="1"/>
    <col min="4" max="4" width="15.42578125" style="75" customWidth="1"/>
    <col min="5" max="5" width="27.5703125" style="75" customWidth="1"/>
    <col min="6" max="6" width="6.28515625" style="75" customWidth="1"/>
    <col min="7" max="7" width="68" style="75" customWidth="1"/>
    <col min="8" max="8" width="22" style="87" customWidth="1"/>
    <col min="9" max="9" width="51.28515625" style="88" customWidth="1"/>
    <col min="10" max="10" width="28.7109375" style="75" customWidth="1"/>
    <col min="11" max="11" width="27.85546875" style="75" customWidth="1"/>
    <col min="12" max="12" width="30.42578125" style="75" customWidth="1"/>
    <col min="13" max="13" width="5.140625" style="75" customWidth="1"/>
    <col min="14" max="14" width="4.42578125" style="75" customWidth="1"/>
    <col min="15" max="15" width="7.42578125" style="75" customWidth="1"/>
    <col min="16" max="16" width="9.140625" style="75" customWidth="1"/>
    <col min="17" max="17" width="6" style="75" customWidth="1"/>
    <col min="18" max="18" width="7.85546875" style="75" customWidth="1"/>
    <col min="19" max="19" width="7.140625" style="75" customWidth="1"/>
    <col min="20" max="20" width="26.42578125" style="75" customWidth="1"/>
    <col min="21" max="21" width="5" style="75" customWidth="1"/>
    <col min="22" max="22" width="28.42578125" style="75" customWidth="1"/>
    <col min="23" max="23" width="19.42578125" style="75" customWidth="1"/>
    <col min="24" max="26" width="16.28515625" style="75" customWidth="1"/>
    <col min="27" max="27" width="43.5703125" style="75" bestFit="1" customWidth="1"/>
    <col min="28" max="28" width="27.28515625" style="75" bestFit="1" customWidth="1"/>
    <col min="29" max="29" width="27" style="75" bestFit="1" customWidth="1"/>
    <col min="30" max="30" width="26.85546875" style="75" customWidth="1"/>
    <col min="31" max="16384" width="11.42578125" style="75"/>
  </cols>
  <sheetData>
    <row r="1" spans="1:34" s="65" customFormat="1" ht="14.45" customHeight="1" x14ac:dyDescent="0.2">
      <c r="A1" s="96"/>
      <c r="B1" s="98"/>
      <c r="C1" s="96" t="s">
        <v>388</v>
      </c>
      <c r="D1" s="97"/>
      <c r="E1" s="97"/>
      <c r="F1" s="97"/>
      <c r="G1" s="97"/>
      <c r="H1" s="97"/>
      <c r="I1" s="97"/>
      <c r="J1" s="97"/>
      <c r="K1" s="97"/>
      <c r="L1" s="97"/>
      <c r="M1" s="97"/>
      <c r="N1" s="97"/>
      <c r="O1" s="97"/>
      <c r="P1" s="97"/>
      <c r="Q1" s="97"/>
      <c r="R1" s="97"/>
      <c r="S1" s="97"/>
      <c r="T1" s="97"/>
      <c r="U1" s="97"/>
      <c r="V1" s="97"/>
      <c r="W1" s="97"/>
      <c r="X1" s="97"/>
      <c r="Y1" s="97"/>
      <c r="Z1" s="97"/>
      <c r="AA1" s="98"/>
      <c r="AB1" s="105" t="s">
        <v>382</v>
      </c>
      <c r="AC1" s="105" t="s">
        <v>387</v>
      </c>
    </row>
    <row r="2" spans="1:34" s="65" customFormat="1" ht="14.25" customHeight="1" x14ac:dyDescent="0.2">
      <c r="A2" s="99"/>
      <c r="B2" s="101"/>
      <c r="C2" s="99"/>
      <c r="D2" s="100"/>
      <c r="E2" s="100"/>
      <c r="F2" s="100"/>
      <c r="G2" s="100"/>
      <c r="H2" s="100"/>
      <c r="I2" s="100"/>
      <c r="J2" s="100"/>
      <c r="K2" s="100"/>
      <c r="L2" s="100"/>
      <c r="M2" s="100"/>
      <c r="N2" s="100"/>
      <c r="O2" s="100"/>
      <c r="P2" s="100"/>
      <c r="Q2" s="100"/>
      <c r="R2" s="100"/>
      <c r="S2" s="100"/>
      <c r="T2" s="100"/>
      <c r="U2" s="100"/>
      <c r="V2" s="100"/>
      <c r="W2" s="100"/>
      <c r="X2" s="100"/>
      <c r="Y2" s="100"/>
      <c r="Z2" s="100"/>
      <c r="AA2" s="101"/>
      <c r="AB2" s="105"/>
      <c r="AC2" s="105"/>
    </row>
    <row r="3" spans="1:34" s="65" customFormat="1" ht="14.25" customHeight="1" x14ac:dyDescent="0.2">
      <c r="A3" s="99"/>
      <c r="B3" s="101"/>
      <c r="C3" s="99"/>
      <c r="D3" s="100"/>
      <c r="E3" s="100"/>
      <c r="F3" s="100"/>
      <c r="G3" s="100"/>
      <c r="H3" s="100"/>
      <c r="I3" s="100"/>
      <c r="J3" s="100"/>
      <c r="K3" s="100"/>
      <c r="L3" s="100"/>
      <c r="M3" s="100"/>
      <c r="N3" s="100"/>
      <c r="O3" s="100"/>
      <c r="P3" s="100"/>
      <c r="Q3" s="100"/>
      <c r="R3" s="100"/>
      <c r="S3" s="100"/>
      <c r="T3" s="100"/>
      <c r="U3" s="100"/>
      <c r="V3" s="100"/>
      <c r="W3" s="100"/>
      <c r="X3" s="100"/>
      <c r="Y3" s="100"/>
      <c r="Z3" s="100"/>
      <c r="AA3" s="101"/>
      <c r="AB3" s="105" t="s">
        <v>383</v>
      </c>
      <c r="AC3" s="105">
        <v>5</v>
      </c>
    </row>
    <row r="4" spans="1:34" s="65" customFormat="1" ht="15" customHeight="1" x14ac:dyDescent="0.2">
      <c r="A4" s="99"/>
      <c r="B4" s="101"/>
      <c r="C4" s="99"/>
      <c r="D4" s="100"/>
      <c r="E4" s="100"/>
      <c r="F4" s="100"/>
      <c r="G4" s="100"/>
      <c r="H4" s="100"/>
      <c r="I4" s="100"/>
      <c r="J4" s="100"/>
      <c r="K4" s="100"/>
      <c r="L4" s="100"/>
      <c r="M4" s="100"/>
      <c r="N4" s="100"/>
      <c r="O4" s="100"/>
      <c r="P4" s="100"/>
      <c r="Q4" s="100"/>
      <c r="R4" s="100"/>
      <c r="S4" s="100"/>
      <c r="T4" s="100"/>
      <c r="U4" s="100"/>
      <c r="V4" s="100"/>
      <c r="W4" s="100"/>
      <c r="X4" s="100"/>
      <c r="Y4" s="100"/>
      <c r="Z4" s="100"/>
      <c r="AA4" s="101"/>
      <c r="AB4" s="105"/>
      <c r="AC4" s="105"/>
    </row>
    <row r="5" spans="1:34" s="65" customFormat="1" ht="15" customHeight="1" x14ac:dyDescent="0.2">
      <c r="A5" s="99"/>
      <c r="B5" s="101"/>
      <c r="C5" s="99"/>
      <c r="D5" s="100"/>
      <c r="E5" s="100"/>
      <c r="F5" s="100"/>
      <c r="G5" s="100"/>
      <c r="H5" s="100"/>
      <c r="I5" s="100"/>
      <c r="J5" s="100"/>
      <c r="K5" s="100"/>
      <c r="L5" s="100"/>
      <c r="M5" s="100"/>
      <c r="N5" s="100"/>
      <c r="O5" s="100"/>
      <c r="P5" s="100"/>
      <c r="Q5" s="100"/>
      <c r="R5" s="100"/>
      <c r="S5" s="100"/>
      <c r="T5" s="100"/>
      <c r="U5" s="100"/>
      <c r="V5" s="100"/>
      <c r="W5" s="100"/>
      <c r="X5" s="100"/>
      <c r="Y5" s="100"/>
      <c r="Z5" s="100"/>
      <c r="AA5" s="101"/>
      <c r="AB5" s="105" t="s">
        <v>384</v>
      </c>
      <c r="AC5" s="105" t="s">
        <v>386</v>
      </c>
    </row>
    <row r="6" spans="1:34" s="65" customFormat="1" ht="14.25" customHeight="1" x14ac:dyDescent="0.2">
      <c r="A6" s="99"/>
      <c r="B6" s="101"/>
      <c r="C6" s="99"/>
      <c r="D6" s="100"/>
      <c r="E6" s="100"/>
      <c r="F6" s="100"/>
      <c r="G6" s="100"/>
      <c r="H6" s="100"/>
      <c r="I6" s="100"/>
      <c r="J6" s="100"/>
      <c r="K6" s="100"/>
      <c r="L6" s="100"/>
      <c r="M6" s="100"/>
      <c r="N6" s="100"/>
      <c r="O6" s="100"/>
      <c r="P6" s="100"/>
      <c r="Q6" s="100"/>
      <c r="R6" s="100"/>
      <c r="S6" s="100"/>
      <c r="T6" s="100"/>
      <c r="U6" s="100"/>
      <c r="V6" s="100"/>
      <c r="W6" s="100"/>
      <c r="X6" s="100"/>
      <c r="Y6" s="100"/>
      <c r="Z6" s="100"/>
      <c r="AA6" s="101"/>
      <c r="AB6" s="105"/>
      <c r="AC6" s="105"/>
    </row>
    <row r="7" spans="1:34" s="65" customFormat="1" ht="14.25" customHeight="1" x14ac:dyDescent="0.2">
      <c r="A7" s="99"/>
      <c r="B7" s="101"/>
      <c r="C7" s="99"/>
      <c r="D7" s="100"/>
      <c r="E7" s="100"/>
      <c r="F7" s="100"/>
      <c r="G7" s="100"/>
      <c r="H7" s="100"/>
      <c r="I7" s="100"/>
      <c r="J7" s="100"/>
      <c r="K7" s="100"/>
      <c r="L7" s="100"/>
      <c r="M7" s="100"/>
      <c r="N7" s="100"/>
      <c r="O7" s="100"/>
      <c r="P7" s="100"/>
      <c r="Q7" s="100"/>
      <c r="R7" s="100"/>
      <c r="S7" s="100"/>
      <c r="T7" s="100"/>
      <c r="U7" s="100"/>
      <c r="V7" s="100"/>
      <c r="W7" s="100"/>
      <c r="X7" s="100"/>
      <c r="Y7" s="100"/>
      <c r="Z7" s="100"/>
      <c r="AA7" s="101"/>
      <c r="AB7" s="106" t="s">
        <v>385</v>
      </c>
      <c r="AC7" s="107">
        <v>44907</v>
      </c>
    </row>
    <row r="8" spans="1:34" s="65" customFormat="1" ht="14.25" customHeight="1" x14ac:dyDescent="0.2">
      <c r="A8" s="102"/>
      <c r="B8" s="104"/>
      <c r="C8" s="102"/>
      <c r="D8" s="103"/>
      <c r="E8" s="103"/>
      <c r="F8" s="103"/>
      <c r="G8" s="103"/>
      <c r="H8" s="103"/>
      <c r="I8" s="103"/>
      <c r="J8" s="103"/>
      <c r="K8" s="103"/>
      <c r="L8" s="103"/>
      <c r="M8" s="103"/>
      <c r="N8" s="103"/>
      <c r="O8" s="103"/>
      <c r="P8" s="103"/>
      <c r="Q8" s="103"/>
      <c r="R8" s="103"/>
      <c r="S8" s="103"/>
      <c r="T8" s="103"/>
      <c r="U8" s="103"/>
      <c r="V8" s="103"/>
      <c r="W8" s="103"/>
      <c r="X8" s="103"/>
      <c r="Y8" s="103"/>
      <c r="Z8" s="103"/>
      <c r="AA8" s="104"/>
      <c r="AB8" s="106"/>
      <c r="AC8" s="106"/>
    </row>
    <row r="9" spans="1:34" s="66" customFormat="1" ht="30" customHeight="1" x14ac:dyDescent="0.2">
      <c r="A9" s="108" t="s">
        <v>5</v>
      </c>
      <c r="B9" s="108" t="s">
        <v>6</v>
      </c>
      <c r="C9" s="108" t="s">
        <v>7</v>
      </c>
      <c r="D9" s="108" t="s">
        <v>59</v>
      </c>
      <c r="E9" s="108" t="s">
        <v>8</v>
      </c>
      <c r="F9" s="108" t="s">
        <v>9</v>
      </c>
      <c r="G9" s="112" t="s">
        <v>0</v>
      </c>
      <c r="H9" s="112"/>
      <c r="I9" s="112"/>
      <c r="J9" s="110" t="s">
        <v>1</v>
      </c>
      <c r="K9" s="110"/>
      <c r="L9" s="110"/>
      <c r="M9" s="111" t="s">
        <v>2</v>
      </c>
      <c r="N9" s="111"/>
      <c r="O9" s="111"/>
      <c r="P9" s="111"/>
      <c r="Q9" s="111"/>
      <c r="R9" s="111"/>
      <c r="S9" s="111"/>
      <c r="T9" s="89" t="s">
        <v>3</v>
      </c>
      <c r="U9" s="110" t="s">
        <v>4</v>
      </c>
      <c r="V9" s="110"/>
      <c r="W9" s="110"/>
      <c r="X9" s="110" t="s">
        <v>273</v>
      </c>
      <c r="Y9" s="110"/>
      <c r="Z9" s="110"/>
      <c r="AA9" s="110"/>
      <c r="AB9" s="110"/>
      <c r="AC9" s="110"/>
    </row>
    <row r="10" spans="1:34" s="66" customFormat="1" ht="127.5" x14ac:dyDescent="0.2">
      <c r="A10" s="109"/>
      <c r="B10" s="109"/>
      <c r="C10" s="109"/>
      <c r="D10" s="109"/>
      <c r="E10" s="109"/>
      <c r="F10" s="109"/>
      <c r="G10" s="90" t="s">
        <v>10</v>
      </c>
      <c r="H10" s="91" t="s">
        <v>11</v>
      </c>
      <c r="I10" s="90" t="s">
        <v>143</v>
      </c>
      <c r="J10" s="90" t="s">
        <v>12</v>
      </c>
      <c r="K10" s="90" t="s">
        <v>13</v>
      </c>
      <c r="L10" s="90" t="s">
        <v>142</v>
      </c>
      <c r="M10" s="90" t="s">
        <v>14</v>
      </c>
      <c r="N10" s="90" t="s">
        <v>15</v>
      </c>
      <c r="O10" s="90" t="s">
        <v>16</v>
      </c>
      <c r="P10" s="90" t="s">
        <v>17</v>
      </c>
      <c r="Q10" s="90" t="s">
        <v>18</v>
      </c>
      <c r="R10" s="90" t="s">
        <v>19</v>
      </c>
      <c r="S10" s="90" t="s">
        <v>20</v>
      </c>
      <c r="T10" s="90" t="s">
        <v>21</v>
      </c>
      <c r="U10" s="90" t="s">
        <v>22</v>
      </c>
      <c r="V10" s="92" t="s">
        <v>23</v>
      </c>
      <c r="W10" s="92" t="s">
        <v>24</v>
      </c>
      <c r="X10" s="90" t="s">
        <v>25</v>
      </c>
      <c r="Y10" s="90" t="s">
        <v>26</v>
      </c>
      <c r="Z10" s="90" t="s">
        <v>144</v>
      </c>
      <c r="AA10" s="90" t="s">
        <v>286</v>
      </c>
      <c r="AB10" s="90" t="s">
        <v>145</v>
      </c>
      <c r="AC10" s="90" t="s">
        <v>146</v>
      </c>
    </row>
    <row r="11" spans="1:34" ht="202.5" customHeight="1" x14ac:dyDescent="0.2">
      <c r="A11" s="67" t="s">
        <v>319</v>
      </c>
      <c r="B11" s="67" t="s">
        <v>320</v>
      </c>
      <c r="C11" s="67" t="s">
        <v>299</v>
      </c>
      <c r="D11" s="67" t="s">
        <v>300</v>
      </c>
      <c r="E11" s="67" t="s">
        <v>301</v>
      </c>
      <c r="F11" s="67" t="s">
        <v>27</v>
      </c>
      <c r="G11" s="68" t="s">
        <v>354</v>
      </c>
      <c r="H11" s="69" t="s">
        <v>173</v>
      </c>
      <c r="I11" s="70" t="s">
        <v>288</v>
      </c>
      <c r="J11" s="71" t="s">
        <v>157</v>
      </c>
      <c r="K11" s="71" t="s">
        <v>155</v>
      </c>
      <c r="L11" s="71" t="s">
        <v>355</v>
      </c>
      <c r="M11" s="68">
        <v>6</v>
      </c>
      <c r="N11" s="68">
        <v>2</v>
      </c>
      <c r="O11" s="72">
        <f t="shared" ref="O11:O14" si="0">+M11*N11</f>
        <v>12</v>
      </c>
      <c r="P11" s="73" t="str">
        <f t="shared" ref="P11:P14" si="1">IF(AND(O11&gt;=2,O11&lt;=4),"BAJO (B)",IF(AND(O11&gt;=6,O11&lt;=8),"MEDIO (M)",IF(AND(O11&gt;=10,O11&lt;=20),"ALTO (A)",IF(AND(O11&gt;=24,O11&lt;=40),"MUY ALTO (MA)"))))</f>
        <v>ALTO (A)</v>
      </c>
      <c r="Q11" s="68">
        <v>25</v>
      </c>
      <c r="R11" s="68">
        <f t="shared" ref="R11:R14" si="2">+O11*Q11</f>
        <v>300</v>
      </c>
      <c r="S11" s="74" t="str">
        <f t="shared" ref="S11:S14" si="3">IF(AND(R11&gt;=600,R11&lt;=4000),"I",IF(AND(R11&gt;=150,R11&lt;=500),"II",IF(AND(R11&gt;=40,R11&lt;=120),"III","IV")))</f>
        <v>II</v>
      </c>
      <c r="T11" s="74" t="str">
        <f t="shared" ref="T11:T14" si="4">IF(S11="I","No Aceptable",IF(S11="II","No Aceptable o Aceptable con control específico",IF(S11="III","Mejorable",IF(S11="IV","Aceptable"))))</f>
        <v>No Aceptable o Aceptable con control específico</v>
      </c>
      <c r="U11" s="72">
        <v>3</v>
      </c>
      <c r="V11" s="70" t="s">
        <v>156</v>
      </c>
      <c r="W11" s="68" t="s">
        <v>27</v>
      </c>
      <c r="X11" s="68" t="s">
        <v>141</v>
      </c>
      <c r="Y11" s="68" t="s">
        <v>141</v>
      </c>
      <c r="Z11" s="68" t="s">
        <v>141</v>
      </c>
      <c r="AA11" s="70" t="s">
        <v>289</v>
      </c>
      <c r="AB11" s="71" t="s">
        <v>290</v>
      </c>
      <c r="AC11" s="70" t="s">
        <v>272</v>
      </c>
    </row>
    <row r="12" spans="1:34" ht="179.25" customHeight="1" x14ac:dyDescent="0.2">
      <c r="A12" s="67" t="s">
        <v>321</v>
      </c>
      <c r="B12" s="67" t="s">
        <v>322</v>
      </c>
      <c r="C12" s="67" t="s">
        <v>323</v>
      </c>
      <c r="D12" s="67" t="s">
        <v>153</v>
      </c>
      <c r="E12" s="67" t="s">
        <v>154</v>
      </c>
      <c r="F12" s="67" t="s">
        <v>27</v>
      </c>
      <c r="G12" s="68" t="s">
        <v>356</v>
      </c>
      <c r="H12" s="69" t="s">
        <v>174</v>
      </c>
      <c r="I12" s="70" t="s">
        <v>159</v>
      </c>
      <c r="J12" s="71" t="s">
        <v>157</v>
      </c>
      <c r="K12" s="71" t="s">
        <v>158</v>
      </c>
      <c r="L12" s="71" t="s">
        <v>158</v>
      </c>
      <c r="M12" s="68">
        <v>2</v>
      </c>
      <c r="N12" s="68">
        <v>2</v>
      </c>
      <c r="O12" s="72">
        <f t="shared" si="0"/>
        <v>4</v>
      </c>
      <c r="P12" s="70" t="str">
        <f t="shared" si="1"/>
        <v>BAJO (B)</v>
      </c>
      <c r="Q12" s="68">
        <v>10</v>
      </c>
      <c r="R12" s="68">
        <f t="shared" si="2"/>
        <v>40</v>
      </c>
      <c r="S12" s="68" t="str">
        <f t="shared" si="3"/>
        <v>III</v>
      </c>
      <c r="T12" s="68" t="str">
        <f t="shared" si="4"/>
        <v>Mejorable</v>
      </c>
      <c r="U12" s="72">
        <v>3</v>
      </c>
      <c r="V12" s="70" t="s">
        <v>291</v>
      </c>
      <c r="W12" s="68" t="s">
        <v>27</v>
      </c>
      <c r="X12" s="68" t="s">
        <v>141</v>
      </c>
      <c r="Y12" s="68" t="s">
        <v>141</v>
      </c>
      <c r="Z12" s="68" t="s">
        <v>141</v>
      </c>
      <c r="AA12" s="70" t="s">
        <v>292</v>
      </c>
      <c r="AB12" s="71" t="s">
        <v>141</v>
      </c>
      <c r="AC12" s="70" t="s">
        <v>272</v>
      </c>
    </row>
    <row r="13" spans="1:34" ht="188.25" customHeight="1" x14ac:dyDescent="0.2">
      <c r="A13" s="67" t="s">
        <v>319</v>
      </c>
      <c r="B13" s="67" t="s">
        <v>320</v>
      </c>
      <c r="C13" s="67" t="s">
        <v>299</v>
      </c>
      <c r="D13" s="67" t="s">
        <v>300</v>
      </c>
      <c r="E13" s="67" t="s">
        <v>301</v>
      </c>
      <c r="F13" s="67" t="s">
        <v>27</v>
      </c>
      <c r="G13" s="68" t="s">
        <v>357</v>
      </c>
      <c r="H13" s="69" t="s">
        <v>174</v>
      </c>
      <c r="I13" s="68" t="s">
        <v>160</v>
      </c>
      <c r="J13" s="71" t="s">
        <v>157</v>
      </c>
      <c r="K13" s="71" t="s">
        <v>158</v>
      </c>
      <c r="L13" s="71" t="s">
        <v>158</v>
      </c>
      <c r="M13" s="68">
        <v>2</v>
      </c>
      <c r="N13" s="68">
        <v>2</v>
      </c>
      <c r="O13" s="72">
        <f t="shared" si="0"/>
        <v>4</v>
      </c>
      <c r="P13" s="70" t="str">
        <f t="shared" si="1"/>
        <v>BAJO (B)</v>
      </c>
      <c r="Q13" s="68">
        <v>10</v>
      </c>
      <c r="R13" s="68">
        <f t="shared" si="2"/>
        <v>40</v>
      </c>
      <c r="S13" s="68" t="str">
        <f t="shared" si="3"/>
        <v>III</v>
      </c>
      <c r="T13" s="68" t="str">
        <f t="shared" si="4"/>
        <v>Mejorable</v>
      </c>
      <c r="U13" s="72">
        <v>3</v>
      </c>
      <c r="V13" s="70" t="s">
        <v>168</v>
      </c>
      <c r="W13" s="68" t="s">
        <v>27</v>
      </c>
      <c r="X13" s="68" t="s">
        <v>141</v>
      </c>
      <c r="Y13" s="68" t="s">
        <v>141</v>
      </c>
      <c r="Z13" s="68" t="s">
        <v>141</v>
      </c>
      <c r="AA13" s="70" t="s">
        <v>293</v>
      </c>
      <c r="AB13" s="71" t="s">
        <v>141</v>
      </c>
      <c r="AC13" s="70" t="s">
        <v>272</v>
      </c>
      <c r="AH13" s="75" t="s">
        <v>196</v>
      </c>
    </row>
    <row r="14" spans="1:34" ht="175.9" customHeight="1" x14ac:dyDescent="0.2">
      <c r="A14" s="67" t="s">
        <v>321</v>
      </c>
      <c r="B14" s="67" t="s">
        <v>322</v>
      </c>
      <c r="C14" s="67" t="s">
        <v>323</v>
      </c>
      <c r="D14" s="67" t="s">
        <v>153</v>
      </c>
      <c r="E14" s="67" t="s">
        <v>154</v>
      </c>
      <c r="F14" s="67" t="s">
        <v>27</v>
      </c>
      <c r="G14" s="68" t="s">
        <v>358</v>
      </c>
      <c r="H14" s="69" t="s">
        <v>222</v>
      </c>
      <c r="I14" s="70" t="s">
        <v>274</v>
      </c>
      <c r="J14" s="71" t="s">
        <v>157</v>
      </c>
      <c r="K14" s="68" t="s">
        <v>161</v>
      </c>
      <c r="L14" s="68" t="s">
        <v>158</v>
      </c>
      <c r="M14" s="68">
        <v>2</v>
      </c>
      <c r="N14" s="68">
        <v>2</v>
      </c>
      <c r="O14" s="72">
        <f t="shared" si="0"/>
        <v>4</v>
      </c>
      <c r="P14" s="73" t="str">
        <f t="shared" si="1"/>
        <v>BAJO (B)</v>
      </c>
      <c r="Q14" s="68">
        <v>10</v>
      </c>
      <c r="R14" s="68">
        <f t="shared" si="2"/>
        <v>40</v>
      </c>
      <c r="S14" s="74" t="str">
        <f t="shared" si="3"/>
        <v>III</v>
      </c>
      <c r="T14" s="74" t="str">
        <f t="shared" si="4"/>
        <v>Mejorable</v>
      </c>
      <c r="U14" s="72">
        <v>3</v>
      </c>
      <c r="V14" s="70" t="s">
        <v>170</v>
      </c>
      <c r="W14" s="68" t="s">
        <v>27</v>
      </c>
      <c r="X14" s="68" t="s">
        <v>141</v>
      </c>
      <c r="Y14" s="68" t="s">
        <v>141</v>
      </c>
      <c r="Z14" s="68" t="s">
        <v>141</v>
      </c>
      <c r="AA14" s="70" t="s">
        <v>324</v>
      </c>
      <c r="AB14" s="71" t="s">
        <v>325</v>
      </c>
      <c r="AC14" s="70" t="s">
        <v>272</v>
      </c>
    </row>
    <row r="15" spans="1:34" ht="132" customHeight="1" x14ac:dyDescent="0.2">
      <c r="A15" s="67" t="s">
        <v>319</v>
      </c>
      <c r="B15" s="67" t="s">
        <v>326</v>
      </c>
      <c r="C15" s="67" t="s">
        <v>303</v>
      </c>
      <c r="D15" s="67" t="s">
        <v>300</v>
      </c>
      <c r="E15" s="67" t="s">
        <v>301</v>
      </c>
      <c r="F15" s="67" t="s">
        <v>27</v>
      </c>
      <c r="G15" s="68" t="s">
        <v>359</v>
      </c>
      <c r="H15" s="76" t="s">
        <v>162</v>
      </c>
      <c r="I15" s="77" t="s">
        <v>163</v>
      </c>
      <c r="J15" s="78" t="s">
        <v>157</v>
      </c>
      <c r="K15" s="68" t="s">
        <v>165</v>
      </c>
      <c r="L15" s="78" t="s">
        <v>275</v>
      </c>
      <c r="M15" s="68">
        <v>6</v>
      </c>
      <c r="N15" s="68">
        <v>3</v>
      </c>
      <c r="O15" s="72">
        <f t="shared" ref="O15:O17" si="5">+M15*N15</f>
        <v>18</v>
      </c>
      <c r="P15" s="73" t="str">
        <f t="shared" ref="P15:P22" si="6">IF(AND(O15&gt;=2,O15&lt;=4),"BAJO (B)",IF(AND(O15&gt;=6,O15&lt;=8),"MEDIO (M)",IF(AND(O15&gt;=10,O15&lt;=20),"ALTO (A)",IF(AND(O15&gt;=24,O15&lt;=40),"MUY ALTO (MA)"))))</f>
        <v>ALTO (A)</v>
      </c>
      <c r="Q15" s="68">
        <v>10</v>
      </c>
      <c r="R15" s="68">
        <f t="shared" ref="R15:R17" si="7">+O15*Q15</f>
        <v>180</v>
      </c>
      <c r="S15" s="74" t="str">
        <f t="shared" ref="S15:S22" si="8">IF(AND(R15&gt;=600,R15&lt;=4000),"I",IF(AND(R15&gt;=150,R15&lt;=500),"II",IF(AND(R15&gt;=40,R15&lt;=120),"III","IV")))</f>
        <v>II</v>
      </c>
      <c r="T15" s="74" t="str">
        <f t="shared" ref="T15:T22" si="9">IF(S15="I","No Aceptable",IF(S15="II","No Aceptable o Aceptable con control específico",IF(S15="III","Mejorable",IF(S15="IV","Aceptable"))))</f>
        <v>No Aceptable o Aceptable con control específico</v>
      </c>
      <c r="U15" s="72">
        <v>3</v>
      </c>
      <c r="V15" s="70" t="s">
        <v>171</v>
      </c>
      <c r="W15" s="68" t="s">
        <v>27</v>
      </c>
      <c r="X15" s="68" t="s">
        <v>141</v>
      </c>
      <c r="Y15" s="68" t="s">
        <v>141</v>
      </c>
      <c r="Z15" s="68" t="s">
        <v>141</v>
      </c>
      <c r="AA15" s="70" t="s">
        <v>294</v>
      </c>
      <c r="AB15" s="71" t="s">
        <v>141</v>
      </c>
      <c r="AC15" s="70" t="s">
        <v>272</v>
      </c>
    </row>
    <row r="16" spans="1:34" ht="124.5" customHeight="1" x14ac:dyDescent="0.2">
      <c r="A16" s="67" t="s">
        <v>319</v>
      </c>
      <c r="B16" s="67" t="s">
        <v>326</v>
      </c>
      <c r="C16" s="67" t="s">
        <v>303</v>
      </c>
      <c r="D16" s="67" t="s">
        <v>300</v>
      </c>
      <c r="E16" s="67" t="s">
        <v>301</v>
      </c>
      <c r="F16" s="67" t="s">
        <v>27</v>
      </c>
      <c r="G16" s="68" t="s">
        <v>360</v>
      </c>
      <c r="H16" s="76" t="s">
        <v>162</v>
      </c>
      <c r="I16" s="77" t="s">
        <v>224</v>
      </c>
      <c r="J16" s="78" t="s">
        <v>157</v>
      </c>
      <c r="K16" s="68" t="s">
        <v>165</v>
      </c>
      <c r="L16" s="78" t="s">
        <v>275</v>
      </c>
      <c r="M16" s="68">
        <v>6</v>
      </c>
      <c r="N16" s="68">
        <v>3</v>
      </c>
      <c r="O16" s="72">
        <f t="shared" si="5"/>
        <v>18</v>
      </c>
      <c r="P16" s="73" t="str">
        <f t="shared" si="6"/>
        <v>ALTO (A)</v>
      </c>
      <c r="Q16" s="68">
        <v>10</v>
      </c>
      <c r="R16" s="68">
        <f t="shared" si="7"/>
        <v>180</v>
      </c>
      <c r="S16" s="74" t="str">
        <f t="shared" si="8"/>
        <v>II</v>
      </c>
      <c r="T16" s="74" t="str">
        <f t="shared" si="9"/>
        <v>No Aceptable o Aceptable con control específico</v>
      </c>
      <c r="U16" s="72">
        <v>3</v>
      </c>
      <c r="V16" s="70" t="s">
        <v>171</v>
      </c>
      <c r="W16" s="68" t="s">
        <v>27</v>
      </c>
      <c r="X16" s="68" t="s">
        <v>141</v>
      </c>
      <c r="Y16" s="68" t="s">
        <v>141</v>
      </c>
      <c r="Z16" s="68" t="s">
        <v>141</v>
      </c>
      <c r="AA16" s="70" t="s">
        <v>294</v>
      </c>
      <c r="AB16" s="71" t="s">
        <v>157</v>
      </c>
      <c r="AC16" s="70" t="s">
        <v>272</v>
      </c>
    </row>
    <row r="17" spans="1:75" ht="88.15" customHeight="1" x14ac:dyDescent="0.2">
      <c r="A17" s="67" t="s">
        <v>319</v>
      </c>
      <c r="B17" s="67" t="s">
        <v>326</v>
      </c>
      <c r="C17" s="67" t="s">
        <v>303</v>
      </c>
      <c r="D17" s="67" t="s">
        <v>300</v>
      </c>
      <c r="E17" s="67" t="s">
        <v>301</v>
      </c>
      <c r="F17" s="67" t="s">
        <v>27</v>
      </c>
      <c r="G17" s="71" t="s">
        <v>361</v>
      </c>
      <c r="H17" s="76" t="s">
        <v>162</v>
      </c>
      <c r="I17" s="77" t="s">
        <v>225</v>
      </c>
      <c r="J17" s="78" t="s">
        <v>157</v>
      </c>
      <c r="K17" s="68" t="s">
        <v>165</v>
      </c>
      <c r="L17" s="78" t="s">
        <v>275</v>
      </c>
      <c r="M17" s="68">
        <v>6</v>
      </c>
      <c r="N17" s="68">
        <v>3</v>
      </c>
      <c r="O17" s="72">
        <f t="shared" si="5"/>
        <v>18</v>
      </c>
      <c r="P17" s="73" t="str">
        <f t="shared" si="6"/>
        <v>ALTO (A)</v>
      </c>
      <c r="Q17" s="68">
        <v>10</v>
      </c>
      <c r="R17" s="68">
        <f t="shared" si="7"/>
        <v>180</v>
      </c>
      <c r="S17" s="74" t="str">
        <f t="shared" si="8"/>
        <v>II</v>
      </c>
      <c r="T17" s="74" t="str">
        <f t="shared" si="9"/>
        <v>No Aceptable o Aceptable con control específico</v>
      </c>
      <c r="U17" s="72">
        <v>3</v>
      </c>
      <c r="V17" s="70" t="s">
        <v>171</v>
      </c>
      <c r="W17" s="68" t="s">
        <v>27</v>
      </c>
      <c r="X17" s="68" t="s">
        <v>141</v>
      </c>
      <c r="Y17" s="68" t="s">
        <v>141</v>
      </c>
      <c r="Z17" s="68" t="s">
        <v>141</v>
      </c>
      <c r="AA17" s="70" t="s">
        <v>294</v>
      </c>
      <c r="AB17" s="71" t="s">
        <v>157</v>
      </c>
      <c r="AC17" s="70" t="s">
        <v>272</v>
      </c>
    </row>
    <row r="18" spans="1:75" ht="172.5" customHeight="1" x14ac:dyDescent="0.2">
      <c r="A18" s="67" t="s">
        <v>319</v>
      </c>
      <c r="B18" s="67" t="s">
        <v>326</v>
      </c>
      <c r="C18" s="67" t="s">
        <v>303</v>
      </c>
      <c r="D18" s="67" t="s">
        <v>300</v>
      </c>
      <c r="E18" s="67" t="s">
        <v>301</v>
      </c>
      <c r="F18" s="67" t="s">
        <v>27</v>
      </c>
      <c r="G18" s="68" t="s">
        <v>362</v>
      </c>
      <c r="H18" s="69" t="s">
        <v>172</v>
      </c>
      <c r="I18" s="68" t="s">
        <v>276</v>
      </c>
      <c r="J18" s="71" t="s">
        <v>287</v>
      </c>
      <c r="K18" s="71" t="s">
        <v>158</v>
      </c>
      <c r="L18" s="71" t="s">
        <v>277</v>
      </c>
      <c r="M18" s="68">
        <v>2</v>
      </c>
      <c r="N18" s="68">
        <v>3</v>
      </c>
      <c r="O18" s="72">
        <f t="shared" ref="O18:O19" si="10">+M18*N18</f>
        <v>6</v>
      </c>
      <c r="P18" s="73" t="str">
        <f t="shared" si="6"/>
        <v>MEDIO (M)</v>
      </c>
      <c r="Q18" s="68">
        <v>10</v>
      </c>
      <c r="R18" s="68">
        <f t="shared" ref="R18:R19" si="11">+O18*Q18</f>
        <v>60</v>
      </c>
      <c r="S18" s="74" t="str">
        <f t="shared" si="8"/>
        <v>III</v>
      </c>
      <c r="T18" s="74" t="str">
        <f t="shared" si="9"/>
        <v>Mejorable</v>
      </c>
      <c r="U18" s="72">
        <v>3</v>
      </c>
      <c r="V18" s="70" t="s">
        <v>278</v>
      </c>
      <c r="W18" s="68" t="s">
        <v>27</v>
      </c>
      <c r="X18" s="68" t="s">
        <v>141</v>
      </c>
      <c r="Y18" s="68" t="s">
        <v>141</v>
      </c>
      <c r="Z18" s="68" t="s">
        <v>295</v>
      </c>
      <c r="AA18" s="70" t="s">
        <v>296</v>
      </c>
      <c r="AB18" s="71" t="s">
        <v>157</v>
      </c>
      <c r="AC18" s="70" t="s">
        <v>272</v>
      </c>
    </row>
    <row r="19" spans="1:75" ht="146.25" customHeight="1" x14ac:dyDescent="0.2">
      <c r="A19" s="67" t="s">
        <v>319</v>
      </c>
      <c r="B19" s="67" t="s">
        <v>326</v>
      </c>
      <c r="C19" s="67" t="s">
        <v>303</v>
      </c>
      <c r="D19" s="67" t="s">
        <v>300</v>
      </c>
      <c r="E19" s="67" t="s">
        <v>301</v>
      </c>
      <c r="F19" s="67" t="s">
        <v>27</v>
      </c>
      <c r="G19" s="68" t="s">
        <v>363</v>
      </c>
      <c r="H19" s="69" t="s">
        <v>172</v>
      </c>
      <c r="I19" s="68" t="s">
        <v>276</v>
      </c>
      <c r="J19" s="71" t="s">
        <v>158</v>
      </c>
      <c r="K19" s="71" t="s">
        <v>158</v>
      </c>
      <c r="L19" s="71" t="s">
        <v>277</v>
      </c>
      <c r="M19" s="68">
        <v>2</v>
      </c>
      <c r="N19" s="68">
        <v>3</v>
      </c>
      <c r="O19" s="72">
        <f t="shared" si="10"/>
        <v>6</v>
      </c>
      <c r="P19" s="73" t="str">
        <f t="shared" si="6"/>
        <v>MEDIO (M)</v>
      </c>
      <c r="Q19" s="68">
        <v>10</v>
      </c>
      <c r="R19" s="68">
        <f t="shared" si="11"/>
        <v>60</v>
      </c>
      <c r="S19" s="74" t="str">
        <f t="shared" si="8"/>
        <v>III</v>
      </c>
      <c r="T19" s="74" t="str">
        <f t="shared" si="9"/>
        <v>Mejorable</v>
      </c>
      <c r="U19" s="72">
        <v>3</v>
      </c>
      <c r="V19" s="70" t="s">
        <v>175</v>
      </c>
      <c r="W19" s="68" t="s">
        <v>27</v>
      </c>
      <c r="X19" s="68" t="s">
        <v>141</v>
      </c>
      <c r="Y19" s="68" t="s">
        <v>141</v>
      </c>
      <c r="Z19" s="68" t="s">
        <v>141</v>
      </c>
      <c r="AA19" s="70" t="s">
        <v>296</v>
      </c>
      <c r="AB19" s="71" t="s">
        <v>157</v>
      </c>
      <c r="AC19" s="70" t="s">
        <v>272</v>
      </c>
    </row>
    <row r="20" spans="1:75" ht="199.5" customHeight="1" x14ac:dyDescent="0.2">
      <c r="A20" s="67" t="s">
        <v>327</v>
      </c>
      <c r="B20" s="67" t="s">
        <v>152</v>
      </c>
      <c r="C20" s="67" t="s">
        <v>304</v>
      </c>
      <c r="D20" s="67" t="s">
        <v>153</v>
      </c>
      <c r="E20" s="67" t="s">
        <v>184</v>
      </c>
      <c r="F20" s="67" t="s">
        <v>28</v>
      </c>
      <c r="G20" s="68" t="s">
        <v>364</v>
      </c>
      <c r="H20" s="69" t="s">
        <v>172</v>
      </c>
      <c r="I20" s="68" t="s">
        <v>176</v>
      </c>
      <c r="J20" s="71" t="s">
        <v>158</v>
      </c>
      <c r="K20" s="71" t="s">
        <v>158</v>
      </c>
      <c r="L20" s="71" t="s">
        <v>193</v>
      </c>
      <c r="M20" s="68">
        <v>2</v>
      </c>
      <c r="N20" s="68">
        <v>1</v>
      </c>
      <c r="O20" s="72">
        <f t="shared" ref="O20" si="12">+M20*N20</f>
        <v>2</v>
      </c>
      <c r="P20" s="73" t="str">
        <f t="shared" si="6"/>
        <v>BAJO (B)</v>
      </c>
      <c r="Q20" s="68">
        <v>10</v>
      </c>
      <c r="R20" s="68">
        <f t="shared" ref="R20" si="13">+O20*Q20</f>
        <v>20</v>
      </c>
      <c r="S20" s="74" t="str">
        <f t="shared" si="8"/>
        <v>IV</v>
      </c>
      <c r="T20" s="74" t="str">
        <f t="shared" si="9"/>
        <v>Aceptable</v>
      </c>
      <c r="U20" s="72">
        <v>3</v>
      </c>
      <c r="V20" s="70" t="s">
        <v>177</v>
      </c>
      <c r="W20" s="68" t="s">
        <v>27</v>
      </c>
      <c r="X20" s="68" t="s">
        <v>141</v>
      </c>
      <c r="Y20" s="68" t="s">
        <v>141</v>
      </c>
      <c r="Z20" s="68" t="s">
        <v>141</v>
      </c>
      <c r="AA20" s="70" t="s">
        <v>328</v>
      </c>
      <c r="AB20" s="71" t="s">
        <v>141</v>
      </c>
      <c r="AC20" s="70" t="s">
        <v>272</v>
      </c>
    </row>
    <row r="21" spans="1:75" s="81" customFormat="1" ht="183" customHeight="1" x14ac:dyDescent="0.2">
      <c r="A21" s="67" t="s">
        <v>330</v>
      </c>
      <c r="B21" s="67" t="s">
        <v>329</v>
      </c>
      <c r="C21" s="67" t="s">
        <v>306</v>
      </c>
      <c r="D21" s="67" t="s">
        <v>331</v>
      </c>
      <c r="E21" s="67" t="s">
        <v>307</v>
      </c>
      <c r="F21" s="67" t="s">
        <v>27</v>
      </c>
      <c r="G21" s="68" t="s">
        <v>365</v>
      </c>
      <c r="H21" s="69" t="s">
        <v>178</v>
      </c>
      <c r="I21" s="68" t="s">
        <v>179</v>
      </c>
      <c r="J21" s="71" t="s">
        <v>158</v>
      </c>
      <c r="K21" s="71" t="s">
        <v>305</v>
      </c>
      <c r="L21" s="71" t="s">
        <v>297</v>
      </c>
      <c r="M21" s="68">
        <v>6</v>
      </c>
      <c r="N21" s="68">
        <v>3</v>
      </c>
      <c r="O21" s="72">
        <f t="shared" ref="O21" si="14">+M21*N21</f>
        <v>18</v>
      </c>
      <c r="P21" s="79" t="str">
        <f t="shared" si="6"/>
        <v>ALTO (A)</v>
      </c>
      <c r="Q21" s="68">
        <v>10</v>
      </c>
      <c r="R21" s="68">
        <f t="shared" ref="R21" si="15">+O21*Q21</f>
        <v>180</v>
      </c>
      <c r="S21" s="80" t="str">
        <f t="shared" si="8"/>
        <v>II</v>
      </c>
      <c r="T21" s="74" t="str">
        <f t="shared" si="9"/>
        <v>No Aceptable o Aceptable con control específico</v>
      </c>
      <c r="U21" s="72">
        <v>3</v>
      </c>
      <c r="V21" s="70" t="s">
        <v>181</v>
      </c>
      <c r="W21" s="68" t="s">
        <v>27</v>
      </c>
      <c r="X21" s="68" t="s">
        <v>141</v>
      </c>
      <c r="Y21" s="68" t="s">
        <v>141</v>
      </c>
      <c r="Z21" s="68" t="s">
        <v>141</v>
      </c>
      <c r="AA21" s="70" t="s">
        <v>298</v>
      </c>
      <c r="AB21" s="71" t="s">
        <v>332</v>
      </c>
      <c r="AC21" s="70" t="s">
        <v>272</v>
      </c>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row>
    <row r="22" spans="1:75" ht="150.75" customHeight="1" x14ac:dyDescent="0.2">
      <c r="A22" s="67" t="s">
        <v>330</v>
      </c>
      <c r="B22" s="67" t="s">
        <v>329</v>
      </c>
      <c r="C22" s="67" t="s">
        <v>306</v>
      </c>
      <c r="D22" s="67" t="s">
        <v>331</v>
      </c>
      <c r="E22" s="67" t="s">
        <v>307</v>
      </c>
      <c r="F22" s="67" t="s">
        <v>27</v>
      </c>
      <c r="G22" s="68" t="s">
        <v>366</v>
      </c>
      <c r="H22" s="69" t="s">
        <v>178</v>
      </c>
      <c r="I22" s="68" t="s">
        <v>180</v>
      </c>
      <c r="J22" s="71" t="s">
        <v>158</v>
      </c>
      <c r="K22" s="71" t="s">
        <v>158</v>
      </c>
      <c r="L22" s="71" t="s">
        <v>279</v>
      </c>
      <c r="M22" s="68">
        <v>6</v>
      </c>
      <c r="N22" s="68">
        <v>2</v>
      </c>
      <c r="O22" s="72">
        <f t="shared" ref="O22" si="16">+M22*N22</f>
        <v>12</v>
      </c>
      <c r="P22" s="73" t="str">
        <f t="shared" si="6"/>
        <v>ALTO (A)</v>
      </c>
      <c r="Q22" s="68">
        <v>25</v>
      </c>
      <c r="R22" s="68">
        <f t="shared" ref="R22" si="17">+O22*Q22</f>
        <v>300</v>
      </c>
      <c r="S22" s="74" t="str">
        <f t="shared" si="8"/>
        <v>II</v>
      </c>
      <c r="T22" s="74" t="str">
        <f t="shared" si="9"/>
        <v>No Aceptable o Aceptable con control específico</v>
      </c>
      <c r="U22" s="72">
        <v>3</v>
      </c>
      <c r="V22" s="70" t="s">
        <v>308</v>
      </c>
      <c r="W22" s="68" t="s">
        <v>27</v>
      </c>
      <c r="X22" s="68" t="s">
        <v>141</v>
      </c>
      <c r="Y22" s="68" t="s">
        <v>141</v>
      </c>
      <c r="Z22" s="68" t="s">
        <v>141</v>
      </c>
      <c r="AA22" s="70" t="s">
        <v>309</v>
      </c>
      <c r="AB22" s="71" t="s">
        <v>141</v>
      </c>
      <c r="AC22" s="70" t="s">
        <v>272</v>
      </c>
    </row>
    <row r="23" spans="1:75" ht="156" customHeight="1" x14ac:dyDescent="0.2">
      <c r="A23" s="67" t="s">
        <v>333</v>
      </c>
      <c r="B23" s="67" t="s">
        <v>182</v>
      </c>
      <c r="C23" s="67" t="s">
        <v>310</v>
      </c>
      <c r="D23" s="67" t="s">
        <v>153</v>
      </c>
      <c r="E23" s="67" t="s">
        <v>302</v>
      </c>
      <c r="F23" s="67" t="s">
        <v>27</v>
      </c>
      <c r="G23" s="70" t="s">
        <v>367</v>
      </c>
      <c r="H23" s="69" t="s">
        <v>174</v>
      </c>
      <c r="I23" s="70" t="s">
        <v>311</v>
      </c>
      <c r="J23" s="71" t="s">
        <v>158</v>
      </c>
      <c r="K23" s="71" t="s">
        <v>158</v>
      </c>
      <c r="L23" s="71" t="s">
        <v>158</v>
      </c>
      <c r="M23" s="68">
        <v>2</v>
      </c>
      <c r="N23" s="68">
        <v>2</v>
      </c>
      <c r="O23" s="72">
        <f>+M23*N23</f>
        <v>4</v>
      </c>
      <c r="P23" s="73" t="str">
        <f>IF(AND(O23&gt;=2,O23&lt;=4),"BAJO (B)",IF(AND(O23&gt;=6,O23&lt;=8),"MEDIO (M)",IF(AND(O23&gt;=10,O23&lt;=20),"ALTO (A)",IF(AND(O23&gt;=24,O23&lt;=40),"MUY ALTO (MA)"))))</f>
        <v>BAJO (B)</v>
      </c>
      <c r="Q23" s="68">
        <v>10</v>
      </c>
      <c r="R23" s="68">
        <f>+O23*Q23</f>
        <v>40</v>
      </c>
      <c r="S23" s="74" t="str">
        <f>IF(AND(R23&gt;=600,R23&lt;=4000),"I",IF(AND(R23&gt;=150,R23&lt;=500),"II",IF(AND(R23&gt;=40,R23&lt;=120),"III","IV")))</f>
        <v>III</v>
      </c>
      <c r="T23" s="74" t="str">
        <f>IF(S23="I","No Aceptable",IF(S23="II","No Aceptable o Aceptable con control específico",IF(S23="III","Mejorable",IF(S23="IV","Aceptable"))))</f>
        <v>Mejorable</v>
      </c>
      <c r="U23" s="72">
        <v>50</v>
      </c>
      <c r="V23" s="70" t="s">
        <v>156</v>
      </c>
      <c r="W23" s="72" t="s">
        <v>27</v>
      </c>
      <c r="X23" s="68" t="s">
        <v>141</v>
      </c>
      <c r="Y23" s="70" t="s">
        <v>334</v>
      </c>
      <c r="Z23" s="72" t="s">
        <v>141</v>
      </c>
      <c r="AA23" s="72" t="s">
        <v>157</v>
      </c>
      <c r="AB23" s="72" t="s">
        <v>157</v>
      </c>
      <c r="AC23" s="70" t="s">
        <v>272</v>
      </c>
    </row>
    <row r="24" spans="1:75" ht="162" customHeight="1" x14ac:dyDescent="0.2">
      <c r="A24" s="67" t="s">
        <v>337</v>
      </c>
      <c r="B24" s="67" t="s">
        <v>182</v>
      </c>
      <c r="C24" s="67" t="s">
        <v>227</v>
      </c>
      <c r="D24" s="67" t="s">
        <v>335</v>
      </c>
      <c r="E24" s="67" t="s">
        <v>336</v>
      </c>
      <c r="F24" s="67" t="s">
        <v>27</v>
      </c>
      <c r="G24" s="70" t="s">
        <v>368</v>
      </c>
      <c r="H24" s="69" t="s">
        <v>174</v>
      </c>
      <c r="I24" s="70" t="s">
        <v>194</v>
      </c>
      <c r="J24" s="71" t="s">
        <v>158</v>
      </c>
      <c r="K24" s="71" t="s">
        <v>158</v>
      </c>
      <c r="L24" s="71" t="s">
        <v>158</v>
      </c>
      <c r="M24" s="68">
        <v>2</v>
      </c>
      <c r="N24" s="68">
        <v>1</v>
      </c>
      <c r="O24" s="72">
        <f>+M24*N24</f>
        <v>2</v>
      </c>
      <c r="P24" s="73" t="str">
        <f>IF(AND(O24&gt;=2,O24&lt;=4),"BAJO (B)",IF(AND(O24&gt;=6,O24&lt;=8),"MEDIO (M)",IF(AND(O24&gt;=10,O24&lt;=20),"ALTO (A)",IF(AND(O24&gt;=24,O24&lt;=40),"MUY ALTO (MA)"))))</f>
        <v>BAJO (B)</v>
      </c>
      <c r="Q24" s="68">
        <v>10</v>
      </c>
      <c r="R24" s="68">
        <f>+O24*Q24</f>
        <v>20</v>
      </c>
      <c r="S24" s="74" t="str">
        <f>IF(AND(R24&gt;=600,R24&lt;=4000),"I",IF(AND(R24&gt;=150,R24&lt;=500),"II",IF(AND(R24&gt;=40,R24&lt;=120),"III","IV")))</f>
        <v>IV</v>
      </c>
      <c r="T24" s="74" t="str">
        <f>IF(S24="I","No Aceptable",IF(S24="II","No Aceptable o Aceptable con control específico",IF(S24="III","Mejorable",IF(S24="IV","Aceptable"))))</f>
        <v>Aceptable</v>
      </c>
      <c r="U24" s="72">
        <v>50</v>
      </c>
      <c r="V24" s="70" t="s">
        <v>280</v>
      </c>
      <c r="W24" s="72" t="s">
        <v>27</v>
      </c>
      <c r="X24" s="72" t="s">
        <v>141</v>
      </c>
      <c r="Y24" s="72" t="s">
        <v>141</v>
      </c>
      <c r="Z24" s="72" t="s">
        <v>141</v>
      </c>
      <c r="AA24" s="82" t="s">
        <v>338</v>
      </c>
      <c r="AB24" s="72" t="s">
        <v>141</v>
      </c>
      <c r="AC24" s="70" t="s">
        <v>272</v>
      </c>
    </row>
    <row r="25" spans="1:75" ht="120" customHeight="1" x14ac:dyDescent="0.2">
      <c r="A25" s="67" t="s">
        <v>337</v>
      </c>
      <c r="B25" s="67" t="s">
        <v>182</v>
      </c>
      <c r="C25" s="67" t="s">
        <v>227</v>
      </c>
      <c r="D25" s="67" t="s">
        <v>335</v>
      </c>
      <c r="E25" s="67" t="s">
        <v>336</v>
      </c>
      <c r="F25" s="67" t="s">
        <v>27</v>
      </c>
      <c r="G25" s="70" t="s">
        <v>369</v>
      </c>
      <c r="H25" s="69" t="s">
        <v>222</v>
      </c>
      <c r="I25" s="70" t="s">
        <v>281</v>
      </c>
      <c r="J25" s="71" t="s">
        <v>158</v>
      </c>
      <c r="K25" s="71" t="s">
        <v>158</v>
      </c>
      <c r="L25" s="71" t="s">
        <v>158</v>
      </c>
      <c r="M25" s="68">
        <v>2</v>
      </c>
      <c r="N25" s="68">
        <v>1</v>
      </c>
      <c r="O25" s="72">
        <f>+M25*N25</f>
        <v>2</v>
      </c>
      <c r="P25" s="73" t="str">
        <f>IF(AND(O25&gt;=2,O25&lt;=4),"BAJO (B)",IF(AND(O25&gt;=6,O25&lt;=8),"MEDIO (M)",IF(AND(O25&gt;=10,O25&lt;=20),"ALTO (A)",IF(AND(O25&gt;=24,O25&lt;=40),"MUY ALTO (MA)"))))</f>
        <v>BAJO (B)</v>
      </c>
      <c r="Q25" s="68">
        <v>10</v>
      </c>
      <c r="R25" s="68">
        <f>+O25*Q25</f>
        <v>20</v>
      </c>
      <c r="S25" s="74" t="str">
        <f>IF(AND(R25&gt;=600,R25&lt;=4000),"I",IF(AND(R25&gt;=150,R25&lt;=500),"II",IF(AND(R25&gt;=40,R25&lt;=120),"III","IV")))</f>
        <v>IV</v>
      </c>
      <c r="T25" s="74" t="str">
        <f>IF(S25="I","No Aceptable",IF(S25="II","No Aceptable o Aceptable con control específico",IF(S25="III","Mejorable",IF(S25="IV","Aceptable"))))</f>
        <v>Aceptable</v>
      </c>
      <c r="U25" s="72">
        <v>50</v>
      </c>
      <c r="V25" s="70" t="s">
        <v>195</v>
      </c>
      <c r="W25" s="72" t="s">
        <v>27</v>
      </c>
      <c r="X25" s="72" t="s">
        <v>141</v>
      </c>
      <c r="Y25" s="72" t="s">
        <v>141</v>
      </c>
      <c r="Z25" s="72" t="s">
        <v>141</v>
      </c>
      <c r="AA25" s="70" t="s">
        <v>339</v>
      </c>
      <c r="AB25" s="72" t="s">
        <v>141</v>
      </c>
      <c r="AC25" s="70" t="s">
        <v>272</v>
      </c>
    </row>
    <row r="26" spans="1:75" ht="120" customHeight="1" x14ac:dyDescent="0.2">
      <c r="A26" s="67" t="s">
        <v>319</v>
      </c>
      <c r="B26" s="67" t="s">
        <v>326</v>
      </c>
      <c r="C26" s="67" t="s">
        <v>303</v>
      </c>
      <c r="D26" s="67" t="s">
        <v>300</v>
      </c>
      <c r="E26" s="67" t="s">
        <v>301</v>
      </c>
      <c r="F26" s="67" t="s">
        <v>27</v>
      </c>
      <c r="G26" s="70" t="s">
        <v>370</v>
      </c>
      <c r="H26" s="76" t="s">
        <v>162</v>
      </c>
      <c r="I26" s="77" t="s">
        <v>226</v>
      </c>
      <c r="J26" s="78" t="s">
        <v>157</v>
      </c>
      <c r="K26" s="68" t="s">
        <v>165</v>
      </c>
      <c r="L26" s="78" t="s">
        <v>164</v>
      </c>
      <c r="M26" s="68">
        <v>6</v>
      </c>
      <c r="N26" s="68">
        <v>3</v>
      </c>
      <c r="O26" s="72">
        <f t="shared" ref="O26" si="18">+M26*N26</f>
        <v>18</v>
      </c>
      <c r="P26" s="73" t="str">
        <f t="shared" ref="P26:P27" si="19">IF(AND(O26&gt;=2,O26&lt;=4),"BAJO (B)",IF(AND(O26&gt;=6,O26&lt;=8),"MEDIO (M)",IF(AND(O26&gt;=10,O26&lt;=20),"ALTO (A)",IF(AND(O26&gt;=24,O26&lt;=40),"MUY ALTO (MA)"))))</f>
        <v>ALTO (A)</v>
      </c>
      <c r="Q26" s="68">
        <v>10</v>
      </c>
      <c r="R26" s="68">
        <f t="shared" ref="R26" si="20">+O26*Q26</f>
        <v>180</v>
      </c>
      <c r="S26" s="74" t="str">
        <f t="shared" ref="S26:S27" si="21">IF(AND(R26&gt;=600,R26&lt;=4000),"I",IF(AND(R26&gt;=150,R26&lt;=500),"II",IF(AND(R26&gt;=40,R26&lt;=120),"III","IV")))</f>
        <v>II</v>
      </c>
      <c r="T26" s="74" t="str">
        <f t="shared" ref="T26:T28" si="22">IF(S26="I","No Aceptable",IF(S26="II","No Aceptable o Aceptable con control específico",IF(S26="III","Mejorable",IF(S26="IV","Aceptable"))))</f>
        <v>No Aceptable o Aceptable con control específico</v>
      </c>
      <c r="U26" s="72">
        <v>50</v>
      </c>
      <c r="V26" s="70" t="s">
        <v>171</v>
      </c>
      <c r="W26" s="68" t="s">
        <v>27</v>
      </c>
      <c r="X26" s="68" t="s">
        <v>141</v>
      </c>
      <c r="Y26" s="68" t="s">
        <v>141</v>
      </c>
      <c r="Z26" s="68" t="s">
        <v>141</v>
      </c>
      <c r="AA26" s="70" t="s">
        <v>294</v>
      </c>
      <c r="AB26" s="71" t="s">
        <v>157</v>
      </c>
      <c r="AC26" s="70" t="s">
        <v>272</v>
      </c>
    </row>
    <row r="27" spans="1:75" ht="177.75" customHeight="1" x14ac:dyDescent="0.2">
      <c r="A27" s="67" t="s">
        <v>337</v>
      </c>
      <c r="B27" s="67" t="s">
        <v>182</v>
      </c>
      <c r="C27" s="67" t="s">
        <v>227</v>
      </c>
      <c r="D27" s="67" t="s">
        <v>183</v>
      </c>
      <c r="E27" s="67" t="s">
        <v>185</v>
      </c>
      <c r="F27" s="67" t="s">
        <v>27</v>
      </c>
      <c r="G27" s="70" t="s">
        <v>371</v>
      </c>
      <c r="H27" s="69" t="s">
        <v>178</v>
      </c>
      <c r="I27" s="68" t="s">
        <v>186</v>
      </c>
      <c r="J27" s="72" t="s">
        <v>158</v>
      </c>
      <c r="K27" s="70" t="s">
        <v>188</v>
      </c>
      <c r="L27" s="70" t="s">
        <v>189</v>
      </c>
      <c r="M27" s="68">
        <v>2</v>
      </c>
      <c r="N27" s="68">
        <v>4</v>
      </c>
      <c r="O27" s="72">
        <f t="shared" ref="O27" si="23">+M27*N27</f>
        <v>8</v>
      </c>
      <c r="P27" s="73" t="str">
        <f t="shared" si="19"/>
        <v>MEDIO (M)</v>
      </c>
      <c r="Q27" s="68">
        <v>25</v>
      </c>
      <c r="R27" s="68">
        <f t="shared" ref="R27" si="24">+O27*Q27</f>
        <v>200</v>
      </c>
      <c r="S27" s="74" t="str">
        <f t="shared" si="21"/>
        <v>II</v>
      </c>
      <c r="T27" s="74" t="str">
        <f t="shared" si="22"/>
        <v>No Aceptable o Aceptable con control específico</v>
      </c>
      <c r="U27" s="72">
        <v>50</v>
      </c>
      <c r="V27" s="70" t="s">
        <v>187</v>
      </c>
      <c r="W27" s="68" t="s">
        <v>27</v>
      </c>
      <c r="X27" s="68" t="s">
        <v>141</v>
      </c>
      <c r="Y27" s="68" t="s">
        <v>141</v>
      </c>
      <c r="Z27" s="70" t="s">
        <v>190</v>
      </c>
      <c r="AA27" s="70" t="s">
        <v>282</v>
      </c>
      <c r="AB27" s="70" t="s">
        <v>157</v>
      </c>
      <c r="AC27" s="70" t="s">
        <v>272</v>
      </c>
    </row>
    <row r="28" spans="1:75" ht="168" customHeight="1" x14ac:dyDescent="0.2">
      <c r="A28" s="67" t="s">
        <v>319</v>
      </c>
      <c r="B28" s="67" t="s">
        <v>326</v>
      </c>
      <c r="C28" s="67" t="s">
        <v>303</v>
      </c>
      <c r="D28" s="67" t="s">
        <v>300</v>
      </c>
      <c r="E28" s="67" t="s">
        <v>301</v>
      </c>
      <c r="F28" s="67" t="s">
        <v>27</v>
      </c>
      <c r="G28" s="70" t="s">
        <v>372</v>
      </c>
      <c r="H28" s="69" t="s">
        <v>178</v>
      </c>
      <c r="I28" s="70" t="s">
        <v>192</v>
      </c>
      <c r="J28" s="70" t="s">
        <v>283</v>
      </c>
      <c r="K28" s="70" t="s">
        <v>191</v>
      </c>
      <c r="L28" s="70" t="s">
        <v>284</v>
      </c>
      <c r="M28" s="68">
        <v>2</v>
      </c>
      <c r="N28" s="68">
        <v>2</v>
      </c>
      <c r="O28" s="72">
        <f t="shared" ref="O28" si="25">+M28*N28</f>
        <v>4</v>
      </c>
      <c r="P28" s="73" t="str">
        <f t="shared" ref="P28" si="26">IF(AND(O28&gt;=2,O28&lt;=4),"BAJO (B)",IF(AND(O28&gt;=6,O28&lt;=8),"MEDIO (M)",IF(AND(O28&gt;=10,O28&lt;=20),"ALTO (A)",IF(AND(O28&gt;=24,O28&lt;=40),"MUY ALTO (MA)"))))</f>
        <v>BAJO (B)</v>
      </c>
      <c r="Q28" s="68">
        <v>10</v>
      </c>
      <c r="R28" s="68">
        <f t="shared" ref="R28" si="27">+O28*Q28</f>
        <v>40</v>
      </c>
      <c r="S28" s="74" t="str">
        <f t="shared" ref="S28" si="28">IF(AND(R28&gt;=600,R28&lt;=4000),"I",IF(AND(R28&gt;=150,R28&lt;=500),"II",IF(AND(R28&gt;=40,R28&lt;=120),"III","IV")))</f>
        <v>III</v>
      </c>
      <c r="T28" s="74" t="str">
        <f t="shared" si="22"/>
        <v>Mejorable</v>
      </c>
      <c r="U28" s="72">
        <v>50</v>
      </c>
      <c r="V28" s="72" t="s">
        <v>285</v>
      </c>
      <c r="W28" s="72" t="s">
        <v>27</v>
      </c>
      <c r="X28" s="72" t="s">
        <v>141</v>
      </c>
      <c r="Y28" s="72" t="s">
        <v>141</v>
      </c>
      <c r="Z28" s="72" t="s">
        <v>141</v>
      </c>
      <c r="AA28" s="70" t="s">
        <v>340</v>
      </c>
      <c r="AB28" s="72" t="s">
        <v>157</v>
      </c>
      <c r="AC28" s="70" t="s">
        <v>272</v>
      </c>
    </row>
    <row r="29" spans="1:75" ht="120" customHeight="1" x14ac:dyDescent="0.2">
      <c r="A29" s="67" t="s">
        <v>319</v>
      </c>
      <c r="B29" s="67" t="s">
        <v>326</v>
      </c>
      <c r="C29" s="67" t="s">
        <v>303</v>
      </c>
      <c r="D29" s="67" t="s">
        <v>300</v>
      </c>
      <c r="E29" s="67" t="s">
        <v>301</v>
      </c>
      <c r="F29" s="67" t="s">
        <v>27</v>
      </c>
      <c r="G29" s="70" t="s">
        <v>373</v>
      </c>
      <c r="H29" s="69" t="s">
        <v>178</v>
      </c>
      <c r="I29" s="70" t="s">
        <v>312</v>
      </c>
      <c r="J29" s="72" t="s">
        <v>158</v>
      </c>
      <c r="K29" s="70" t="s">
        <v>342</v>
      </c>
      <c r="L29" s="70" t="s">
        <v>341</v>
      </c>
      <c r="M29" s="68">
        <v>6</v>
      </c>
      <c r="N29" s="68">
        <v>3</v>
      </c>
      <c r="O29" s="72">
        <f t="shared" ref="O29" si="29">+M29*N29</f>
        <v>18</v>
      </c>
      <c r="P29" s="73" t="str">
        <f t="shared" ref="P29" si="30">IF(AND(O29&gt;=2,O29&lt;=4),"BAJO (B)",IF(AND(O29&gt;=6,O29&lt;=8),"MEDIO (M)",IF(AND(O29&gt;=10,O29&lt;=20),"ALTO (A)",IF(AND(O29&gt;=24,O29&lt;=40),"MUY ALTO (MA)"))))</f>
        <v>ALTO (A)</v>
      </c>
      <c r="Q29" s="68">
        <v>25</v>
      </c>
      <c r="R29" s="68">
        <f t="shared" ref="R29" si="31">+O29*Q29</f>
        <v>450</v>
      </c>
      <c r="S29" s="74" t="str">
        <f t="shared" ref="S29" si="32">IF(AND(R29&gt;=600,R29&lt;=4000),"I",IF(AND(R29&gt;=150,R29&lt;=500),"II",IF(AND(R29&gt;=40,R29&lt;=120),"III","IV")))</f>
        <v>II</v>
      </c>
      <c r="T29" s="74" t="str">
        <f t="shared" ref="T29" si="33">IF(S29="I","No Aceptable",IF(S29="II","No Aceptable o Aceptable con control específico",IF(S29="III","Mejorable",IF(S29="IV","Aceptable"))))</f>
        <v>No Aceptable o Aceptable con control específico</v>
      </c>
      <c r="U29" s="72">
        <v>10</v>
      </c>
      <c r="V29" s="72" t="s">
        <v>313</v>
      </c>
      <c r="W29" s="72" t="s">
        <v>27</v>
      </c>
      <c r="X29" s="68" t="s">
        <v>141</v>
      </c>
      <c r="Y29" s="68" t="s">
        <v>141</v>
      </c>
      <c r="Z29" s="68" t="s">
        <v>141</v>
      </c>
      <c r="AA29" s="70" t="s">
        <v>343</v>
      </c>
      <c r="AB29" s="72" t="s">
        <v>157</v>
      </c>
      <c r="AC29" s="70" t="s">
        <v>272</v>
      </c>
    </row>
    <row r="30" spans="1:75" ht="198" customHeight="1" x14ac:dyDescent="0.2">
      <c r="A30" s="83" t="s">
        <v>207</v>
      </c>
      <c r="B30" s="83" t="s">
        <v>208</v>
      </c>
      <c r="C30" s="83" t="s">
        <v>209</v>
      </c>
      <c r="D30" s="83" t="s">
        <v>210</v>
      </c>
      <c r="E30" s="67" t="s">
        <v>211</v>
      </c>
      <c r="F30" s="93" t="s">
        <v>27</v>
      </c>
      <c r="G30" s="68" t="s">
        <v>374</v>
      </c>
      <c r="H30" s="69" t="s">
        <v>174</v>
      </c>
      <c r="I30" s="68" t="s">
        <v>201</v>
      </c>
      <c r="J30" s="68" t="s">
        <v>158</v>
      </c>
      <c r="K30" s="68" t="s">
        <v>158</v>
      </c>
      <c r="L30" s="68" t="s">
        <v>344</v>
      </c>
      <c r="M30" s="68">
        <v>2</v>
      </c>
      <c r="N30" s="68">
        <v>3</v>
      </c>
      <c r="O30" s="72">
        <f t="shared" ref="O30:O31" si="34">+M30*N30</f>
        <v>6</v>
      </c>
      <c r="P30" s="73" t="str">
        <f t="shared" ref="P30:P31" si="35">IF(AND(O30&gt;=2,O30&lt;=4),"BAJO (B)",IF(AND(O30&gt;=6,O30&lt;=8),"MEDIO (M)",IF(AND(O30&gt;=10,O30&lt;=20),"ALTO (A)",IF(AND(O30&gt;=24,O30&lt;=40),"MUY ALTO (MA)"))))</f>
        <v>MEDIO (M)</v>
      </c>
      <c r="Q30" s="68">
        <v>25</v>
      </c>
      <c r="R30" s="68">
        <f t="shared" ref="R30:R31" si="36">+O30*Q30</f>
        <v>150</v>
      </c>
      <c r="S30" s="74" t="str">
        <f t="shared" ref="S30:S31" si="37">IF(AND(R30&gt;=600,R30&lt;=4000),"I",IF(AND(R30&gt;=150,R30&lt;=500),"II",IF(AND(R30&gt;=40,R30&lt;=120),"III","IV")))</f>
        <v>II</v>
      </c>
      <c r="T30" s="74" t="str">
        <f t="shared" ref="T30:T31" si="38">IF(S30="I","No Aceptable",IF(S30="II","No Aceptable o Aceptable con control específico",IF(S30="III","Mejorable",IF(S30="IV","Aceptable"))))</f>
        <v>No Aceptable o Aceptable con control específico</v>
      </c>
      <c r="U30" s="72">
        <v>7</v>
      </c>
      <c r="V30" s="70" t="s">
        <v>202</v>
      </c>
      <c r="W30" s="68" t="s">
        <v>27</v>
      </c>
      <c r="X30" s="68" t="s">
        <v>141</v>
      </c>
      <c r="Y30" s="68" t="s">
        <v>141</v>
      </c>
      <c r="Z30" s="68" t="s">
        <v>141</v>
      </c>
      <c r="AA30" s="82" t="s">
        <v>345</v>
      </c>
      <c r="AB30" s="68" t="s">
        <v>141</v>
      </c>
      <c r="AC30" s="70" t="s">
        <v>272</v>
      </c>
    </row>
    <row r="31" spans="1:75" ht="120" customHeight="1" x14ac:dyDescent="0.2">
      <c r="A31" s="83" t="s">
        <v>207</v>
      </c>
      <c r="B31" s="83" t="s">
        <v>208</v>
      </c>
      <c r="C31" s="83" t="s">
        <v>209</v>
      </c>
      <c r="D31" s="83" t="s">
        <v>210</v>
      </c>
      <c r="E31" s="67" t="s">
        <v>211</v>
      </c>
      <c r="F31" s="93" t="s">
        <v>27</v>
      </c>
      <c r="G31" s="84" t="s">
        <v>375</v>
      </c>
      <c r="H31" s="69" t="s">
        <v>172</v>
      </c>
      <c r="I31" s="68" t="s">
        <v>223</v>
      </c>
      <c r="J31" s="68" t="s">
        <v>158</v>
      </c>
      <c r="K31" s="68" t="s">
        <v>158</v>
      </c>
      <c r="L31" s="68" t="s">
        <v>344</v>
      </c>
      <c r="M31" s="68">
        <v>2</v>
      </c>
      <c r="N31" s="68">
        <v>3</v>
      </c>
      <c r="O31" s="72">
        <f t="shared" si="34"/>
        <v>6</v>
      </c>
      <c r="P31" s="73" t="str">
        <f t="shared" si="35"/>
        <v>MEDIO (M)</v>
      </c>
      <c r="Q31" s="68">
        <v>25</v>
      </c>
      <c r="R31" s="68">
        <f t="shared" si="36"/>
        <v>150</v>
      </c>
      <c r="S31" s="74" t="str">
        <f t="shared" si="37"/>
        <v>II</v>
      </c>
      <c r="T31" s="74" t="str">
        <f t="shared" si="38"/>
        <v>No Aceptable o Aceptable con control específico</v>
      </c>
      <c r="U31" s="72">
        <v>7</v>
      </c>
      <c r="V31" s="70" t="s">
        <v>212</v>
      </c>
      <c r="W31" s="68" t="s">
        <v>27</v>
      </c>
      <c r="X31" s="68" t="s">
        <v>141</v>
      </c>
      <c r="Y31" s="68" t="s">
        <v>141</v>
      </c>
      <c r="Z31" s="68" t="s">
        <v>141</v>
      </c>
      <c r="AA31" s="82" t="s">
        <v>345</v>
      </c>
      <c r="AB31" s="68" t="s">
        <v>141</v>
      </c>
      <c r="AC31" s="70" t="s">
        <v>272</v>
      </c>
    </row>
    <row r="32" spans="1:75" ht="120" customHeight="1" x14ac:dyDescent="0.2">
      <c r="A32" s="83" t="s">
        <v>217</v>
      </c>
      <c r="B32" s="83" t="s">
        <v>218</v>
      </c>
      <c r="C32" s="83" t="s">
        <v>314</v>
      </c>
      <c r="D32" s="83" t="s">
        <v>346</v>
      </c>
      <c r="E32" s="67" t="s">
        <v>220</v>
      </c>
      <c r="F32" s="93" t="s">
        <v>27</v>
      </c>
      <c r="G32" s="68" t="s">
        <v>376</v>
      </c>
      <c r="H32" s="69" t="s">
        <v>173</v>
      </c>
      <c r="I32" s="68" t="s">
        <v>197</v>
      </c>
      <c r="J32" s="72" t="s">
        <v>157</v>
      </c>
      <c r="K32" s="72" t="s">
        <v>157</v>
      </c>
      <c r="L32" s="70" t="s">
        <v>347</v>
      </c>
      <c r="M32" s="68">
        <v>6</v>
      </c>
      <c r="N32" s="68">
        <v>3</v>
      </c>
      <c r="O32" s="72">
        <f t="shared" ref="O32:O35" si="39">+M32*N32</f>
        <v>18</v>
      </c>
      <c r="P32" s="73" t="str">
        <f t="shared" ref="P32:P35" si="40">IF(AND(O32&gt;=2,O32&lt;=4),"BAJO (B)",IF(AND(O32&gt;=6,O32&lt;=8),"MEDIO (M)",IF(AND(O32&gt;=10,O32&lt;=20),"ALTO (A)",IF(AND(O32&gt;=24,O32&lt;=40),"MUY ALTO (MA)"))))</f>
        <v>ALTO (A)</v>
      </c>
      <c r="Q32" s="68">
        <v>25</v>
      </c>
      <c r="R32" s="68">
        <f t="shared" ref="R32:R35" si="41">+O32*Q32</f>
        <v>450</v>
      </c>
      <c r="S32" s="74" t="str">
        <f t="shared" ref="S32:S35" si="42">IF(AND(R32&gt;=600,R32&lt;=4000),"I",IF(AND(R32&gt;=150,R32&lt;=500),"II",IF(AND(R32&gt;=40,R32&lt;=120),"III","IV")))</f>
        <v>II</v>
      </c>
      <c r="T32" s="74" t="str">
        <f t="shared" ref="T32:T35" si="43">IF(S32="I","No Aceptable",IF(S32="II","No Aceptable o Aceptable con control específico",IF(S32="III","Mejorable",IF(S32="IV","Aceptable"))))</f>
        <v>No Aceptable o Aceptable con control específico</v>
      </c>
      <c r="U32" s="72">
        <v>8</v>
      </c>
      <c r="V32" s="70" t="s">
        <v>166</v>
      </c>
      <c r="W32" s="72" t="s">
        <v>27</v>
      </c>
      <c r="X32" s="68" t="s">
        <v>141</v>
      </c>
      <c r="Y32" s="68" t="s">
        <v>141</v>
      </c>
      <c r="Z32" s="68" t="s">
        <v>141</v>
      </c>
      <c r="AA32" s="70" t="s">
        <v>348</v>
      </c>
      <c r="AB32" s="68" t="s">
        <v>141</v>
      </c>
      <c r="AC32" s="70" t="s">
        <v>272</v>
      </c>
    </row>
    <row r="33" spans="1:29" ht="120" customHeight="1" x14ac:dyDescent="0.2">
      <c r="A33" s="83" t="s">
        <v>217</v>
      </c>
      <c r="B33" s="83" t="s">
        <v>218</v>
      </c>
      <c r="C33" s="83" t="s">
        <v>315</v>
      </c>
      <c r="D33" s="83" t="s">
        <v>219</v>
      </c>
      <c r="E33" s="67" t="s">
        <v>220</v>
      </c>
      <c r="F33" s="93" t="s">
        <v>27</v>
      </c>
      <c r="G33" s="68" t="s">
        <v>377</v>
      </c>
      <c r="H33" s="69" t="s">
        <v>222</v>
      </c>
      <c r="I33" s="68" t="s">
        <v>213</v>
      </c>
      <c r="J33" s="72" t="s">
        <v>157</v>
      </c>
      <c r="K33" s="72" t="s">
        <v>157</v>
      </c>
      <c r="L33" s="70" t="s">
        <v>349</v>
      </c>
      <c r="M33" s="68">
        <v>6</v>
      </c>
      <c r="N33" s="68">
        <v>3</v>
      </c>
      <c r="O33" s="72">
        <f t="shared" si="39"/>
        <v>18</v>
      </c>
      <c r="P33" s="73" t="str">
        <f t="shared" si="40"/>
        <v>ALTO (A)</v>
      </c>
      <c r="Q33" s="68">
        <v>25</v>
      </c>
      <c r="R33" s="68">
        <f t="shared" si="41"/>
        <v>450</v>
      </c>
      <c r="S33" s="74" t="str">
        <f t="shared" si="42"/>
        <v>II</v>
      </c>
      <c r="T33" s="74" t="str">
        <f t="shared" si="43"/>
        <v>No Aceptable o Aceptable con control específico</v>
      </c>
      <c r="U33" s="72">
        <v>8</v>
      </c>
      <c r="V33" s="70" t="s">
        <v>169</v>
      </c>
      <c r="W33" s="72" t="s">
        <v>27</v>
      </c>
      <c r="X33" s="68" t="s">
        <v>141</v>
      </c>
      <c r="Y33" s="68" t="s">
        <v>141</v>
      </c>
      <c r="Z33" s="68" t="s">
        <v>141</v>
      </c>
      <c r="AA33" s="70" t="s">
        <v>348</v>
      </c>
      <c r="AB33" s="70" t="s">
        <v>290</v>
      </c>
      <c r="AC33" s="70" t="s">
        <v>272</v>
      </c>
    </row>
    <row r="34" spans="1:29" ht="120" customHeight="1" x14ac:dyDescent="0.2">
      <c r="A34" s="83" t="s">
        <v>217</v>
      </c>
      <c r="B34" s="83" t="s">
        <v>218</v>
      </c>
      <c r="C34" s="83" t="s">
        <v>314</v>
      </c>
      <c r="D34" s="83" t="s">
        <v>219</v>
      </c>
      <c r="E34" s="67" t="s">
        <v>220</v>
      </c>
      <c r="F34" s="93" t="s">
        <v>28</v>
      </c>
      <c r="G34" s="68" t="s">
        <v>378</v>
      </c>
      <c r="H34" s="69" t="s">
        <v>222</v>
      </c>
      <c r="I34" s="68" t="s">
        <v>214</v>
      </c>
      <c r="J34" s="72" t="s">
        <v>157</v>
      </c>
      <c r="K34" s="72" t="s">
        <v>157</v>
      </c>
      <c r="L34" s="70" t="s">
        <v>221</v>
      </c>
      <c r="M34" s="68">
        <v>2</v>
      </c>
      <c r="N34" s="68">
        <v>2</v>
      </c>
      <c r="O34" s="72">
        <f t="shared" si="39"/>
        <v>4</v>
      </c>
      <c r="P34" s="73" t="str">
        <f t="shared" si="40"/>
        <v>BAJO (B)</v>
      </c>
      <c r="Q34" s="68">
        <v>25</v>
      </c>
      <c r="R34" s="68">
        <f t="shared" si="41"/>
        <v>100</v>
      </c>
      <c r="S34" s="74" t="str">
        <f t="shared" si="42"/>
        <v>III</v>
      </c>
      <c r="T34" s="74" t="str">
        <f t="shared" si="43"/>
        <v>Mejorable</v>
      </c>
      <c r="U34" s="72">
        <v>8</v>
      </c>
      <c r="V34" s="70" t="s">
        <v>170</v>
      </c>
      <c r="W34" s="72" t="s">
        <v>27</v>
      </c>
      <c r="X34" s="68" t="s">
        <v>141</v>
      </c>
      <c r="Y34" s="68" t="s">
        <v>141</v>
      </c>
      <c r="Z34" s="68" t="s">
        <v>141</v>
      </c>
      <c r="AA34" s="70" t="s">
        <v>350</v>
      </c>
      <c r="AB34" s="70" t="s">
        <v>316</v>
      </c>
      <c r="AC34" s="70" t="s">
        <v>272</v>
      </c>
    </row>
    <row r="35" spans="1:29" ht="120" customHeight="1" x14ac:dyDescent="0.2">
      <c r="A35" s="83" t="s">
        <v>217</v>
      </c>
      <c r="B35" s="83" t="s">
        <v>218</v>
      </c>
      <c r="C35" s="83" t="s">
        <v>317</v>
      </c>
      <c r="D35" s="83" t="s">
        <v>219</v>
      </c>
      <c r="E35" s="67" t="s">
        <v>220</v>
      </c>
      <c r="F35" s="93" t="s">
        <v>28</v>
      </c>
      <c r="G35" s="68" t="s">
        <v>379</v>
      </c>
      <c r="H35" s="69" t="s">
        <v>174</v>
      </c>
      <c r="I35" s="68" t="s">
        <v>215</v>
      </c>
      <c r="J35" s="72" t="s">
        <v>157</v>
      </c>
      <c r="K35" s="72" t="s">
        <v>157</v>
      </c>
      <c r="L35" s="70" t="s">
        <v>221</v>
      </c>
      <c r="M35" s="68">
        <v>6</v>
      </c>
      <c r="N35" s="68">
        <v>3</v>
      </c>
      <c r="O35" s="72">
        <f t="shared" si="39"/>
        <v>18</v>
      </c>
      <c r="P35" s="73" t="str">
        <f t="shared" si="40"/>
        <v>ALTO (A)</v>
      </c>
      <c r="Q35" s="68">
        <v>25</v>
      </c>
      <c r="R35" s="68">
        <f t="shared" si="41"/>
        <v>450</v>
      </c>
      <c r="S35" s="74" t="str">
        <f t="shared" si="42"/>
        <v>II</v>
      </c>
      <c r="T35" s="74" t="str">
        <f t="shared" si="43"/>
        <v>No Aceptable o Aceptable con control específico</v>
      </c>
      <c r="U35" s="72">
        <v>8</v>
      </c>
      <c r="V35" s="70" t="s">
        <v>167</v>
      </c>
      <c r="W35" s="72" t="s">
        <v>27</v>
      </c>
      <c r="X35" s="68" t="s">
        <v>141</v>
      </c>
      <c r="Y35" s="68" t="s">
        <v>141</v>
      </c>
      <c r="Z35" s="68" t="s">
        <v>141</v>
      </c>
      <c r="AA35" s="70" t="s">
        <v>216</v>
      </c>
      <c r="AB35" s="70" t="s">
        <v>318</v>
      </c>
      <c r="AC35" s="70" t="s">
        <v>272</v>
      </c>
    </row>
    <row r="36" spans="1:29" ht="120" customHeight="1" x14ac:dyDescent="0.2">
      <c r="A36" s="83" t="s">
        <v>229</v>
      </c>
      <c r="B36" s="83" t="s">
        <v>228</v>
      </c>
      <c r="C36" s="83" t="s">
        <v>230</v>
      </c>
      <c r="D36" s="83" t="s">
        <v>231</v>
      </c>
      <c r="E36" s="83" t="s">
        <v>232</v>
      </c>
      <c r="F36" s="69" t="s">
        <v>28</v>
      </c>
      <c r="G36" s="68" t="s">
        <v>380</v>
      </c>
      <c r="H36" s="94" t="s">
        <v>203</v>
      </c>
      <c r="I36" s="77" t="s">
        <v>351</v>
      </c>
      <c r="J36" s="68" t="s">
        <v>233</v>
      </c>
      <c r="K36" s="70" t="s">
        <v>157</v>
      </c>
      <c r="L36" s="68" t="s">
        <v>234</v>
      </c>
      <c r="M36" s="68">
        <v>6</v>
      </c>
      <c r="N36" s="68">
        <v>3</v>
      </c>
      <c r="O36" s="70">
        <f t="shared" ref="O36:O37" si="44">+M36*N36</f>
        <v>18</v>
      </c>
      <c r="P36" s="85" t="str">
        <f t="shared" ref="P36:P37" si="45">IF(AND(O36&gt;=2,O36&lt;=4),"BAJO (B)",IF(AND(O36&gt;=6,O36&lt;=8),"MEDIO (M)",IF(AND(O36&gt;=10,O36&lt;=20),"ALTO (A)",IF(AND(O36&gt;=24,O36&lt;=40),"MUY ALTO (MA)"))))</f>
        <v>ALTO (A)</v>
      </c>
      <c r="Q36" s="68">
        <v>25</v>
      </c>
      <c r="R36" s="68">
        <f t="shared" ref="R36:R37" si="46">+O36*Q36</f>
        <v>450</v>
      </c>
      <c r="S36" s="86" t="str">
        <f t="shared" ref="S36:S37" si="47">IF(AND(R36&gt;=600,R36&lt;=4000),"I",IF(AND(R36&gt;=150,R36&lt;=500),"II",IF(AND(R36&gt;=40,R36&lt;=120),"III","IV")))</f>
        <v>II</v>
      </c>
      <c r="T36" s="86" t="str">
        <f t="shared" ref="T36:T37" si="48">IF(S36="I","No Aceptable",IF(S36="II","No Aceptable o Aceptable con control específico",IF(S36="III","Mejorable",IF(S36="IV","Aceptable"))))</f>
        <v>No Aceptable o Aceptable con control específico</v>
      </c>
      <c r="U36" s="70">
        <v>500</v>
      </c>
      <c r="V36" s="70" t="s">
        <v>352</v>
      </c>
      <c r="W36" s="70" t="s">
        <v>27</v>
      </c>
      <c r="X36" s="68" t="s">
        <v>141</v>
      </c>
      <c r="Y36" s="68" t="s">
        <v>141</v>
      </c>
      <c r="Z36" s="82" t="s">
        <v>237</v>
      </c>
      <c r="AA36" s="82" t="s">
        <v>238</v>
      </c>
      <c r="AB36" s="68" t="s">
        <v>239</v>
      </c>
      <c r="AC36" s="70" t="s">
        <v>272</v>
      </c>
    </row>
    <row r="37" spans="1:29" ht="120" customHeight="1" x14ac:dyDescent="0.2">
      <c r="A37" s="83" t="s">
        <v>229</v>
      </c>
      <c r="B37" s="83" t="s">
        <v>228</v>
      </c>
      <c r="C37" s="83" t="s">
        <v>230</v>
      </c>
      <c r="D37" s="83" t="s">
        <v>231</v>
      </c>
      <c r="E37" s="83" t="s">
        <v>232</v>
      </c>
      <c r="F37" s="69" t="s">
        <v>28</v>
      </c>
      <c r="G37" s="82" t="s">
        <v>381</v>
      </c>
      <c r="H37" s="95" t="s">
        <v>148</v>
      </c>
      <c r="I37" s="77" t="s">
        <v>225</v>
      </c>
      <c r="J37" s="82" t="s">
        <v>235</v>
      </c>
      <c r="K37" s="70" t="s">
        <v>157</v>
      </c>
      <c r="L37" s="82" t="s">
        <v>236</v>
      </c>
      <c r="M37" s="68">
        <v>2</v>
      </c>
      <c r="N37" s="68">
        <v>3</v>
      </c>
      <c r="O37" s="70">
        <f t="shared" si="44"/>
        <v>6</v>
      </c>
      <c r="P37" s="85" t="str">
        <f t="shared" si="45"/>
        <v>MEDIO (M)</v>
      </c>
      <c r="Q37" s="68">
        <v>25</v>
      </c>
      <c r="R37" s="68">
        <f t="shared" si="46"/>
        <v>150</v>
      </c>
      <c r="S37" s="86" t="str">
        <f t="shared" si="47"/>
        <v>II</v>
      </c>
      <c r="T37" s="86" t="str">
        <f t="shared" si="48"/>
        <v>No Aceptable o Aceptable con control específico</v>
      </c>
      <c r="U37" s="70">
        <v>500</v>
      </c>
      <c r="V37" s="70" t="s">
        <v>352</v>
      </c>
      <c r="W37" s="70" t="s">
        <v>27</v>
      </c>
      <c r="X37" s="68" t="s">
        <v>141</v>
      </c>
      <c r="Y37" s="68" t="s">
        <v>141</v>
      </c>
      <c r="Z37" s="68" t="s">
        <v>141</v>
      </c>
      <c r="AA37" s="82" t="s">
        <v>240</v>
      </c>
      <c r="AB37" s="68" t="s">
        <v>141</v>
      </c>
      <c r="AC37" s="70" t="s">
        <v>272</v>
      </c>
    </row>
    <row r="38" spans="1:29" ht="120" customHeight="1" x14ac:dyDescent="0.2">
      <c r="A38" s="83" t="s">
        <v>245</v>
      </c>
      <c r="B38" s="83" t="s">
        <v>246</v>
      </c>
      <c r="C38" s="83" t="s">
        <v>244</v>
      </c>
      <c r="D38" s="83" t="s">
        <v>231</v>
      </c>
      <c r="E38" s="83" t="s">
        <v>247</v>
      </c>
      <c r="F38" s="69" t="s">
        <v>27</v>
      </c>
      <c r="G38" s="82" t="s">
        <v>250</v>
      </c>
      <c r="H38" s="94" t="s">
        <v>248</v>
      </c>
      <c r="I38" s="82" t="s">
        <v>198</v>
      </c>
      <c r="J38" s="68" t="s">
        <v>158</v>
      </c>
      <c r="K38" s="68" t="s">
        <v>158</v>
      </c>
      <c r="L38" s="82" t="s">
        <v>262</v>
      </c>
      <c r="M38" s="68">
        <v>2</v>
      </c>
      <c r="N38" s="68">
        <v>3</v>
      </c>
      <c r="O38" s="70">
        <f t="shared" ref="O38:O43" si="49">+M38*N38</f>
        <v>6</v>
      </c>
      <c r="P38" s="85" t="str">
        <f t="shared" ref="P38:P43" si="50">IF(AND(O38&gt;=2,O38&lt;=4),"BAJO (B)",IF(AND(O38&gt;=6,O38&lt;=8),"MEDIO (M)",IF(AND(O38&gt;=10,O38&lt;=20),"ALTO (A)",IF(AND(O38&gt;=24,O38&lt;=40),"MUY ALTO (MA)"))))</f>
        <v>MEDIO (M)</v>
      </c>
      <c r="Q38" s="68">
        <v>10</v>
      </c>
      <c r="R38" s="68">
        <f t="shared" ref="R38:R43" si="51">+O38*Q38</f>
        <v>60</v>
      </c>
      <c r="S38" s="68" t="str">
        <f t="shared" ref="S38:S43" si="52">IF(AND(R38&gt;=600,R38&lt;=4000),"I",IF(AND(R38&gt;=150,R38&lt;=500),"II",IF(AND(R38&gt;=40,R38&lt;=120),"III","IV")))</f>
        <v>III</v>
      </c>
      <c r="T38" s="86" t="str">
        <f t="shared" ref="T38:T43" si="53">IF(S38="I","No Aceptable",IF(S38="II","No Aceptable o Aceptable con control específico",IF(S38="III","Mejorable",IF(S38="IV","Aceptable"))))</f>
        <v>Mejorable</v>
      </c>
      <c r="U38" s="70">
        <v>30</v>
      </c>
      <c r="V38" s="70" t="s">
        <v>268</v>
      </c>
      <c r="W38" s="70" t="s">
        <v>27</v>
      </c>
      <c r="X38" s="68" t="s">
        <v>141</v>
      </c>
      <c r="Y38" s="68" t="s">
        <v>141</v>
      </c>
      <c r="Z38" s="68" t="s">
        <v>141</v>
      </c>
      <c r="AA38" s="82" t="s">
        <v>353</v>
      </c>
      <c r="AB38" s="68" t="s">
        <v>141</v>
      </c>
      <c r="AC38" s="70" t="s">
        <v>272</v>
      </c>
    </row>
    <row r="39" spans="1:29" ht="120" customHeight="1" x14ac:dyDescent="0.2">
      <c r="A39" s="83" t="s">
        <v>245</v>
      </c>
      <c r="B39" s="83" t="s">
        <v>246</v>
      </c>
      <c r="C39" s="83" t="s">
        <v>244</v>
      </c>
      <c r="D39" s="83" t="s">
        <v>231</v>
      </c>
      <c r="E39" s="83" t="s">
        <v>247</v>
      </c>
      <c r="F39" s="69" t="s">
        <v>27</v>
      </c>
      <c r="G39" s="68" t="s">
        <v>251</v>
      </c>
      <c r="H39" s="94" t="s">
        <v>249</v>
      </c>
      <c r="I39" s="68" t="s">
        <v>199</v>
      </c>
      <c r="J39" s="68" t="s">
        <v>158</v>
      </c>
      <c r="K39" s="68" t="s">
        <v>259</v>
      </c>
      <c r="L39" s="68" t="s">
        <v>205</v>
      </c>
      <c r="M39" s="68">
        <v>2</v>
      </c>
      <c r="N39" s="68">
        <v>3</v>
      </c>
      <c r="O39" s="70">
        <f t="shared" si="49"/>
        <v>6</v>
      </c>
      <c r="P39" s="85" t="str">
        <f t="shared" si="50"/>
        <v>MEDIO (M)</v>
      </c>
      <c r="Q39" s="68">
        <v>10</v>
      </c>
      <c r="R39" s="68">
        <f t="shared" si="51"/>
        <v>60</v>
      </c>
      <c r="S39" s="68" t="str">
        <f t="shared" si="52"/>
        <v>III</v>
      </c>
      <c r="T39" s="86" t="str">
        <f t="shared" si="53"/>
        <v>Mejorable</v>
      </c>
      <c r="U39" s="70">
        <v>30</v>
      </c>
      <c r="V39" s="70" t="s">
        <v>269</v>
      </c>
      <c r="W39" s="70" t="s">
        <v>27</v>
      </c>
      <c r="X39" s="68" t="s">
        <v>141</v>
      </c>
      <c r="Y39" s="68" t="s">
        <v>141</v>
      </c>
      <c r="Z39" s="68" t="s">
        <v>141</v>
      </c>
      <c r="AA39" s="82" t="s">
        <v>353</v>
      </c>
      <c r="AB39" s="68" t="s">
        <v>141</v>
      </c>
      <c r="AC39" s="70" t="s">
        <v>272</v>
      </c>
    </row>
    <row r="40" spans="1:29" ht="120" customHeight="1" x14ac:dyDescent="0.2">
      <c r="A40" s="83" t="s">
        <v>245</v>
      </c>
      <c r="B40" s="83" t="s">
        <v>246</v>
      </c>
      <c r="C40" s="83" t="s">
        <v>244</v>
      </c>
      <c r="D40" s="83" t="s">
        <v>231</v>
      </c>
      <c r="E40" s="83" t="s">
        <v>247</v>
      </c>
      <c r="F40" s="69" t="s">
        <v>27</v>
      </c>
      <c r="G40" s="68" t="s">
        <v>254</v>
      </c>
      <c r="H40" s="94" t="s">
        <v>249</v>
      </c>
      <c r="I40" s="68" t="s">
        <v>200</v>
      </c>
      <c r="J40" s="68" t="s">
        <v>257</v>
      </c>
      <c r="K40" s="68" t="s">
        <v>260</v>
      </c>
      <c r="L40" s="82" t="s">
        <v>263</v>
      </c>
      <c r="M40" s="68">
        <v>2</v>
      </c>
      <c r="N40" s="68">
        <v>3</v>
      </c>
      <c r="O40" s="70">
        <f t="shared" si="49"/>
        <v>6</v>
      </c>
      <c r="P40" s="85" t="str">
        <f t="shared" si="50"/>
        <v>MEDIO (M)</v>
      </c>
      <c r="Q40" s="68">
        <v>10</v>
      </c>
      <c r="R40" s="68">
        <f t="shared" si="51"/>
        <v>60</v>
      </c>
      <c r="S40" s="86" t="str">
        <f t="shared" si="52"/>
        <v>III</v>
      </c>
      <c r="T40" s="86" t="str">
        <f t="shared" si="53"/>
        <v>Mejorable</v>
      </c>
      <c r="U40" s="70">
        <v>30</v>
      </c>
      <c r="V40" s="70" t="s">
        <v>270</v>
      </c>
      <c r="W40" s="70" t="s">
        <v>27</v>
      </c>
      <c r="X40" s="68" t="s">
        <v>141</v>
      </c>
      <c r="Y40" s="68" t="s">
        <v>141</v>
      </c>
      <c r="Z40" s="68" t="s">
        <v>141</v>
      </c>
      <c r="AA40" s="82" t="s">
        <v>265</v>
      </c>
      <c r="AB40" s="68" t="s">
        <v>204</v>
      </c>
      <c r="AC40" s="70" t="s">
        <v>272</v>
      </c>
    </row>
    <row r="41" spans="1:29" ht="120" customHeight="1" x14ac:dyDescent="0.2">
      <c r="A41" s="83" t="s">
        <v>245</v>
      </c>
      <c r="B41" s="83" t="s">
        <v>246</v>
      </c>
      <c r="C41" s="83" t="s">
        <v>244</v>
      </c>
      <c r="D41" s="83" t="s">
        <v>231</v>
      </c>
      <c r="E41" s="83" t="s">
        <v>247</v>
      </c>
      <c r="F41" s="69" t="s">
        <v>27</v>
      </c>
      <c r="G41" s="68" t="s">
        <v>252</v>
      </c>
      <c r="H41" s="94" t="s">
        <v>249</v>
      </c>
      <c r="I41" s="82" t="s">
        <v>256</v>
      </c>
      <c r="J41" s="68" t="s">
        <v>258</v>
      </c>
      <c r="K41" s="68" t="s">
        <v>261</v>
      </c>
      <c r="L41" s="68" t="s">
        <v>206</v>
      </c>
      <c r="M41" s="68">
        <v>2</v>
      </c>
      <c r="N41" s="68">
        <v>3</v>
      </c>
      <c r="O41" s="70">
        <f t="shared" si="49"/>
        <v>6</v>
      </c>
      <c r="P41" s="85" t="str">
        <f t="shared" si="50"/>
        <v>MEDIO (M)</v>
      </c>
      <c r="Q41" s="68">
        <v>10</v>
      </c>
      <c r="R41" s="68">
        <f t="shared" si="51"/>
        <v>60</v>
      </c>
      <c r="S41" s="86" t="str">
        <f t="shared" si="52"/>
        <v>III</v>
      </c>
      <c r="T41" s="86" t="str">
        <f t="shared" si="53"/>
        <v>Mejorable</v>
      </c>
      <c r="U41" s="70">
        <v>30</v>
      </c>
      <c r="V41" s="70" t="s">
        <v>271</v>
      </c>
      <c r="W41" s="70" t="s">
        <v>27</v>
      </c>
      <c r="X41" s="68" t="s">
        <v>141</v>
      </c>
      <c r="Y41" s="68" t="s">
        <v>141</v>
      </c>
      <c r="Z41" s="68" t="s">
        <v>141</v>
      </c>
      <c r="AA41" s="82" t="s">
        <v>266</v>
      </c>
      <c r="AB41" s="68" t="s">
        <v>204</v>
      </c>
      <c r="AC41" s="70" t="s">
        <v>272</v>
      </c>
    </row>
    <row r="42" spans="1:29" ht="120" customHeight="1" x14ac:dyDescent="0.2">
      <c r="A42" s="83" t="s">
        <v>245</v>
      </c>
      <c r="B42" s="83" t="s">
        <v>246</v>
      </c>
      <c r="C42" s="83" t="s">
        <v>244</v>
      </c>
      <c r="D42" s="83" t="s">
        <v>231</v>
      </c>
      <c r="E42" s="83" t="s">
        <v>247</v>
      </c>
      <c r="F42" s="69" t="s">
        <v>27</v>
      </c>
      <c r="G42" s="68" t="s">
        <v>255</v>
      </c>
      <c r="H42" s="94" t="s">
        <v>147</v>
      </c>
      <c r="I42" s="68" t="s">
        <v>241</v>
      </c>
      <c r="J42" s="68" t="s">
        <v>158</v>
      </c>
      <c r="K42" s="68" t="s">
        <v>158</v>
      </c>
      <c r="L42" s="68" t="s">
        <v>264</v>
      </c>
      <c r="M42" s="68">
        <v>6</v>
      </c>
      <c r="N42" s="68">
        <v>3</v>
      </c>
      <c r="O42" s="70">
        <f t="shared" si="49"/>
        <v>18</v>
      </c>
      <c r="P42" s="85" t="str">
        <f t="shared" si="50"/>
        <v>ALTO (A)</v>
      </c>
      <c r="Q42" s="68">
        <v>10</v>
      </c>
      <c r="R42" s="68">
        <f t="shared" si="51"/>
        <v>180</v>
      </c>
      <c r="S42" s="86" t="str">
        <f t="shared" si="52"/>
        <v>II</v>
      </c>
      <c r="T42" s="86" t="str">
        <f t="shared" si="53"/>
        <v>No Aceptable o Aceptable con control específico</v>
      </c>
      <c r="U42" s="70">
        <v>30</v>
      </c>
      <c r="V42" s="70" t="s">
        <v>243</v>
      </c>
      <c r="W42" s="70" t="s">
        <v>27</v>
      </c>
      <c r="X42" s="68" t="s">
        <v>141</v>
      </c>
      <c r="Y42" s="68" t="s">
        <v>141</v>
      </c>
      <c r="Z42" s="68" t="s">
        <v>141</v>
      </c>
      <c r="AA42" s="68" t="s">
        <v>267</v>
      </c>
      <c r="AB42" s="68" t="s">
        <v>204</v>
      </c>
      <c r="AC42" s="70" t="s">
        <v>272</v>
      </c>
    </row>
    <row r="43" spans="1:29" ht="120" customHeight="1" x14ac:dyDescent="0.2">
      <c r="A43" s="83" t="s">
        <v>245</v>
      </c>
      <c r="B43" s="83" t="s">
        <v>246</v>
      </c>
      <c r="C43" s="83" t="s">
        <v>244</v>
      </c>
      <c r="D43" s="83" t="s">
        <v>231</v>
      </c>
      <c r="E43" s="83" t="s">
        <v>247</v>
      </c>
      <c r="F43" s="69" t="s">
        <v>27</v>
      </c>
      <c r="G43" s="68" t="s">
        <v>253</v>
      </c>
      <c r="H43" s="94" t="s">
        <v>147</v>
      </c>
      <c r="I43" s="68" t="s">
        <v>242</v>
      </c>
      <c r="J43" s="68" t="s">
        <v>158</v>
      </c>
      <c r="K43" s="68" t="s">
        <v>158</v>
      </c>
      <c r="L43" s="68" t="s">
        <v>264</v>
      </c>
      <c r="M43" s="68">
        <v>6</v>
      </c>
      <c r="N43" s="68">
        <v>3</v>
      </c>
      <c r="O43" s="70">
        <f t="shared" si="49"/>
        <v>18</v>
      </c>
      <c r="P43" s="85" t="str">
        <f t="shared" si="50"/>
        <v>ALTO (A)</v>
      </c>
      <c r="Q43" s="68">
        <v>10</v>
      </c>
      <c r="R43" s="68">
        <f t="shared" si="51"/>
        <v>180</v>
      </c>
      <c r="S43" s="86" t="str">
        <f t="shared" si="52"/>
        <v>II</v>
      </c>
      <c r="T43" s="86" t="str">
        <f t="shared" si="53"/>
        <v>No Aceptable o Aceptable con control específico</v>
      </c>
      <c r="U43" s="70">
        <v>30</v>
      </c>
      <c r="V43" s="70" t="s">
        <v>243</v>
      </c>
      <c r="W43" s="70" t="s">
        <v>27</v>
      </c>
      <c r="X43" s="68" t="s">
        <v>141</v>
      </c>
      <c r="Y43" s="68" t="s">
        <v>141</v>
      </c>
      <c r="Z43" s="68" t="s">
        <v>141</v>
      </c>
      <c r="AA43" s="68" t="s">
        <v>267</v>
      </c>
      <c r="AB43" s="68" t="s">
        <v>204</v>
      </c>
      <c r="AC43" s="70" t="s">
        <v>272</v>
      </c>
    </row>
    <row r="44" spans="1:29" ht="28.5" customHeight="1" x14ac:dyDescent="0.2">
      <c r="A44" s="140" t="s">
        <v>389</v>
      </c>
      <c r="B44" s="140"/>
      <c r="C44" s="140"/>
      <c r="D44" s="140"/>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row>
    <row r="45" spans="1:29" ht="120" hidden="1" customHeight="1" x14ac:dyDescent="0.2"/>
    <row r="46" spans="1:29" ht="120" hidden="1" customHeight="1" x14ac:dyDescent="0.2"/>
    <row r="47" spans="1:29" ht="120" hidden="1" customHeight="1" x14ac:dyDescent="0.2"/>
    <row r="48" spans="1:29" ht="120" hidden="1" customHeight="1" x14ac:dyDescent="0.2"/>
    <row r="49" ht="120" hidden="1" customHeight="1" x14ac:dyDescent="0.2"/>
    <row r="50" ht="120" hidden="1" customHeight="1" x14ac:dyDescent="0.2"/>
    <row r="51" ht="120" hidden="1" customHeight="1" x14ac:dyDescent="0.2"/>
    <row r="52" ht="120" hidden="1" customHeight="1" x14ac:dyDescent="0.2"/>
    <row r="53" ht="120" hidden="1" customHeight="1" x14ac:dyDescent="0.2"/>
    <row r="54" ht="120" hidden="1" customHeight="1" x14ac:dyDescent="0.2"/>
    <row r="55" ht="120" hidden="1" customHeight="1" x14ac:dyDescent="0.2"/>
    <row r="56" ht="120" hidden="1" customHeight="1" x14ac:dyDescent="0.2"/>
    <row r="57" ht="120" hidden="1" customHeight="1" x14ac:dyDescent="0.2"/>
    <row r="58" ht="120" hidden="1" customHeight="1" x14ac:dyDescent="0.2"/>
    <row r="59" ht="120" hidden="1" customHeight="1" x14ac:dyDescent="0.2"/>
    <row r="60" ht="120" hidden="1" customHeight="1" x14ac:dyDescent="0.2"/>
    <row r="61" ht="120" hidden="1" customHeight="1" x14ac:dyDescent="0.2"/>
    <row r="62" ht="120" hidden="1" customHeight="1" x14ac:dyDescent="0.2"/>
    <row r="63" ht="120" hidden="1" customHeight="1" x14ac:dyDescent="0.2"/>
    <row r="64" ht="120" hidden="1" customHeight="1" x14ac:dyDescent="0.2"/>
    <row r="65" ht="120" hidden="1" customHeight="1" x14ac:dyDescent="0.2"/>
    <row r="66" ht="120" hidden="1" customHeight="1" x14ac:dyDescent="0.2"/>
    <row r="67" ht="120" hidden="1" customHeight="1" x14ac:dyDescent="0.2"/>
    <row r="68" ht="120" customHeight="1" x14ac:dyDescent="0.2"/>
    <row r="69" ht="120" customHeight="1" x14ac:dyDescent="0.2"/>
    <row r="70" ht="120" customHeight="1" x14ac:dyDescent="0.2"/>
    <row r="71" ht="120" customHeight="1" x14ac:dyDescent="0.2"/>
    <row r="72" ht="120" customHeight="1" x14ac:dyDescent="0.2"/>
    <row r="73" ht="120" customHeight="1" x14ac:dyDescent="0.2"/>
    <row r="74" ht="120" customHeight="1" x14ac:dyDescent="0.2"/>
    <row r="75" ht="120" customHeight="1" x14ac:dyDescent="0.2"/>
    <row r="76" ht="120" customHeight="1" x14ac:dyDescent="0.2"/>
    <row r="77" ht="120" customHeight="1" x14ac:dyDescent="0.2"/>
    <row r="78" ht="120" customHeight="1" x14ac:dyDescent="0.2"/>
    <row r="79" ht="120" customHeight="1" x14ac:dyDescent="0.2"/>
    <row r="80" ht="120" customHeight="1" x14ac:dyDescent="0.2"/>
    <row r="81" ht="120" customHeight="1" x14ac:dyDescent="0.2"/>
    <row r="82" ht="120" customHeight="1" x14ac:dyDescent="0.2"/>
    <row r="83" ht="120" customHeight="1" x14ac:dyDescent="0.2"/>
    <row r="84" ht="120" customHeight="1" x14ac:dyDescent="0.2"/>
    <row r="85" ht="120" customHeight="1" x14ac:dyDescent="0.2"/>
    <row r="86" ht="120" customHeight="1" x14ac:dyDescent="0.2"/>
    <row r="87" ht="120" customHeight="1" x14ac:dyDescent="0.2"/>
    <row r="88" ht="120" customHeight="1" x14ac:dyDescent="0.2"/>
    <row r="89" ht="120" customHeight="1" x14ac:dyDescent="0.2"/>
    <row r="90" ht="120" customHeight="1" x14ac:dyDescent="0.2"/>
    <row r="91" ht="120" customHeight="1" x14ac:dyDescent="0.2"/>
    <row r="92" ht="120" customHeight="1" x14ac:dyDescent="0.2"/>
    <row r="93" ht="120" customHeight="1" x14ac:dyDescent="0.2"/>
    <row r="94" ht="120" customHeight="1" x14ac:dyDescent="0.2"/>
    <row r="95" ht="120" customHeight="1" x14ac:dyDescent="0.2"/>
    <row r="96" ht="120" customHeight="1" x14ac:dyDescent="0.2"/>
    <row r="97" ht="120" customHeight="1" x14ac:dyDescent="0.2"/>
    <row r="98" ht="120" customHeight="1" x14ac:dyDescent="0.2"/>
    <row r="99" ht="120" customHeight="1" x14ac:dyDescent="0.2"/>
    <row r="100" ht="120" customHeight="1" x14ac:dyDescent="0.2"/>
    <row r="101" ht="120" customHeight="1" x14ac:dyDescent="0.2"/>
    <row r="102" ht="120" customHeight="1" x14ac:dyDescent="0.2"/>
    <row r="103" ht="120" customHeight="1" x14ac:dyDescent="0.2"/>
    <row r="104" ht="120" customHeight="1" x14ac:dyDescent="0.2"/>
    <row r="105" ht="120" customHeight="1" x14ac:dyDescent="0.2"/>
    <row r="106" ht="120" customHeight="1" x14ac:dyDescent="0.2"/>
    <row r="107" ht="120" customHeight="1" x14ac:dyDescent="0.2"/>
    <row r="108" ht="120" customHeight="1" x14ac:dyDescent="0.2"/>
    <row r="109" ht="120" customHeight="1" x14ac:dyDescent="0.2"/>
    <row r="110" ht="120" customHeight="1" x14ac:dyDescent="0.2"/>
    <row r="111" ht="120" customHeight="1" x14ac:dyDescent="0.2"/>
    <row r="112" ht="120" customHeight="1" x14ac:dyDescent="0.2"/>
    <row r="113" ht="120" customHeight="1" x14ac:dyDescent="0.2"/>
    <row r="114" ht="120" customHeight="1" x14ac:dyDescent="0.2"/>
    <row r="115" ht="120" customHeight="1" x14ac:dyDescent="0.2"/>
    <row r="116" ht="120" customHeight="1" x14ac:dyDescent="0.2"/>
    <row r="117" ht="120" customHeight="1" x14ac:dyDescent="0.2"/>
    <row r="118" ht="120" customHeight="1" x14ac:dyDescent="0.2"/>
    <row r="119" ht="120" customHeight="1" x14ac:dyDescent="0.2"/>
    <row r="120" ht="120" customHeight="1" x14ac:dyDescent="0.2"/>
    <row r="121" ht="120" customHeight="1" x14ac:dyDescent="0.2"/>
    <row r="122" ht="120" customHeight="1" x14ac:dyDescent="0.2"/>
    <row r="123" ht="120" customHeight="1" x14ac:dyDescent="0.2"/>
    <row r="124" ht="120" customHeight="1" x14ac:dyDescent="0.2"/>
    <row r="125" ht="120" customHeight="1" x14ac:dyDescent="0.2"/>
    <row r="126" ht="120" customHeight="1" x14ac:dyDescent="0.2"/>
    <row r="127" ht="120" customHeight="1" x14ac:dyDescent="0.2"/>
    <row r="128" ht="120" customHeight="1" x14ac:dyDescent="0.2"/>
    <row r="129" ht="120" customHeight="1" x14ac:dyDescent="0.2"/>
    <row r="130" ht="120" customHeight="1" x14ac:dyDescent="0.2"/>
    <row r="131" ht="120" customHeight="1" x14ac:dyDescent="0.2"/>
    <row r="132" ht="120" customHeight="1" x14ac:dyDescent="0.2"/>
    <row r="133" ht="120" customHeight="1" x14ac:dyDescent="0.2"/>
    <row r="134" ht="120" customHeight="1" x14ac:dyDescent="0.2"/>
    <row r="135" ht="120" customHeight="1" x14ac:dyDescent="0.2"/>
    <row r="136" ht="120" customHeight="1" x14ac:dyDescent="0.2"/>
    <row r="137" ht="120" customHeight="1" x14ac:dyDescent="0.2"/>
    <row r="138" ht="120" customHeight="1" x14ac:dyDescent="0.2"/>
    <row r="139" ht="120" customHeight="1" x14ac:dyDescent="0.2"/>
    <row r="140" ht="120" customHeight="1" x14ac:dyDescent="0.2"/>
    <row r="141" ht="120" customHeight="1" x14ac:dyDescent="0.2"/>
    <row r="142" ht="120" customHeight="1" x14ac:dyDescent="0.2"/>
    <row r="143" ht="120" customHeight="1" x14ac:dyDescent="0.2"/>
    <row r="144" ht="120" customHeight="1" x14ac:dyDescent="0.2"/>
    <row r="145" ht="120" customHeight="1" x14ac:dyDescent="0.2"/>
    <row r="146" ht="120" customHeight="1" x14ac:dyDescent="0.2"/>
    <row r="147" ht="120" customHeight="1" x14ac:dyDescent="0.2"/>
    <row r="148" ht="120" customHeight="1" x14ac:dyDescent="0.2"/>
    <row r="149" ht="120" customHeight="1" x14ac:dyDescent="0.2"/>
    <row r="150" ht="120" customHeight="1" x14ac:dyDescent="0.2"/>
    <row r="151" ht="120" customHeight="1" x14ac:dyDescent="0.2"/>
    <row r="152" ht="120" customHeight="1" x14ac:dyDescent="0.2"/>
    <row r="153" ht="120" customHeight="1" x14ac:dyDescent="0.2"/>
    <row r="154" ht="120" customHeight="1" x14ac:dyDescent="0.2"/>
    <row r="155" ht="120" customHeight="1" x14ac:dyDescent="0.2"/>
    <row r="156" ht="120" customHeight="1" x14ac:dyDescent="0.2"/>
    <row r="157" ht="120" customHeight="1" x14ac:dyDescent="0.2"/>
    <row r="158" ht="120" customHeight="1" x14ac:dyDescent="0.2"/>
    <row r="159" ht="120" customHeight="1" x14ac:dyDescent="0.2"/>
    <row r="160" ht="120" customHeight="1" x14ac:dyDescent="0.2"/>
    <row r="161" ht="120" customHeight="1" x14ac:dyDescent="0.2"/>
    <row r="162" ht="120" customHeight="1" x14ac:dyDescent="0.2"/>
    <row r="163" ht="120" customHeight="1" x14ac:dyDescent="0.2"/>
    <row r="164" ht="120" customHeight="1" x14ac:dyDescent="0.2"/>
    <row r="165" ht="120" customHeight="1" x14ac:dyDescent="0.2"/>
    <row r="166" ht="120" customHeight="1" x14ac:dyDescent="0.2"/>
    <row r="167" ht="120" customHeight="1" x14ac:dyDescent="0.2"/>
    <row r="168" ht="120" customHeight="1" x14ac:dyDescent="0.2"/>
    <row r="169" ht="120" customHeight="1" x14ac:dyDescent="0.2"/>
    <row r="170" ht="120" customHeight="1" x14ac:dyDescent="0.2"/>
    <row r="171" ht="120" customHeight="1" x14ac:dyDescent="0.2"/>
    <row r="172" ht="120" customHeight="1" x14ac:dyDescent="0.2"/>
    <row r="173" ht="120" customHeight="1" x14ac:dyDescent="0.2"/>
    <row r="174" ht="120" customHeight="1" x14ac:dyDescent="0.2"/>
    <row r="175" ht="120" customHeight="1" x14ac:dyDescent="0.2"/>
    <row r="176" ht="120" customHeight="1" x14ac:dyDescent="0.2"/>
    <row r="177" ht="120" customHeight="1" x14ac:dyDescent="0.2"/>
    <row r="178" ht="120" customHeight="1" x14ac:dyDescent="0.2"/>
    <row r="179" ht="120" customHeight="1" x14ac:dyDescent="0.2"/>
    <row r="180" ht="120" customHeight="1" x14ac:dyDescent="0.2"/>
    <row r="181" ht="120" customHeight="1" x14ac:dyDescent="0.2"/>
    <row r="182" ht="120" customHeight="1" x14ac:dyDescent="0.2"/>
    <row r="183" ht="120" customHeight="1" x14ac:dyDescent="0.2"/>
    <row r="184" ht="120" customHeight="1" x14ac:dyDescent="0.2"/>
    <row r="185" ht="120" customHeight="1" x14ac:dyDescent="0.2"/>
    <row r="186" ht="120" customHeight="1" x14ac:dyDescent="0.2"/>
    <row r="187" ht="120" customHeight="1" x14ac:dyDescent="0.2"/>
    <row r="188" ht="120" customHeight="1" x14ac:dyDescent="0.2"/>
    <row r="189" ht="120" customHeight="1" x14ac:dyDescent="0.2"/>
    <row r="190" ht="120" customHeight="1" x14ac:dyDescent="0.2"/>
    <row r="191" ht="120" customHeight="1" x14ac:dyDescent="0.2"/>
    <row r="192" ht="120" customHeight="1" x14ac:dyDescent="0.2"/>
    <row r="193" ht="120" customHeight="1" x14ac:dyDescent="0.2"/>
    <row r="194" ht="120" customHeight="1" x14ac:dyDescent="0.2"/>
    <row r="195" ht="120" customHeight="1" x14ac:dyDescent="0.2"/>
    <row r="196" ht="120" customHeight="1" x14ac:dyDescent="0.2"/>
    <row r="197" ht="120" customHeight="1" x14ac:dyDescent="0.2"/>
    <row r="198" ht="120" customHeight="1" x14ac:dyDescent="0.2"/>
    <row r="199" ht="120" customHeight="1" x14ac:dyDescent="0.2"/>
    <row r="200" ht="120" customHeight="1" x14ac:dyDescent="0.2"/>
    <row r="201" ht="120" customHeight="1" x14ac:dyDescent="0.2"/>
    <row r="202" ht="120" customHeight="1" x14ac:dyDescent="0.2"/>
    <row r="203" ht="120" customHeight="1" x14ac:dyDescent="0.2"/>
    <row r="204" ht="120" customHeight="1" x14ac:dyDescent="0.2"/>
    <row r="205" ht="120" customHeight="1" x14ac:dyDescent="0.2"/>
    <row r="206" ht="120" customHeight="1" x14ac:dyDescent="0.2"/>
    <row r="207" ht="120" customHeight="1" x14ac:dyDescent="0.2"/>
    <row r="208" ht="120" customHeight="1" x14ac:dyDescent="0.2"/>
    <row r="209" ht="120" customHeight="1" x14ac:dyDescent="0.2"/>
    <row r="210" ht="120" customHeight="1" x14ac:dyDescent="0.2"/>
    <row r="211" ht="120" customHeight="1" x14ac:dyDescent="0.2"/>
    <row r="212" ht="120" customHeight="1" x14ac:dyDescent="0.2"/>
    <row r="213" ht="120" customHeight="1" x14ac:dyDescent="0.2"/>
    <row r="214" ht="120" customHeight="1" x14ac:dyDescent="0.2"/>
    <row r="215" ht="120" customHeight="1" x14ac:dyDescent="0.2"/>
    <row r="216" ht="120" customHeight="1" x14ac:dyDescent="0.2"/>
    <row r="217" ht="120" customHeight="1" x14ac:dyDescent="0.2"/>
    <row r="218" ht="120" customHeight="1" x14ac:dyDescent="0.2"/>
    <row r="219" ht="120" customHeight="1" x14ac:dyDescent="0.2"/>
    <row r="220" ht="120" customHeight="1" x14ac:dyDescent="0.2"/>
    <row r="221" ht="120" customHeight="1" x14ac:dyDescent="0.2"/>
    <row r="222" ht="120" customHeight="1" x14ac:dyDescent="0.2"/>
    <row r="223" ht="120" customHeight="1" x14ac:dyDescent="0.2"/>
    <row r="224" ht="120" customHeight="1" x14ac:dyDescent="0.2"/>
    <row r="225" ht="120" customHeight="1" x14ac:dyDescent="0.2"/>
    <row r="226" ht="120" customHeight="1" x14ac:dyDescent="0.2"/>
    <row r="227" ht="120" customHeight="1" x14ac:dyDescent="0.2"/>
    <row r="228" ht="120" customHeight="1" x14ac:dyDescent="0.2"/>
    <row r="229" ht="120" customHeight="1" x14ac:dyDescent="0.2"/>
    <row r="230" ht="120" customHeight="1" x14ac:dyDescent="0.2"/>
    <row r="231" ht="120" customHeight="1" x14ac:dyDescent="0.2"/>
    <row r="232" ht="120" customHeight="1" x14ac:dyDescent="0.2"/>
    <row r="233" ht="120" customHeight="1" x14ac:dyDescent="0.2"/>
    <row r="234" ht="120" customHeight="1" x14ac:dyDescent="0.2"/>
    <row r="235" ht="120" customHeight="1" x14ac:dyDescent="0.2"/>
    <row r="236" ht="120" customHeight="1" x14ac:dyDescent="0.2"/>
    <row r="237" ht="120" customHeight="1" x14ac:dyDescent="0.2"/>
    <row r="238" ht="120" customHeight="1" x14ac:dyDescent="0.2"/>
    <row r="239" ht="120" customHeight="1" x14ac:dyDescent="0.2"/>
    <row r="240" ht="120" customHeight="1" x14ac:dyDescent="0.2"/>
    <row r="241" ht="120" customHeight="1" x14ac:dyDescent="0.2"/>
    <row r="242" ht="120" customHeight="1" x14ac:dyDescent="0.2"/>
    <row r="243" ht="120" customHeight="1" x14ac:dyDescent="0.2"/>
    <row r="244" ht="120" customHeight="1" x14ac:dyDescent="0.2"/>
    <row r="245" ht="120" customHeight="1" x14ac:dyDescent="0.2"/>
    <row r="246" ht="120" customHeight="1" x14ac:dyDescent="0.2"/>
    <row r="247" ht="120" customHeight="1" x14ac:dyDescent="0.2"/>
    <row r="248" ht="120" customHeight="1" x14ac:dyDescent="0.2"/>
    <row r="249" ht="120" customHeight="1" x14ac:dyDescent="0.2"/>
    <row r="250" ht="120" customHeight="1" x14ac:dyDescent="0.2"/>
    <row r="251" ht="120" customHeight="1" x14ac:dyDescent="0.2"/>
    <row r="252" ht="120" customHeight="1" x14ac:dyDescent="0.2"/>
    <row r="253" ht="120" customHeight="1" x14ac:dyDescent="0.2"/>
    <row r="254" ht="120" customHeight="1" x14ac:dyDescent="0.2"/>
    <row r="255" ht="120" customHeight="1" x14ac:dyDescent="0.2"/>
    <row r="256" ht="120" customHeight="1" x14ac:dyDescent="0.2"/>
    <row r="257" ht="120" customHeight="1" x14ac:dyDescent="0.2"/>
    <row r="258" ht="120" customHeight="1" x14ac:dyDescent="0.2"/>
    <row r="259" ht="120" customHeight="1" x14ac:dyDescent="0.2"/>
    <row r="260" ht="120" customHeight="1" x14ac:dyDescent="0.2"/>
    <row r="261" ht="120" customHeight="1" x14ac:dyDescent="0.2"/>
    <row r="262" ht="120" customHeight="1" x14ac:dyDescent="0.2"/>
    <row r="263" ht="120" customHeight="1" x14ac:dyDescent="0.2"/>
    <row r="264" ht="120" customHeight="1" x14ac:dyDescent="0.2"/>
    <row r="265" ht="120" customHeight="1" x14ac:dyDescent="0.2"/>
    <row r="266" ht="120" customHeight="1" x14ac:dyDescent="0.2"/>
    <row r="267" ht="120" customHeight="1" x14ac:dyDescent="0.2"/>
    <row r="268" ht="120" customHeight="1" x14ac:dyDescent="0.2"/>
    <row r="269" ht="120" customHeight="1" x14ac:dyDescent="0.2"/>
    <row r="270" ht="120" customHeight="1" x14ac:dyDescent="0.2"/>
    <row r="271" ht="120" customHeight="1" x14ac:dyDescent="0.2"/>
    <row r="272" ht="120" customHeight="1" x14ac:dyDescent="0.2"/>
    <row r="273" ht="120" customHeight="1" x14ac:dyDescent="0.2"/>
    <row r="274" ht="120" customHeight="1" x14ac:dyDescent="0.2"/>
    <row r="275" ht="120" customHeight="1" x14ac:dyDescent="0.2"/>
    <row r="276" ht="120" customHeight="1" x14ac:dyDescent="0.2"/>
    <row r="277" ht="120" customHeight="1" x14ac:dyDescent="0.2"/>
    <row r="278" ht="120" customHeight="1" x14ac:dyDescent="0.2"/>
    <row r="279" ht="120" customHeight="1" x14ac:dyDescent="0.2"/>
    <row r="280" ht="120" customHeight="1" x14ac:dyDescent="0.2"/>
    <row r="281" ht="120" customHeight="1" x14ac:dyDescent="0.2"/>
    <row r="282" ht="120" customHeight="1" x14ac:dyDescent="0.2"/>
    <row r="283" ht="120" customHeight="1" x14ac:dyDescent="0.2"/>
    <row r="284" ht="120" customHeight="1" x14ac:dyDescent="0.2"/>
    <row r="285" ht="120" customHeight="1" x14ac:dyDescent="0.2"/>
    <row r="286" ht="120" customHeight="1" x14ac:dyDescent="0.2"/>
    <row r="287" ht="120" customHeight="1" x14ac:dyDescent="0.2"/>
    <row r="288" ht="120" customHeight="1" x14ac:dyDescent="0.2"/>
    <row r="289" ht="120" customHeight="1" x14ac:dyDescent="0.2"/>
    <row r="290" ht="120" customHeight="1" x14ac:dyDescent="0.2"/>
    <row r="291" ht="120" customHeight="1" x14ac:dyDescent="0.2"/>
    <row r="292" ht="120" customHeight="1" x14ac:dyDescent="0.2"/>
    <row r="293" ht="120" customHeight="1" x14ac:dyDescent="0.2"/>
    <row r="294" ht="120" customHeight="1" x14ac:dyDescent="0.2"/>
    <row r="295" ht="120" customHeight="1" x14ac:dyDescent="0.2"/>
    <row r="296" ht="120" customHeight="1" x14ac:dyDescent="0.2"/>
    <row r="297" ht="120" customHeight="1" x14ac:dyDescent="0.2"/>
    <row r="298" ht="120" customHeight="1" x14ac:dyDescent="0.2"/>
    <row r="299" ht="120" customHeight="1" x14ac:dyDescent="0.2"/>
    <row r="300" ht="120" customHeight="1" x14ac:dyDescent="0.2"/>
    <row r="301" ht="120" customHeight="1" x14ac:dyDescent="0.2"/>
    <row r="302" ht="120" customHeight="1" x14ac:dyDescent="0.2"/>
    <row r="303" ht="120" customHeight="1" x14ac:dyDescent="0.2"/>
    <row r="304" ht="120" customHeight="1" x14ac:dyDescent="0.2"/>
    <row r="305" ht="120" customHeight="1" x14ac:dyDescent="0.2"/>
    <row r="306" ht="120" customHeight="1" x14ac:dyDescent="0.2"/>
    <row r="307" ht="120" customHeight="1" x14ac:dyDescent="0.2"/>
    <row r="308" ht="120" customHeight="1" x14ac:dyDescent="0.2"/>
    <row r="309" ht="120" customHeight="1" x14ac:dyDescent="0.2"/>
    <row r="310" ht="120" customHeight="1" x14ac:dyDescent="0.2"/>
    <row r="311" ht="120" customHeight="1" x14ac:dyDescent="0.2"/>
    <row r="312" ht="120" customHeight="1" x14ac:dyDescent="0.2"/>
    <row r="313" ht="120" customHeight="1" x14ac:dyDescent="0.2"/>
    <row r="314" ht="120" customHeight="1" x14ac:dyDescent="0.2"/>
    <row r="315" ht="120" customHeight="1" x14ac:dyDescent="0.2"/>
    <row r="316" ht="120" customHeight="1" x14ac:dyDescent="0.2"/>
    <row r="317" ht="120" customHeight="1" x14ac:dyDescent="0.2"/>
    <row r="318" ht="120" customHeight="1" x14ac:dyDescent="0.2"/>
    <row r="319" ht="120" customHeight="1" x14ac:dyDescent="0.2"/>
    <row r="320" ht="120" customHeight="1" x14ac:dyDescent="0.2"/>
    <row r="321" ht="120" customHeight="1" x14ac:dyDescent="0.2"/>
    <row r="322" ht="120" customHeight="1" x14ac:dyDescent="0.2"/>
    <row r="323" ht="120" customHeight="1" x14ac:dyDescent="0.2"/>
  </sheetData>
  <mergeCells count="22">
    <mergeCell ref="A1:B8"/>
    <mergeCell ref="A44:AC44"/>
    <mergeCell ref="F9:F10"/>
    <mergeCell ref="U9:W9"/>
    <mergeCell ref="X9:AC9"/>
    <mergeCell ref="J9:L9"/>
    <mergeCell ref="M9:S9"/>
    <mergeCell ref="G9:I9"/>
    <mergeCell ref="A9:A10"/>
    <mergeCell ref="B9:B10"/>
    <mergeCell ref="C9:C10"/>
    <mergeCell ref="D9:D10"/>
    <mergeCell ref="E9:E10"/>
    <mergeCell ref="C1:AA8"/>
    <mergeCell ref="AB1:AB2"/>
    <mergeCell ref="AC1:AC2"/>
    <mergeCell ref="AB3:AB4"/>
    <mergeCell ref="AC3:AC4"/>
    <mergeCell ref="AB5:AB6"/>
    <mergeCell ref="AC5:AC6"/>
    <mergeCell ref="AB7:AB8"/>
    <mergeCell ref="AC7:AC8"/>
  </mergeCells>
  <phoneticPr fontId="18" type="noConversion"/>
  <conditionalFormatting sqref="L14 I13 I18 G17 K14:K15">
    <cfRule type="cellIs" dxfId="126" priority="2020" stopIfTrue="1" operator="equal">
      <formula>"ALTO"</formula>
    </cfRule>
    <cfRule type="cellIs" dxfId="125" priority="2021" stopIfTrue="1" operator="equal">
      <formula>"MEDIO"</formula>
    </cfRule>
    <cfRule type="cellIs" dxfId="124" priority="2022" stopIfTrue="1" operator="equal">
      <formula>"BAJO"</formula>
    </cfRule>
  </conditionalFormatting>
  <conditionalFormatting sqref="P11:P13 P23:P25 P27:P28 P30:P43">
    <cfRule type="containsText" dxfId="123" priority="1928" operator="containsText" text="BAJO (B)">
      <formula>NOT(ISERROR(SEARCH("BAJO (B)",P11)))</formula>
    </cfRule>
    <cfRule type="containsText" dxfId="122" priority="1929" operator="containsText" text="MEDIO (M)">
      <formula>NOT(ISERROR(SEARCH("MEDIO (M)",P11)))</formula>
    </cfRule>
    <cfRule type="containsText" dxfId="121" priority="1930" operator="containsText" text="ALTO (A)">
      <formula>NOT(ISERROR(SEARCH("ALTO (A)",P11)))</formula>
    </cfRule>
  </conditionalFormatting>
  <conditionalFormatting sqref="K16:K17">
    <cfRule type="cellIs" dxfId="120" priority="1703" stopIfTrue="1" operator="equal">
      <formula>"ALTO"</formula>
    </cfRule>
    <cfRule type="cellIs" dxfId="119" priority="1704" stopIfTrue="1" operator="equal">
      <formula>"MEDIO"</formula>
    </cfRule>
    <cfRule type="cellIs" dxfId="118" priority="1705" stopIfTrue="1" operator="equal">
      <formula>"BAJO"</formula>
    </cfRule>
  </conditionalFormatting>
  <conditionalFormatting sqref="I19">
    <cfRule type="cellIs" dxfId="117" priority="1769" stopIfTrue="1" operator="equal">
      <formula>"ALTO"</formula>
    </cfRule>
    <cfRule type="cellIs" dxfId="116" priority="1770" stopIfTrue="1" operator="equal">
      <formula>"MEDIO"</formula>
    </cfRule>
    <cfRule type="cellIs" dxfId="115" priority="1771" stopIfTrue="1" operator="equal">
      <formula>"BAJO"</formula>
    </cfRule>
  </conditionalFormatting>
  <conditionalFormatting sqref="P11:P13 P23:P25 P27:P28 P30:P43">
    <cfRule type="cellIs" dxfId="114" priority="1726" operator="equal">
      <formula>"MUY ALTO (MA)"</formula>
    </cfRule>
  </conditionalFormatting>
  <conditionalFormatting sqref="S11:S13 S23:S25 S27:S28 S30:S43">
    <cfRule type="cellIs" dxfId="113" priority="1722" operator="equal">
      <formula>"I"</formula>
    </cfRule>
    <cfRule type="cellIs" dxfId="112" priority="1723" operator="equal">
      <formula>"II"</formula>
    </cfRule>
    <cfRule type="cellIs" dxfId="111" priority="1724" operator="equal">
      <formula>"III"</formula>
    </cfRule>
    <cfRule type="cellIs" dxfId="110" priority="1725" operator="equal">
      <formula>"IV"</formula>
    </cfRule>
  </conditionalFormatting>
  <conditionalFormatting sqref="T11:T13 T23:T25 T27:T28 T30:T43">
    <cfRule type="cellIs" dxfId="109" priority="1718" operator="equal">
      <formula>"Aceptable"</formula>
    </cfRule>
    <cfRule type="cellIs" dxfId="108" priority="1719" operator="equal">
      <formula>"Mejorable"</formula>
    </cfRule>
    <cfRule type="cellIs" dxfId="107" priority="1720" operator="equal">
      <formula>"No Aceptable o Aceptable con control específico"</formula>
    </cfRule>
    <cfRule type="cellIs" dxfId="106" priority="1721" operator="equal">
      <formula>"No Aceptable"</formula>
    </cfRule>
  </conditionalFormatting>
  <conditionalFormatting sqref="P14">
    <cfRule type="containsText" dxfId="105" priority="1715" operator="containsText" text="BAJO (B)">
      <formula>NOT(ISERROR(SEARCH("BAJO (B)",P14)))</formula>
    </cfRule>
    <cfRule type="containsText" dxfId="104" priority="1716" operator="containsText" text="MEDIO (M)">
      <formula>NOT(ISERROR(SEARCH("MEDIO (M)",P14)))</formula>
    </cfRule>
    <cfRule type="containsText" dxfId="103" priority="1717" operator="containsText" text="ALTO (A)">
      <formula>NOT(ISERROR(SEARCH("ALTO (A)",P14)))</formula>
    </cfRule>
  </conditionalFormatting>
  <conditionalFormatting sqref="P14">
    <cfRule type="cellIs" dxfId="102" priority="1714" operator="equal">
      <formula>"MUY ALTO (MA)"</formula>
    </cfRule>
  </conditionalFormatting>
  <conditionalFormatting sqref="S14">
    <cfRule type="cellIs" dxfId="101" priority="1710" operator="equal">
      <formula>"I"</formula>
    </cfRule>
    <cfRule type="cellIs" dxfId="100" priority="1711" operator="equal">
      <formula>"II"</formula>
    </cfRule>
    <cfRule type="cellIs" dxfId="99" priority="1712" operator="equal">
      <formula>"III"</formula>
    </cfRule>
    <cfRule type="cellIs" dxfId="98" priority="1713" operator="equal">
      <formula>"IV"</formula>
    </cfRule>
  </conditionalFormatting>
  <conditionalFormatting sqref="T14">
    <cfRule type="cellIs" dxfId="97" priority="1706" operator="equal">
      <formula>"Aceptable"</formula>
    </cfRule>
    <cfRule type="cellIs" dxfId="96" priority="1707" operator="equal">
      <formula>"Mejorable"</formula>
    </cfRule>
    <cfRule type="cellIs" dxfId="95" priority="1708" operator="equal">
      <formula>"No Aceptable o Aceptable con control específico"</formula>
    </cfRule>
    <cfRule type="cellIs" dxfId="94" priority="1709" operator="equal">
      <formula>"No Aceptable"</formula>
    </cfRule>
  </conditionalFormatting>
  <conditionalFormatting sqref="P15:P17">
    <cfRule type="containsText" dxfId="93" priority="1700" operator="containsText" text="BAJO (B)">
      <formula>NOT(ISERROR(SEARCH("BAJO (B)",P15)))</formula>
    </cfRule>
    <cfRule type="containsText" dxfId="92" priority="1701" operator="containsText" text="MEDIO (M)">
      <formula>NOT(ISERROR(SEARCH("MEDIO (M)",P15)))</formula>
    </cfRule>
    <cfRule type="containsText" dxfId="91" priority="1702" operator="containsText" text="ALTO (A)">
      <formula>NOT(ISERROR(SEARCH("ALTO (A)",P15)))</formula>
    </cfRule>
  </conditionalFormatting>
  <conditionalFormatting sqref="P15:P17">
    <cfRule type="cellIs" dxfId="90" priority="1699" operator="equal">
      <formula>"MUY ALTO (MA)"</formula>
    </cfRule>
  </conditionalFormatting>
  <conditionalFormatting sqref="S15:S17">
    <cfRule type="cellIs" dxfId="89" priority="1695" operator="equal">
      <formula>"I"</formula>
    </cfRule>
    <cfRule type="cellIs" dxfId="88" priority="1696" operator="equal">
      <formula>"II"</formula>
    </cfRule>
    <cfRule type="cellIs" dxfId="87" priority="1697" operator="equal">
      <formula>"III"</formula>
    </cfRule>
    <cfRule type="cellIs" dxfId="86" priority="1698" operator="equal">
      <formula>"IV"</formula>
    </cfRule>
  </conditionalFormatting>
  <conditionalFormatting sqref="T15:T17">
    <cfRule type="cellIs" dxfId="85" priority="1691" operator="equal">
      <formula>"Aceptable"</formula>
    </cfRule>
    <cfRule type="cellIs" dxfId="84" priority="1692" operator="equal">
      <formula>"Mejorable"</formula>
    </cfRule>
    <cfRule type="cellIs" dxfId="83" priority="1693" operator="equal">
      <formula>"No Aceptable o Aceptable con control específico"</formula>
    </cfRule>
    <cfRule type="cellIs" dxfId="82" priority="1694" operator="equal">
      <formula>"No Aceptable"</formula>
    </cfRule>
  </conditionalFormatting>
  <conditionalFormatting sqref="I20">
    <cfRule type="cellIs" dxfId="81" priority="1688" stopIfTrue="1" operator="equal">
      <formula>"ALTO"</formula>
    </cfRule>
    <cfRule type="cellIs" dxfId="80" priority="1689" stopIfTrue="1" operator="equal">
      <formula>"MEDIO"</formula>
    </cfRule>
    <cfRule type="cellIs" dxfId="79" priority="1690" stopIfTrue="1" operator="equal">
      <formula>"BAJO"</formula>
    </cfRule>
  </conditionalFormatting>
  <conditionalFormatting sqref="P18:P19">
    <cfRule type="containsText" dxfId="78" priority="1685" operator="containsText" text="BAJO (B)">
      <formula>NOT(ISERROR(SEARCH("BAJO (B)",P18)))</formula>
    </cfRule>
    <cfRule type="containsText" dxfId="77" priority="1686" operator="containsText" text="MEDIO (M)">
      <formula>NOT(ISERROR(SEARCH("MEDIO (M)",P18)))</formula>
    </cfRule>
    <cfRule type="containsText" dxfId="76" priority="1687" operator="containsText" text="ALTO (A)">
      <formula>NOT(ISERROR(SEARCH("ALTO (A)",P18)))</formula>
    </cfRule>
  </conditionalFormatting>
  <conditionalFormatting sqref="P18:P19">
    <cfRule type="cellIs" dxfId="75" priority="1684" operator="equal">
      <formula>"MUY ALTO (MA)"</formula>
    </cfRule>
  </conditionalFormatting>
  <conditionalFormatting sqref="S18:S19">
    <cfRule type="cellIs" dxfId="74" priority="1680" operator="equal">
      <formula>"I"</formula>
    </cfRule>
    <cfRule type="cellIs" dxfId="73" priority="1681" operator="equal">
      <formula>"II"</formula>
    </cfRule>
    <cfRule type="cellIs" dxfId="72" priority="1682" operator="equal">
      <formula>"III"</formula>
    </cfRule>
    <cfRule type="cellIs" dxfId="71" priority="1683" operator="equal">
      <formula>"IV"</formula>
    </cfRule>
  </conditionalFormatting>
  <conditionalFormatting sqref="T18:T19">
    <cfRule type="cellIs" dxfId="70" priority="1676" operator="equal">
      <formula>"Aceptable"</formula>
    </cfRule>
    <cfRule type="cellIs" dxfId="69" priority="1677" operator="equal">
      <formula>"Mejorable"</formula>
    </cfRule>
    <cfRule type="cellIs" dxfId="68" priority="1678" operator="equal">
      <formula>"No Aceptable o Aceptable con control específico"</formula>
    </cfRule>
    <cfRule type="cellIs" dxfId="67" priority="1679" operator="equal">
      <formula>"No Aceptable"</formula>
    </cfRule>
  </conditionalFormatting>
  <conditionalFormatting sqref="P20">
    <cfRule type="containsText" dxfId="66" priority="1673" operator="containsText" text="BAJO (B)">
      <formula>NOT(ISERROR(SEARCH("BAJO (B)",P20)))</formula>
    </cfRule>
    <cfRule type="containsText" dxfId="65" priority="1674" operator="containsText" text="MEDIO (M)">
      <formula>NOT(ISERROR(SEARCH("MEDIO (M)",P20)))</formula>
    </cfRule>
    <cfRule type="containsText" dxfId="64" priority="1675" operator="containsText" text="ALTO (A)">
      <formula>NOT(ISERROR(SEARCH("ALTO (A)",P20)))</formula>
    </cfRule>
  </conditionalFormatting>
  <conditionalFormatting sqref="P20">
    <cfRule type="cellIs" dxfId="63" priority="1672" operator="equal">
      <formula>"MUY ALTO (MA)"</formula>
    </cfRule>
  </conditionalFormatting>
  <conditionalFormatting sqref="S20">
    <cfRule type="cellIs" dxfId="62" priority="1668" operator="equal">
      <formula>"I"</formula>
    </cfRule>
    <cfRule type="cellIs" dxfId="61" priority="1669" operator="equal">
      <formula>"II"</formula>
    </cfRule>
    <cfRule type="cellIs" dxfId="60" priority="1670" operator="equal">
      <formula>"III"</formula>
    </cfRule>
    <cfRule type="cellIs" dxfId="59" priority="1671" operator="equal">
      <formula>"IV"</formula>
    </cfRule>
  </conditionalFormatting>
  <conditionalFormatting sqref="T20">
    <cfRule type="cellIs" dxfId="58" priority="1664" operator="equal">
      <formula>"Aceptable"</formula>
    </cfRule>
    <cfRule type="cellIs" dxfId="57" priority="1665" operator="equal">
      <formula>"Mejorable"</formula>
    </cfRule>
    <cfRule type="cellIs" dxfId="56" priority="1666" operator="equal">
      <formula>"No Aceptable o Aceptable con control específico"</formula>
    </cfRule>
    <cfRule type="cellIs" dxfId="55" priority="1667" operator="equal">
      <formula>"No Aceptable"</formula>
    </cfRule>
  </conditionalFormatting>
  <conditionalFormatting sqref="P21:P22">
    <cfRule type="containsText" dxfId="54" priority="1661" operator="containsText" text="BAJO (B)">
      <formula>NOT(ISERROR(SEARCH("BAJO (B)",P21)))</formula>
    </cfRule>
    <cfRule type="containsText" dxfId="53" priority="1662" operator="containsText" text="MEDIO (M)">
      <formula>NOT(ISERROR(SEARCH("MEDIO (M)",P21)))</formula>
    </cfRule>
    <cfRule type="containsText" dxfId="52" priority="1663" operator="containsText" text="ALTO (A)">
      <formula>NOT(ISERROR(SEARCH("ALTO (A)",P21)))</formula>
    </cfRule>
  </conditionalFormatting>
  <conditionalFormatting sqref="P21:P22">
    <cfRule type="cellIs" dxfId="51" priority="1660" operator="equal">
      <formula>"MUY ALTO (MA)"</formula>
    </cfRule>
  </conditionalFormatting>
  <conditionalFormatting sqref="S21:S22">
    <cfRule type="cellIs" dxfId="50" priority="1656" operator="equal">
      <formula>"I"</formula>
    </cfRule>
    <cfRule type="cellIs" dxfId="49" priority="1657" operator="equal">
      <formula>"II"</formula>
    </cfRule>
    <cfRule type="cellIs" dxfId="48" priority="1658" operator="equal">
      <formula>"III"</formula>
    </cfRule>
    <cfRule type="cellIs" dxfId="47" priority="1659" operator="equal">
      <formula>"IV"</formula>
    </cfRule>
  </conditionalFormatting>
  <conditionalFormatting sqref="T22">
    <cfRule type="cellIs" dxfId="46" priority="1652" operator="equal">
      <formula>"Aceptable"</formula>
    </cfRule>
    <cfRule type="cellIs" dxfId="45" priority="1653" operator="equal">
      <formula>"Mejorable"</formula>
    </cfRule>
    <cfRule type="cellIs" dxfId="44" priority="1654" operator="equal">
      <formula>"No Aceptable o Aceptable con control específico"</formula>
    </cfRule>
    <cfRule type="cellIs" dxfId="43" priority="1655" operator="equal">
      <formula>"No Aceptable"</formula>
    </cfRule>
  </conditionalFormatting>
  <conditionalFormatting sqref="I22">
    <cfRule type="cellIs" dxfId="42" priority="1649" stopIfTrue="1" operator="equal">
      <formula>"ALTO"</formula>
    </cfRule>
    <cfRule type="cellIs" dxfId="41" priority="1650" stopIfTrue="1" operator="equal">
      <formula>"MEDIO"</formula>
    </cfRule>
    <cfRule type="cellIs" dxfId="40" priority="1651" stopIfTrue="1" operator="equal">
      <formula>"BAJO"</formula>
    </cfRule>
  </conditionalFormatting>
  <conditionalFormatting sqref="G22">
    <cfRule type="cellIs" dxfId="39" priority="1646" stopIfTrue="1" operator="equal">
      <formula>"ALTO"</formula>
    </cfRule>
    <cfRule type="cellIs" dxfId="38" priority="1647" stopIfTrue="1" operator="equal">
      <formula>"MEDIO"</formula>
    </cfRule>
    <cfRule type="cellIs" dxfId="37" priority="1648" stopIfTrue="1" operator="equal">
      <formula>"BAJO"</formula>
    </cfRule>
  </conditionalFormatting>
  <conditionalFormatting sqref="K26">
    <cfRule type="cellIs" dxfId="36" priority="1397" stopIfTrue="1" operator="equal">
      <formula>"ALTO"</formula>
    </cfRule>
    <cfRule type="cellIs" dxfId="35" priority="1398" stopIfTrue="1" operator="equal">
      <formula>"MEDIO"</formula>
    </cfRule>
    <cfRule type="cellIs" dxfId="34" priority="1399" stopIfTrue="1" operator="equal">
      <formula>"BAJO"</formula>
    </cfRule>
  </conditionalFormatting>
  <conditionalFormatting sqref="P26">
    <cfRule type="containsText" dxfId="33" priority="1394" operator="containsText" text="BAJO (B)">
      <formula>NOT(ISERROR(SEARCH("BAJO (B)",P26)))</formula>
    </cfRule>
    <cfRule type="containsText" dxfId="32" priority="1395" operator="containsText" text="MEDIO (M)">
      <formula>NOT(ISERROR(SEARCH("MEDIO (M)",P26)))</formula>
    </cfRule>
    <cfRule type="containsText" dxfId="31" priority="1396" operator="containsText" text="ALTO (A)">
      <formula>NOT(ISERROR(SEARCH("ALTO (A)",P26)))</formula>
    </cfRule>
  </conditionalFormatting>
  <conditionalFormatting sqref="P26">
    <cfRule type="cellIs" dxfId="30" priority="1393" operator="equal">
      <formula>"MUY ALTO (MA)"</formula>
    </cfRule>
  </conditionalFormatting>
  <conditionalFormatting sqref="S26">
    <cfRule type="cellIs" dxfId="29" priority="1389" operator="equal">
      <formula>"I"</formula>
    </cfRule>
    <cfRule type="cellIs" dxfId="28" priority="1390" operator="equal">
      <formula>"II"</formula>
    </cfRule>
    <cfRule type="cellIs" dxfId="27" priority="1391" operator="equal">
      <formula>"III"</formula>
    </cfRule>
    <cfRule type="cellIs" dxfId="26" priority="1392" operator="equal">
      <formula>"IV"</formula>
    </cfRule>
  </conditionalFormatting>
  <conditionalFormatting sqref="T26">
    <cfRule type="cellIs" dxfId="25" priority="1385" operator="equal">
      <formula>"Aceptable"</formula>
    </cfRule>
    <cfRule type="cellIs" dxfId="24" priority="1386" operator="equal">
      <formula>"Mejorable"</formula>
    </cfRule>
    <cfRule type="cellIs" dxfId="23" priority="1387" operator="equal">
      <formula>"No Aceptable o Aceptable con control específico"</formula>
    </cfRule>
    <cfRule type="cellIs" dxfId="22" priority="1388" operator="equal">
      <formula>"No Aceptable"</formula>
    </cfRule>
  </conditionalFormatting>
  <conditionalFormatting sqref="I27">
    <cfRule type="cellIs" dxfId="21" priority="1349" stopIfTrue="1" operator="equal">
      <formula>"ALTO"</formula>
    </cfRule>
    <cfRule type="cellIs" dxfId="20" priority="1350" stopIfTrue="1" operator="equal">
      <formula>"MEDIO"</formula>
    </cfRule>
    <cfRule type="cellIs" dxfId="19" priority="1351" stopIfTrue="1" operator="equal">
      <formula>"BAJO"</formula>
    </cfRule>
  </conditionalFormatting>
  <conditionalFormatting sqref="P29">
    <cfRule type="containsText" dxfId="18" priority="608" operator="containsText" text="BAJO (B)">
      <formula>NOT(ISERROR(SEARCH("BAJO (B)",P29)))</formula>
    </cfRule>
    <cfRule type="containsText" dxfId="17" priority="609" operator="containsText" text="MEDIO (M)">
      <formula>NOT(ISERROR(SEARCH("MEDIO (M)",P29)))</formula>
    </cfRule>
    <cfRule type="containsText" dxfId="16" priority="610" operator="containsText" text="ALTO (A)">
      <formula>NOT(ISERROR(SEARCH("ALTO (A)",P29)))</formula>
    </cfRule>
  </conditionalFormatting>
  <conditionalFormatting sqref="P29">
    <cfRule type="cellIs" dxfId="15" priority="607" operator="equal">
      <formula>"MUY ALTO (MA)"</formula>
    </cfRule>
  </conditionalFormatting>
  <conditionalFormatting sqref="S29">
    <cfRule type="cellIs" dxfId="14" priority="603" operator="equal">
      <formula>"I"</formula>
    </cfRule>
    <cfRule type="cellIs" dxfId="13" priority="604" operator="equal">
      <formula>"II"</formula>
    </cfRule>
    <cfRule type="cellIs" dxfId="12" priority="605" operator="equal">
      <formula>"III"</formula>
    </cfRule>
    <cfRule type="cellIs" dxfId="11" priority="606" operator="equal">
      <formula>"IV"</formula>
    </cfRule>
  </conditionalFormatting>
  <conditionalFormatting sqref="T29">
    <cfRule type="cellIs" dxfId="10" priority="599" operator="equal">
      <formula>"Aceptable"</formula>
    </cfRule>
    <cfRule type="cellIs" dxfId="9" priority="600" operator="equal">
      <formula>"Mejorable"</formula>
    </cfRule>
    <cfRule type="cellIs" dxfId="8" priority="601" operator="equal">
      <formula>"No Aceptable o Aceptable con control específico"</formula>
    </cfRule>
    <cfRule type="cellIs" dxfId="7" priority="602" operator="equal">
      <formula>"No Aceptable"</formula>
    </cfRule>
  </conditionalFormatting>
  <conditionalFormatting sqref="I21">
    <cfRule type="cellIs" dxfId="6" priority="5" stopIfTrue="1" operator="equal">
      <formula>"ALTO"</formula>
    </cfRule>
    <cfRule type="cellIs" dxfId="5" priority="6" stopIfTrue="1" operator="equal">
      <formula>"MEDIO"</formula>
    </cfRule>
    <cfRule type="cellIs" dxfId="4" priority="7" stopIfTrue="1" operator="equal">
      <formula>"BAJO"</formula>
    </cfRule>
  </conditionalFormatting>
  <conditionalFormatting sqref="T21">
    <cfRule type="cellIs" dxfId="3" priority="1" operator="equal">
      <formula>"Aceptable"</formula>
    </cfRule>
    <cfRule type="cellIs" dxfId="2" priority="2" operator="equal">
      <formula>"Mejorable"</formula>
    </cfRule>
    <cfRule type="cellIs" dxfId="1" priority="3" operator="equal">
      <formula>"No Aceptable o Aceptable con control específico"</formula>
    </cfRule>
    <cfRule type="cellIs" dxfId="0" priority="4" operator="equal">
      <formula>"No Aceptable"</formula>
    </cfRule>
  </conditionalFormatting>
  <printOptions horizontalCentered="1"/>
  <pageMargins left="0" right="7.874015748031496E-2" top="0.27559055118110237" bottom="0.19685039370078741" header="0" footer="0"/>
  <pageSetup scale="45" orientation="landscape" r:id="rId1"/>
  <headerFooter alignWithMargins="0">
    <oddFooter>&amp;L&amp;"Arial,Normal"&amp;9Identificación de Peligros y Valoración de Riesgos
 Alma viva Icollantas&amp;RPágina &amp;P</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'TABLA 2 A  LA 8'!$B$4:$B$6</xm:f>
          </x14:formula1>
          <xm:sqref>M11:M43</xm:sqref>
        </x14:dataValidation>
        <x14:dataValidation type="list" allowBlank="1" showInputMessage="1" showErrorMessage="1">
          <x14:formula1>
            <xm:f>'TABLA 2 A  LA 8'!$B$12:$B$15</xm:f>
          </x14:formula1>
          <xm:sqref>N11:N43</xm:sqref>
        </x14:dataValidation>
        <x14:dataValidation type="list" allowBlank="1" showInputMessage="1" showErrorMessage="1">
          <x14:formula1>
            <xm:f>'TABLA 2 A  LA 8'!$B$29:$B$32</xm:f>
          </x14:formula1>
          <xm:sqref>Q11:Q43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topLeftCell="A34" workbookViewId="0">
      <selection activeCell="E4" sqref="E4"/>
    </sheetView>
  </sheetViews>
  <sheetFormatPr baseColWidth="10" defaultRowHeight="15" x14ac:dyDescent="0.25"/>
  <cols>
    <col min="1" max="1" width="19.140625" customWidth="1"/>
    <col min="2" max="2" width="16.140625" customWidth="1"/>
    <col min="3" max="3" width="45.85546875" customWidth="1"/>
  </cols>
  <sheetData>
    <row r="1" spans="1:3" ht="57" customHeight="1" x14ac:dyDescent="0.25">
      <c r="A1" s="113" t="s">
        <v>388</v>
      </c>
      <c r="B1" s="114"/>
      <c r="C1" s="114"/>
    </row>
    <row r="2" spans="1:3" ht="16.5" thickBot="1" x14ac:dyDescent="0.3">
      <c r="A2" s="115" t="s">
        <v>99</v>
      </c>
      <c r="B2" s="115"/>
      <c r="C2" s="115"/>
    </row>
    <row r="3" spans="1:3" ht="21" customHeight="1" thickBot="1" x14ac:dyDescent="0.3">
      <c r="A3" s="40" t="s">
        <v>14</v>
      </c>
      <c r="B3" s="40" t="s">
        <v>100</v>
      </c>
      <c r="C3" s="41" t="s">
        <v>29</v>
      </c>
    </row>
    <row r="4" spans="1:3" ht="69" customHeight="1" x14ac:dyDescent="0.25">
      <c r="A4" s="30" t="s">
        <v>30</v>
      </c>
      <c r="B4" s="31">
        <v>10</v>
      </c>
      <c r="C4" s="32" t="s">
        <v>101</v>
      </c>
    </row>
    <row r="5" spans="1:3" ht="25.9" customHeight="1" x14ac:dyDescent="0.25">
      <c r="A5" s="33" t="s">
        <v>31</v>
      </c>
      <c r="B5" s="34">
        <v>6</v>
      </c>
      <c r="C5" s="35" t="s">
        <v>102</v>
      </c>
    </row>
    <row r="6" spans="1:3" ht="45" x14ac:dyDescent="0.25">
      <c r="A6" s="33" t="s">
        <v>32</v>
      </c>
      <c r="B6" s="34">
        <v>2</v>
      </c>
      <c r="C6" s="35" t="s">
        <v>33</v>
      </c>
    </row>
    <row r="7" spans="1:3" ht="45.75" thickBot="1" x14ac:dyDescent="0.3">
      <c r="A7" s="36" t="s">
        <v>34</v>
      </c>
      <c r="B7" s="37" t="s">
        <v>103</v>
      </c>
      <c r="C7" s="38" t="s">
        <v>139</v>
      </c>
    </row>
    <row r="8" spans="1:3" x14ac:dyDescent="0.25">
      <c r="A8" s="42"/>
      <c r="B8" s="43"/>
      <c r="C8" s="44"/>
    </row>
    <row r="9" spans="1:3" ht="15.75" x14ac:dyDescent="0.25">
      <c r="A9" s="115" t="s">
        <v>104</v>
      </c>
      <c r="B9" s="115"/>
      <c r="C9" s="115"/>
    </row>
    <row r="10" spans="1:3" ht="15.75" thickBot="1" x14ac:dyDescent="0.3">
      <c r="A10" s="47"/>
      <c r="B10" s="47"/>
      <c r="C10" s="47"/>
    </row>
    <row r="11" spans="1:3" ht="15.75" thickBot="1" x14ac:dyDescent="0.3">
      <c r="A11" s="40" t="s">
        <v>15</v>
      </c>
      <c r="B11" s="40" t="s">
        <v>35</v>
      </c>
      <c r="C11" s="41" t="s">
        <v>29</v>
      </c>
    </row>
    <row r="12" spans="1:3" ht="27" customHeight="1" x14ac:dyDescent="0.25">
      <c r="A12" s="30" t="s">
        <v>36</v>
      </c>
      <c r="B12" s="31">
        <v>4</v>
      </c>
      <c r="C12" s="32" t="s">
        <v>37</v>
      </c>
    </row>
    <row r="13" spans="1:3" ht="22.5" x14ac:dyDescent="0.25">
      <c r="A13" s="33" t="s">
        <v>105</v>
      </c>
      <c r="B13" s="34">
        <v>3</v>
      </c>
      <c r="C13" s="32" t="s">
        <v>106</v>
      </c>
    </row>
    <row r="14" spans="1:3" ht="23.25" customHeight="1" x14ac:dyDescent="0.25">
      <c r="A14" s="33" t="s">
        <v>38</v>
      </c>
      <c r="B14" s="34">
        <v>2</v>
      </c>
      <c r="C14" s="32" t="s">
        <v>39</v>
      </c>
    </row>
    <row r="15" spans="1:3" ht="15.75" thickBot="1" x14ac:dyDescent="0.3">
      <c r="A15" s="36" t="s">
        <v>40</v>
      </c>
      <c r="B15" s="37">
        <v>1</v>
      </c>
      <c r="C15" s="48" t="s">
        <v>41</v>
      </c>
    </row>
    <row r="16" spans="1:3" x14ac:dyDescent="0.25">
      <c r="A16" s="45"/>
      <c r="B16" s="45"/>
      <c r="C16" s="46"/>
    </row>
    <row r="17" spans="1:3" ht="15.75" x14ac:dyDescent="0.25">
      <c r="A17" s="115" t="s">
        <v>107</v>
      </c>
      <c r="B17" s="115"/>
      <c r="C17" s="115"/>
    </row>
    <row r="18" spans="1:3" ht="15.75" thickBot="1" x14ac:dyDescent="0.3">
      <c r="A18" s="47"/>
      <c r="B18" s="47"/>
      <c r="C18" s="47"/>
    </row>
    <row r="19" spans="1:3" ht="15.75" thickBot="1" x14ac:dyDescent="0.3">
      <c r="A19" s="40" t="s">
        <v>108</v>
      </c>
      <c r="B19" s="40" t="s">
        <v>109</v>
      </c>
      <c r="C19" s="41" t="s">
        <v>29</v>
      </c>
    </row>
    <row r="20" spans="1:3" ht="33.75" x14ac:dyDescent="0.25">
      <c r="A20" s="30" t="s">
        <v>30</v>
      </c>
      <c r="B20" s="31" t="s">
        <v>110</v>
      </c>
      <c r="C20" s="32" t="s">
        <v>111</v>
      </c>
    </row>
    <row r="21" spans="1:3" ht="45" x14ac:dyDescent="0.25">
      <c r="A21" s="33" t="s">
        <v>31</v>
      </c>
      <c r="B21" s="31" t="s">
        <v>112</v>
      </c>
      <c r="C21" s="32" t="s">
        <v>113</v>
      </c>
    </row>
    <row r="22" spans="1:3" ht="49.5" customHeight="1" x14ac:dyDescent="0.25">
      <c r="A22" s="33" t="s">
        <v>32</v>
      </c>
      <c r="B22" s="31" t="s">
        <v>114</v>
      </c>
      <c r="C22" s="32" t="s">
        <v>115</v>
      </c>
    </row>
    <row r="23" spans="1:3" ht="45.75" thickBot="1" x14ac:dyDescent="0.3">
      <c r="A23" s="36" t="s">
        <v>34</v>
      </c>
      <c r="B23" s="31" t="s">
        <v>116</v>
      </c>
      <c r="C23" s="32" t="s">
        <v>117</v>
      </c>
    </row>
    <row r="24" spans="1:3" x14ac:dyDescent="0.25">
      <c r="A24" s="45"/>
      <c r="B24" s="45"/>
      <c r="C24" s="46"/>
    </row>
    <row r="25" spans="1:3" ht="15.75" x14ac:dyDescent="0.25">
      <c r="A25" s="115" t="s">
        <v>118</v>
      </c>
      <c r="B25" s="115"/>
      <c r="C25" s="115"/>
    </row>
    <row r="26" spans="1:3" ht="15.75" thickBot="1" x14ac:dyDescent="0.3">
      <c r="A26" s="47"/>
      <c r="B26" s="47"/>
      <c r="C26" s="47"/>
    </row>
    <row r="27" spans="1:3" x14ac:dyDescent="0.25">
      <c r="A27" s="116" t="s">
        <v>50</v>
      </c>
      <c r="B27" s="118" t="s">
        <v>51</v>
      </c>
      <c r="C27" s="49" t="s">
        <v>29</v>
      </c>
    </row>
    <row r="28" spans="1:3" x14ac:dyDescent="0.25">
      <c r="A28" s="117"/>
      <c r="B28" s="119"/>
      <c r="C28" s="50" t="s">
        <v>52</v>
      </c>
    </row>
    <row r="29" spans="1:3" x14ac:dyDescent="0.25">
      <c r="A29" s="33" t="s">
        <v>53</v>
      </c>
      <c r="B29" s="34">
        <v>100</v>
      </c>
      <c r="C29" s="51" t="s">
        <v>54</v>
      </c>
    </row>
    <row r="30" spans="1:3" ht="22.5" x14ac:dyDescent="0.25">
      <c r="A30" s="33" t="s">
        <v>119</v>
      </c>
      <c r="B30" s="34">
        <v>60</v>
      </c>
      <c r="C30" s="51" t="s">
        <v>120</v>
      </c>
    </row>
    <row r="31" spans="1:3" x14ac:dyDescent="0.25">
      <c r="A31" s="33" t="s">
        <v>55</v>
      </c>
      <c r="B31" s="34">
        <v>25</v>
      </c>
      <c r="C31" s="51" t="s">
        <v>56</v>
      </c>
    </row>
    <row r="32" spans="1:3" ht="15.75" thickBot="1" x14ac:dyDescent="0.3">
      <c r="A32" s="36" t="s">
        <v>57</v>
      </c>
      <c r="B32" s="52">
        <v>10</v>
      </c>
      <c r="C32" s="53" t="s">
        <v>58</v>
      </c>
    </row>
    <row r="33" spans="1:3" x14ac:dyDescent="0.25">
      <c r="A33" s="45"/>
      <c r="B33" s="45"/>
      <c r="C33" s="46"/>
    </row>
    <row r="34" spans="1:3" ht="15.75" x14ac:dyDescent="0.25">
      <c r="A34" s="115" t="s">
        <v>121</v>
      </c>
      <c r="B34" s="115"/>
      <c r="C34" s="115"/>
    </row>
    <row r="35" spans="1:3" ht="15.75" thickBot="1" x14ac:dyDescent="0.3">
      <c r="A35" s="47"/>
      <c r="B35" s="47"/>
      <c r="C35" s="47"/>
    </row>
    <row r="36" spans="1:3" x14ac:dyDescent="0.25">
      <c r="A36" s="54" t="s">
        <v>122</v>
      </c>
      <c r="B36" s="55" t="s">
        <v>42</v>
      </c>
      <c r="C36" s="49" t="s">
        <v>29</v>
      </c>
    </row>
    <row r="37" spans="1:3" ht="22.5" x14ac:dyDescent="0.25">
      <c r="A37" s="33" t="s">
        <v>43</v>
      </c>
      <c r="B37" s="34" t="s">
        <v>123</v>
      </c>
      <c r="C37" s="51" t="s">
        <v>44</v>
      </c>
    </row>
    <row r="38" spans="1:3" ht="33.75" x14ac:dyDescent="0.25">
      <c r="A38" s="33" t="s">
        <v>45</v>
      </c>
      <c r="B38" s="34" t="s">
        <v>124</v>
      </c>
      <c r="C38" s="51" t="s">
        <v>125</v>
      </c>
    </row>
    <row r="39" spans="1:3" ht="22.5" x14ac:dyDescent="0.25">
      <c r="A39" s="33" t="s">
        <v>46</v>
      </c>
      <c r="B39" s="34" t="s">
        <v>126</v>
      </c>
      <c r="C39" s="51" t="s">
        <v>47</v>
      </c>
    </row>
    <row r="40" spans="1:3" ht="45.75" thickBot="1" x14ac:dyDescent="0.3">
      <c r="A40" s="36" t="s">
        <v>48</v>
      </c>
      <c r="B40" s="52">
        <v>20</v>
      </c>
      <c r="C40" s="53" t="s">
        <v>127</v>
      </c>
    </row>
    <row r="41" spans="1:3" x14ac:dyDescent="0.25">
      <c r="A41" s="46"/>
      <c r="B41" s="46"/>
      <c r="C41" s="46"/>
    </row>
    <row r="42" spans="1:3" x14ac:dyDescent="0.25">
      <c r="A42" s="46"/>
      <c r="B42" s="46"/>
      <c r="C42" s="46"/>
    </row>
  </sheetData>
  <mergeCells count="8">
    <mergeCell ref="A1:C1"/>
    <mergeCell ref="A34:C34"/>
    <mergeCell ref="A2:C2"/>
    <mergeCell ref="A9:C9"/>
    <mergeCell ref="A17:C17"/>
    <mergeCell ref="A25:C25"/>
    <mergeCell ref="A27:A28"/>
    <mergeCell ref="B27:B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C5" sqref="C5:F5"/>
    </sheetView>
  </sheetViews>
  <sheetFormatPr baseColWidth="10" defaultRowHeight="15" x14ac:dyDescent="0.25"/>
  <cols>
    <col min="9" max="9" width="34.140625" customWidth="1"/>
  </cols>
  <sheetData>
    <row r="1" spans="1:9" ht="24" customHeight="1" x14ac:dyDescent="0.25">
      <c r="A1" s="120" t="s">
        <v>388</v>
      </c>
      <c r="B1" s="121"/>
      <c r="C1" s="121"/>
      <c r="D1" s="121"/>
      <c r="E1" s="121"/>
      <c r="F1" s="121"/>
      <c r="G1" s="121"/>
      <c r="H1" s="121"/>
      <c r="I1" s="121"/>
    </row>
    <row r="2" spans="1:9" ht="36" customHeight="1" x14ac:dyDescent="0.25">
      <c r="A2" s="121"/>
      <c r="B2" s="121"/>
      <c r="C2" s="121"/>
      <c r="D2" s="121"/>
      <c r="E2" s="121"/>
      <c r="F2" s="121"/>
      <c r="G2" s="121"/>
      <c r="H2" s="121"/>
      <c r="I2" s="121"/>
    </row>
    <row r="3" spans="1:9" ht="18.75" x14ac:dyDescent="0.25">
      <c r="A3" s="122" t="s">
        <v>98</v>
      </c>
      <c r="B3" s="122"/>
      <c r="C3" s="122"/>
      <c r="D3" s="122"/>
      <c r="E3" s="122"/>
      <c r="F3" s="122"/>
      <c r="H3" s="122" t="s">
        <v>97</v>
      </c>
      <c r="I3" s="122"/>
    </row>
    <row r="4" spans="1:9" ht="19.5" thickBot="1" x14ac:dyDescent="0.3">
      <c r="A4" s="16"/>
      <c r="B4" s="16"/>
      <c r="C4" s="16"/>
      <c r="I4" s="29"/>
    </row>
    <row r="5" spans="1:9" ht="33.75" customHeight="1" thickBot="1" x14ac:dyDescent="0.3">
      <c r="A5" s="123" t="s">
        <v>96</v>
      </c>
      <c r="B5" s="124"/>
      <c r="C5" s="127" t="s">
        <v>149</v>
      </c>
      <c r="D5" s="127"/>
      <c r="E5" s="127"/>
      <c r="F5" s="128"/>
      <c r="H5" s="28" t="str">
        <f>'[2]Tablas 1 a 6 y 8'!A39</f>
        <v>Nivel de riesgo</v>
      </c>
      <c r="I5" s="27" t="s">
        <v>29</v>
      </c>
    </row>
    <row r="6" spans="1:9" ht="66" customHeight="1" thickBot="1" x14ac:dyDescent="0.3">
      <c r="A6" s="125"/>
      <c r="B6" s="126"/>
      <c r="C6" s="15">
        <v>4</v>
      </c>
      <c r="D6" s="15">
        <v>3</v>
      </c>
      <c r="E6" s="15">
        <v>2</v>
      </c>
      <c r="F6" s="26">
        <v>1</v>
      </c>
      <c r="H6" s="62" t="s">
        <v>95</v>
      </c>
      <c r="I6" s="61" t="s">
        <v>150</v>
      </c>
    </row>
    <row r="7" spans="1:9" ht="16.5" thickBot="1" x14ac:dyDescent="0.3">
      <c r="A7" s="129" t="s">
        <v>94</v>
      </c>
      <c r="B7" s="12">
        <v>10</v>
      </c>
      <c r="C7" s="23" t="s">
        <v>93</v>
      </c>
      <c r="D7" s="25" t="s">
        <v>92</v>
      </c>
      <c r="E7" s="22" t="s">
        <v>91</v>
      </c>
      <c r="F7" s="24" t="s">
        <v>90</v>
      </c>
      <c r="H7" s="63" t="s">
        <v>48</v>
      </c>
      <c r="I7" s="64" t="s">
        <v>49</v>
      </c>
    </row>
    <row r="8" spans="1:9" ht="15.75" x14ac:dyDescent="0.25">
      <c r="A8" s="129"/>
      <c r="B8" s="9">
        <v>6</v>
      </c>
      <c r="C8" s="23" t="s">
        <v>89</v>
      </c>
      <c r="D8" s="22" t="s">
        <v>88</v>
      </c>
      <c r="E8" s="22" t="s">
        <v>87</v>
      </c>
      <c r="F8" s="21" t="s">
        <v>85</v>
      </c>
    </row>
    <row r="9" spans="1:9" ht="16.5" thickBot="1" x14ac:dyDescent="0.3">
      <c r="A9" s="130"/>
      <c r="B9" s="5">
        <v>2</v>
      </c>
      <c r="C9" s="20" t="s">
        <v>86</v>
      </c>
      <c r="D9" s="19" t="s">
        <v>85</v>
      </c>
      <c r="E9" s="18" t="s">
        <v>84</v>
      </c>
      <c r="F9" s="17" t="s">
        <v>83</v>
      </c>
    </row>
    <row r="12" spans="1:9" ht="18.75" x14ac:dyDescent="0.25">
      <c r="A12" s="122" t="s">
        <v>82</v>
      </c>
      <c r="B12" s="122"/>
      <c r="C12" s="122"/>
      <c r="D12" s="122"/>
      <c r="E12" s="122"/>
      <c r="F12" s="122"/>
    </row>
    <row r="13" spans="1:9" ht="19.5" thickBot="1" x14ac:dyDescent="0.3">
      <c r="A13" s="16"/>
      <c r="B13" s="16"/>
      <c r="C13" s="16"/>
    </row>
    <row r="14" spans="1:9" ht="15.75" x14ac:dyDescent="0.25">
      <c r="A14" s="123" t="s">
        <v>81</v>
      </c>
      <c r="B14" s="124"/>
      <c r="C14" s="127" t="s">
        <v>80</v>
      </c>
      <c r="D14" s="127"/>
      <c r="E14" s="127"/>
      <c r="F14" s="128"/>
    </row>
    <row r="15" spans="1:9" ht="15.75" x14ac:dyDescent="0.25">
      <c r="A15" s="125"/>
      <c r="B15" s="126"/>
      <c r="C15" s="15" t="s">
        <v>79</v>
      </c>
      <c r="D15" s="14" t="s">
        <v>78</v>
      </c>
      <c r="E15" s="14" t="s">
        <v>77</v>
      </c>
      <c r="F15" s="13" t="s">
        <v>76</v>
      </c>
    </row>
    <row r="16" spans="1:9" ht="47.25" x14ac:dyDescent="0.25">
      <c r="A16" s="129" t="s">
        <v>75</v>
      </c>
      <c r="B16" s="12">
        <v>100</v>
      </c>
      <c r="C16" s="11" t="s">
        <v>74</v>
      </c>
      <c r="D16" s="11" t="s">
        <v>73</v>
      </c>
      <c r="E16" s="11" t="s">
        <v>72</v>
      </c>
      <c r="F16" s="10" t="s">
        <v>71</v>
      </c>
    </row>
    <row r="17" spans="1:6" ht="47.25" x14ac:dyDescent="0.25">
      <c r="A17" s="129"/>
      <c r="B17" s="9">
        <v>60</v>
      </c>
      <c r="C17" s="8" t="s">
        <v>70</v>
      </c>
      <c r="D17" s="8" t="s">
        <v>69</v>
      </c>
      <c r="E17" s="7" t="s">
        <v>140</v>
      </c>
      <c r="F17" s="3" t="s">
        <v>68</v>
      </c>
    </row>
    <row r="18" spans="1:6" ht="31.5" x14ac:dyDescent="0.25">
      <c r="A18" s="129"/>
      <c r="B18" s="9">
        <v>25</v>
      </c>
      <c r="C18" s="8" t="s">
        <v>67</v>
      </c>
      <c r="D18" s="7" t="s">
        <v>66</v>
      </c>
      <c r="E18" s="7" t="s">
        <v>65</v>
      </c>
      <c r="F18" s="6" t="s">
        <v>64</v>
      </c>
    </row>
    <row r="19" spans="1:6" ht="48" thickBot="1" x14ac:dyDescent="0.3">
      <c r="A19" s="130"/>
      <c r="B19" s="5">
        <v>10</v>
      </c>
      <c r="C19" s="4" t="s">
        <v>63</v>
      </c>
      <c r="D19" s="3" t="s">
        <v>62</v>
      </c>
      <c r="E19" s="2" t="s">
        <v>61</v>
      </c>
      <c r="F19" s="1" t="s">
        <v>60</v>
      </c>
    </row>
  </sheetData>
  <mergeCells count="10">
    <mergeCell ref="A16:A19"/>
    <mergeCell ref="A5:B6"/>
    <mergeCell ref="C5:F5"/>
    <mergeCell ref="A7:A9"/>
    <mergeCell ref="A3:F3"/>
    <mergeCell ref="A1:I2"/>
    <mergeCell ref="H3:I3"/>
    <mergeCell ref="A12:F12"/>
    <mergeCell ref="A14:B15"/>
    <mergeCell ref="C14:F1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
  <sheetViews>
    <sheetView zoomScale="84" zoomScaleNormal="84" workbookViewId="0">
      <selection activeCell="B6" sqref="B6:E6"/>
    </sheetView>
  </sheetViews>
  <sheetFormatPr baseColWidth="10" defaultRowHeight="15" x14ac:dyDescent="0.25"/>
  <cols>
    <col min="1" max="1" width="60.7109375" customWidth="1"/>
    <col min="5" max="5" width="27.140625" customWidth="1"/>
  </cols>
  <sheetData>
    <row r="1" spans="1:22" ht="24.75" customHeight="1" x14ac:dyDescent="0.25">
      <c r="A1" s="113" t="s">
        <v>388</v>
      </c>
      <c r="B1" s="114"/>
      <c r="C1" s="114"/>
      <c r="D1" s="114"/>
      <c r="E1" s="114"/>
      <c r="F1" s="114"/>
      <c r="G1" s="114"/>
      <c r="H1" s="114"/>
      <c r="I1" s="114"/>
    </row>
    <row r="2" spans="1:22" ht="35.25" customHeight="1" x14ac:dyDescent="0.25">
      <c r="A2" s="114"/>
      <c r="B2" s="114"/>
      <c r="C2" s="114"/>
      <c r="D2" s="114"/>
      <c r="E2" s="114"/>
      <c r="F2" s="114"/>
      <c r="G2" s="114"/>
      <c r="H2" s="114"/>
      <c r="I2" s="114"/>
    </row>
    <row r="3" spans="1:22" x14ac:dyDescent="0.25">
      <c r="A3" s="133" t="s">
        <v>128</v>
      </c>
      <c r="B3" s="134"/>
      <c r="C3" s="134"/>
      <c r="D3" s="134"/>
      <c r="E3" s="134"/>
      <c r="F3" s="134"/>
      <c r="G3" s="134"/>
      <c r="H3" s="134"/>
      <c r="I3" s="134"/>
    </row>
    <row r="4" spans="1:22" x14ac:dyDescent="0.25">
      <c r="A4" s="59"/>
      <c r="B4" s="60"/>
      <c r="C4" s="60"/>
      <c r="D4" s="60"/>
      <c r="E4" s="60"/>
      <c r="F4" s="60"/>
      <c r="G4" s="60"/>
      <c r="H4" s="60"/>
      <c r="I4" s="60"/>
    </row>
    <row r="5" spans="1:22" x14ac:dyDescent="0.25">
      <c r="A5" s="56" t="s">
        <v>129</v>
      </c>
      <c r="B5" s="135" t="s">
        <v>131</v>
      </c>
      <c r="C5" s="135"/>
      <c r="D5" s="135"/>
      <c r="E5" s="135"/>
      <c r="F5" s="136" t="s">
        <v>135</v>
      </c>
      <c r="G5" s="136"/>
      <c r="H5" s="136"/>
      <c r="I5" s="136"/>
      <c r="J5" s="137"/>
      <c r="K5" s="137"/>
      <c r="L5" s="137"/>
      <c r="M5" s="137"/>
    </row>
    <row r="6" spans="1:22" ht="177" customHeight="1" x14ac:dyDescent="0.25">
      <c r="A6" s="57" t="s">
        <v>130</v>
      </c>
      <c r="B6" s="138" t="s">
        <v>132</v>
      </c>
      <c r="C6" s="138"/>
      <c r="D6" s="138"/>
      <c r="E6" s="138"/>
      <c r="F6" s="138" t="s">
        <v>136</v>
      </c>
      <c r="G6" s="138"/>
      <c r="H6" s="138"/>
      <c r="I6" s="138"/>
      <c r="J6" s="46"/>
    </row>
    <row r="7" spans="1:22" ht="15.75" x14ac:dyDescent="0.25">
      <c r="A7" s="58" t="s">
        <v>133</v>
      </c>
      <c r="B7" s="139" t="s">
        <v>137</v>
      </c>
      <c r="C7" s="139"/>
      <c r="D7" s="139"/>
      <c r="E7" s="139"/>
      <c r="F7" s="39"/>
      <c r="G7" s="39"/>
      <c r="H7" s="39"/>
      <c r="I7" s="39"/>
      <c r="J7" s="46"/>
    </row>
    <row r="8" spans="1:22" ht="244.5" customHeight="1" x14ac:dyDescent="0.25">
      <c r="A8" s="57" t="s">
        <v>134</v>
      </c>
      <c r="B8" s="138" t="s">
        <v>138</v>
      </c>
      <c r="C8" s="138"/>
      <c r="D8" s="138"/>
      <c r="E8" s="138"/>
      <c r="F8" s="39"/>
      <c r="G8" s="39"/>
      <c r="H8" s="39"/>
      <c r="I8" s="39"/>
      <c r="J8" s="46"/>
    </row>
    <row r="9" spans="1:22" ht="15" customHeight="1" x14ac:dyDescent="0.25">
      <c r="A9" s="131" t="s">
        <v>151</v>
      </c>
      <c r="B9" s="29"/>
      <c r="C9" s="29"/>
      <c r="D9" s="29"/>
      <c r="E9" s="29"/>
      <c r="F9" s="29"/>
      <c r="G9" s="29"/>
      <c r="H9" s="29"/>
      <c r="I9" s="29"/>
      <c r="J9" s="29"/>
      <c r="K9" s="29"/>
      <c r="L9" s="29"/>
      <c r="M9" s="29"/>
      <c r="N9" s="29"/>
      <c r="O9" s="29"/>
      <c r="P9" s="29"/>
      <c r="Q9" s="29"/>
      <c r="R9" s="29"/>
      <c r="S9" s="29"/>
      <c r="T9" s="29"/>
      <c r="U9" s="29"/>
      <c r="V9" s="29"/>
    </row>
    <row r="10" spans="1:22" x14ac:dyDescent="0.25">
      <c r="A10" s="132"/>
    </row>
    <row r="11" spans="1:22" x14ac:dyDescent="0.25">
      <c r="A11" s="132"/>
    </row>
    <row r="12" spans="1:22" x14ac:dyDescent="0.25">
      <c r="A12" s="132"/>
    </row>
    <row r="13" spans="1:22" x14ac:dyDescent="0.25">
      <c r="A13" s="132"/>
    </row>
    <row r="14" spans="1:22" x14ac:dyDescent="0.25">
      <c r="A14" s="132"/>
    </row>
    <row r="15" spans="1:22" x14ac:dyDescent="0.25">
      <c r="A15" s="132"/>
    </row>
  </sheetData>
  <mergeCells count="10">
    <mergeCell ref="J5:M5"/>
    <mergeCell ref="B6:E6"/>
    <mergeCell ref="B7:E7"/>
    <mergeCell ref="B8:E8"/>
    <mergeCell ref="F6:I6"/>
    <mergeCell ref="A1:I2"/>
    <mergeCell ref="A9:A15"/>
    <mergeCell ref="A3:I3"/>
    <mergeCell ref="B5:E5"/>
    <mergeCell ref="F5:I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SEDE ADMINISTRATIVA</vt:lpstr>
      <vt:lpstr>TABLA 2 A  LA 8</vt:lpstr>
      <vt:lpstr>TABLA 7,4,9</vt:lpstr>
      <vt:lpstr>TERMINOS</vt:lpstr>
      <vt:lpstr>'SEDE ADMINISTRATIVA'!Área_de_impresión</vt:lpstr>
      <vt:lpstr>'SEDE ADMINISTRATIVA'!Títulos_a_imprimir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Alejandra Garcia Corredor</cp:lastModifiedBy>
  <cp:lastPrinted>2021-08-31T18:33:02Z</cp:lastPrinted>
  <dcterms:created xsi:type="dcterms:W3CDTF">2011-06-19T13:39:56Z</dcterms:created>
  <dcterms:modified xsi:type="dcterms:W3CDTF">2022-12-12T20:06:14Z</dcterms:modified>
</cp:coreProperties>
</file>